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C:\Users\Tophøj\Documents\TP\"/>
    </mc:Choice>
  </mc:AlternateContent>
  <bookViews>
    <workbookView xWindow="0" yWindow="0" windowWidth="28800" windowHeight="12210"/>
  </bookViews>
  <sheets>
    <sheet name="Rundeskema" sheetId="8" r:id="rId1"/>
    <sheet name="PRÆMIER" sheetId="9" state="hidden" r:id="rId2"/>
    <sheet name="Ark43s" sheetId="11" state="hidden" r:id="rId3"/>
    <sheet name="Ark43d" sheetId="15" state="hidden" r:id="rId4"/>
    <sheet name="Ark34" sheetId="13" state="hidden" r:id="rId5"/>
    <sheet name="Arkcup" sheetId="14" state="hidden" r:id="rId6"/>
  </sheets>
  <calcPr calcId="162913"/>
</workbook>
</file>

<file path=xl/calcChain.xml><?xml version="1.0" encoding="utf-8"?>
<calcChain xmlns="http://schemas.openxmlformats.org/spreadsheetml/2006/main">
  <c r="BB39" i="8" l="1"/>
  <c r="BC39" i="8"/>
  <c r="BB40" i="8"/>
  <c r="BC40" i="8"/>
  <c r="BB41" i="8"/>
  <c r="BC41" i="8"/>
  <c r="AJ39" i="8"/>
  <c r="AK39" i="8"/>
  <c r="AL39" i="8"/>
  <c r="AM39" i="8"/>
  <c r="AN39" i="8"/>
  <c r="AO39" i="8"/>
  <c r="AP39" i="8"/>
  <c r="AQ39" i="8"/>
  <c r="AR39" i="8"/>
  <c r="AS39" i="8"/>
  <c r="AT39" i="8"/>
  <c r="AU39" i="8"/>
  <c r="AV39" i="8"/>
  <c r="AW39" i="8"/>
  <c r="AX39" i="8"/>
  <c r="AY39" i="8"/>
  <c r="AZ39" i="8"/>
  <c r="BA39" i="8"/>
  <c r="AJ40" i="8"/>
  <c r="AK40" i="8"/>
  <c r="AL40" i="8"/>
  <c r="AM40" i="8"/>
  <c r="AN40" i="8"/>
  <c r="AO40" i="8"/>
  <c r="AP40" i="8"/>
  <c r="AQ40" i="8"/>
  <c r="AR40" i="8"/>
  <c r="AS40" i="8"/>
  <c r="AT40" i="8"/>
  <c r="AU40" i="8"/>
  <c r="AV40" i="8"/>
  <c r="AW40" i="8"/>
  <c r="AX40" i="8"/>
  <c r="AY40" i="8"/>
  <c r="AZ40" i="8"/>
  <c r="BA40" i="8"/>
  <c r="AJ41" i="8"/>
  <c r="AK41" i="8"/>
  <c r="AL41" i="8"/>
  <c r="AM41" i="8"/>
  <c r="AN41" i="8"/>
  <c r="AO41" i="8"/>
  <c r="AP41" i="8"/>
  <c r="AQ41" i="8"/>
  <c r="AR41" i="8"/>
  <c r="AS41" i="8"/>
  <c r="AT41" i="8"/>
  <c r="AU41" i="8"/>
  <c r="AV41" i="8"/>
  <c r="AW41" i="8"/>
  <c r="AX41" i="8"/>
  <c r="AY41" i="8"/>
  <c r="AZ41" i="8"/>
  <c r="BA41" i="8"/>
  <c r="BC42" i="8" l="1"/>
  <c r="BB42" i="8"/>
  <c r="AX42" i="8"/>
  <c r="AK42" i="8"/>
  <c r="AW42" i="8"/>
  <c r="AJ42" i="8"/>
  <c r="AT42" i="8"/>
  <c r="AV42" i="8"/>
  <c r="AS42" i="8"/>
  <c r="AL42" i="8"/>
  <c r="AR42" i="8"/>
  <c r="AQ42" i="8"/>
  <c r="AP42" i="8"/>
  <c r="BA42" i="8"/>
  <c r="AO42" i="8"/>
  <c r="AZ42" i="8"/>
  <c r="AN42" i="8"/>
  <c r="AY42" i="8"/>
  <c r="AM42" i="8"/>
  <c r="AU42" i="8"/>
  <c r="Z39" i="8"/>
  <c r="AA39" i="8"/>
  <c r="AB39" i="8"/>
  <c r="AC39" i="8"/>
  <c r="AD39" i="8"/>
  <c r="AE39" i="8"/>
  <c r="AF39" i="8"/>
  <c r="AG39" i="8"/>
  <c r="AH39" i="8"/>
  <c r="AI39" i="8"/>
  <c r="Z40" i="8"/>
  <c r="AA40" i="8"/>
  <c r="AB40" i="8"/>
  <c r="AC40" i="8"/>
  <c r="AD40" i="8"/>
  <c r="AE40" i="8"/>
  <c r="AF40" i="8"/>
  <c r="AG40" i="8"/>
  <c r="AH40" i="8"/>
  <c r="AI40" i="8"/>
  <c r="Z41" i="8"/>
  <c r="AA41" i="8"/>
  <c r="AB41" i="8"/>
  <c r="AC41" i="8"/>
  <c r="AD41" i="8"/>
  <c r="AE41" i="8"/>
  <c r="AF41" i="8"/>
  <c r="AG41" i="8"/>
  <c r="AH41" i="8"/>
  <c r="AI41" i="8"/>
  <c r="Y41" i="8"/>
  <c r="Y40" i="8"/>
  <c r="Y39" i="8"/>
  <c r="BD40" i="8" l="1"/>
  <c r="BD41" i="8"/>
  <c r="BD39" i="8"/>
  <c r="AI42" i="8"/>
  <c r="Y42" i="8"/>
  <c r="AH42" i="8"/>
  <c r="AA42" i="8"/>
  <c r="AG42" i="8"/>
  <c r="AD42" i="8"/>
  <c r="AC42" i="8"/>
  <c r="AE42" i="8"/>
  <c r="AB42" i="8"/>
  <c r="AF42" i="8"/>
  <c r="Z42" i="8"/>
  <c r="BD42" i="8" l="1"/>
  <c r="I6" i="8"/>
  <c r="H6" i="8"/>
  <c r="G6" i="8"/>
  <c r="F6" i="8"/>
  <c r="I5" i="8"/>
  <c r="H5" i="8"/>
  <c r="G5" i="8"/>
  <c r="F5" i="8"/>
  <c r="I4" i="8"/>
  <c r="H4" i="8"/>
  <c r="G4" i="8"/>
  <c r="I36" i="8" l="1"/>
  <c r="H36" i="8"/>
  <c r="G36" i="8"/>
  <c r="F36" i="8"/>
  <c r="I35" i="8"/>
  <c r="H35" i="8"/>
  <c r="G35" i="8"/>
  <c r="F35" i="8"/>
  <c r="I34" i="8"/>
  <c r="H34" i="8"/>
  <c r="G34" i="8"/>
  <c r="F34" i="8"/>
  <c r="I33" i="8"/>
  <c r="H33" i="8"/>
  <c r="G33" i="8"/>
  <c r="F33" i="8"/>
  <c r="H32" i="8"/>
  <c r="G32" i="8"/>
  <c r="F32" i="8"/>
  <c r="I31" i="8"/>
  <c r="H31" i="8"/>
  <c r="G31" i="8"/>
  <c r="F31" i="8"/>
  <c r="I30" i="8"/>
  <c r="H30" i="8"/>
  <c r="G30" i="8"/>
  <c r="F30" i="8"/>
  <c r="I29" i="8"/>
  <c r="H29" i="8"/>
  <c r="G29" i="8"/>
  <c r="I28" i="8"/>
  <c r="H28" i="8"/>
  <c r="G28" i="8"/>
  <c r="G27" i="8"/>
  <c r="F27" i="8"/>
  <c r="I26" i="8"/>
  <c r="H26" i="8"/>
  <c r="G26" i="8"/>
  <c r="F26" i="8"/>
  <c r="I25" i="8"/>
  <c r="H25" i="8"/>
  <c r="G25" i="8"/>
  <c r="F25" i="8"/>
  <c r="I24" i="8"/>
  <c r="H24" i="8"/>
  <c r="G24" i="8"/>
  <c r="F24" i="8"/>
  <c r="I23" i="8"/>
  <c r="H23" i="8"/>
  <c r="G23" i="8"/>
  <c r="F23" i="8"/>
  <c r="I22" i="8"/>
  <c r="I21" i="8"/>
  <c r="H21" i="8"/>
  <c r="G21" i="8"/>
  <c r="F21" i="8"/>
  <c r="I20" i="8"/>
  <c r="H20" i="8"/>
  <c r="G20" i="8"/>
  <c r="F20" i="8"/>
  <c r="I19" i="8"/>
  <c r="H19" i="8"/>
  <c r="G19" i="8"/>
  <c r="F19" i="8"/>
  <c r="I18" i="8"/>
  <c r="H18" i="8"/>
  <c r="G18" i="8"/>
  <c r="F18" i="8"/>
  <c r="I17" i="8"/>
  <c r="H17" i="8"/>
  <c r="G17" i="8"/>
  <c r="F17" i="8"/>
  <c r="I16" i="8"/>
  <c r="H16" i="8"/>
  <c r="G16" i="8"/>
  <c r="F16" i="8"/>
  <c r="I15" i="8"/>
  <c r="H15" i="8"/>
  <c r="G15" i="8"/>
  <c r="F15" i="8"/>
  <c r="I14" i="8"/>
  <c r="H14" i="8"/>
  <c r="G14" i="8"/>
  <c r="F14" i="8"/>
  <c r="I13" i="8"/>
  <c r="H13" i="8"/>
  <c r="G13" i="8"/>
  <c r="F13" i="8"/>
  <c r="I12" i="8"/>
  <c r="H12" i="8"/>
  <c r="G12" i="8"/>
  <c r="F12" i="8"/>
  <c r="I11" i="8"/>
  <c r="H11" i="8"/>
  <c r="G11" i="8"/>
  <c r="F11" i="8"/>
  <c r="I10" i="8"/>
  <c r="H10" i="8"/>
  <c r="G10" i="8"/>
  <c r="F10" i="8"/>
  <c r="I9" i="8"/>
  <c r="H9" i="8"/>
  <c r="G9" i="8"/>
  <c r="F9" i="8"/>
  <c r="I8" i="8"/>
  <c r="H8" i="8"/>
  <c r="G8" i="8"/>
  <c r="F8" i="8"/>
  <c r="I7" i="8"/>
  <c r="U130" i="15"/>
  <c r="T130" i="15"/>
  <c r="S130" i="15"/>
  <c r="R130" i="15"/>
  <c r="Q130" i="15"/>
  <c r="P130" i="15"/>
  <c r="O130" i="15"/>
  <c r="N130" i="15"/>
  <c r="M130" i="15"/>
  <c r="L130" i="15"/>
  <c r="K130" i="15"/>
  <c r="J130" i="15"/>
  <c r="C130" i="15"/>
  <c r="B130" i="15"/>
  <c r="U129" i="15"/>
  <c r="T129" i="15"/>
  <c r="S129" i="15"/>
  <c r="R129" i="15"/>
  <c r="Q129" i="15"/>
  <c r="P129" i="15"/>
  <c r="O129" i="15"/>
  <c r="N129" i="15"/>
  <c r="M129" i="15"/>
  <c r="L129" i="15"/>
  <c r="K129" i="15"/>
  <c r="J129" i="15"/>
  <c r="C129" i="15"/>
  <c r="B129" i="15"/>
  <c r="U128" i="15"/>
  <c r="T128" i="15"/>
  <c r="S128" i="15"/>
  <c r="R128" i="15"/>
  <c r="Q128" i="15"/>
  <c r="P128" i="15"/>
  <c r="O128" i="15"/>
  <c r="N128" i="15"/>
  <c r="M128" i="15"/>
  <c r="L128" i="15"/>
  <c r="K128" i="15"/>
  <c r="J128" i="15"/>
  <c r="C128" i="15"/>
  <c r="B128" i="15"/>
  <c r="U127" i="15"/>
  <c r="T127" i="15"/>
  <c r="S127" i="15"/>
  <c r="R127" i="15"/>
  <c r="Q127" i="15"/>
  <c r="P127" i="15"/>
  <c r="O127" i="15"/>
  <c r="N127" i="15"/>
  <c r="M127" i="15"/>
  <c r="L127" i="15"/>
  <c r="K127" i="15"/>
  <c r="J127" i="15"/>
  <c r="C127" i="15"/>
  <c r="B127" i="15"/>
  <c r="U126" i="15"/>
  <c r="T126" i="15"/>
  <c r="S126" i="15"/>
  <c r="R126" i="15"/>
  <c r="Q126" i="15"/>
  <c r="P126" i="15"/>
  <c r="O126" i="15"/>
  <c r="N126" i="15"/>
  <c r="M126" i="15"/>
  <c r="L126" i="15"/>
  <c r="K126" i="15"/>
  <c r="J126" i="15"/>
  <c r="C126" i="15"/>
  <c r="B126" i="15"/>
  <c r="U125" i="15"/>
  <c r="T125" i="15"/>
  <c r="S125" i="15"/>
  <c r="R125" i="15"/>
  <c r="Q125" i="15"/>
  <c r="P125" i="15"/>
  <c r="O125" i="15"/>
  <c r="N125" i="15"/>
  <c r="M125" i="15"/>
  <c r="L125" i="15"/>
  <c r="K125" i="15"/>
  <c r="J125" i="15"/>
  <c r="C125" i="15"/>
  <c r="B125" i="15"/>
  <c r="U124" i="15"/>
  <c r="T124" i="15"/>
  <c r="S124" i="15"/>
  <c r="R124" i="15"/>
  <c r="Q124" i="15"/>
  <c r="P124" i="15"/>
  <c r="O124" i="15"/>
  <c r="N124" i="15"/>
  <c r="M124" i="15"/>
  <c r="L124" i="15"/>
  <c r="K124" i="15"/>
  <c r="J124" i="15"/>
  <c r="C124" i="15"/>
  <c r="B124" i="15"/>
  <c r="U123" i="15"/>
  <c r="T123" i="15"/>
  <c r="S123" i="15"/>
  <c r="R123" i="15"/>
  <c r="Q123" i="15"/>
  <c r="P123" i="15"/>
  <c r="O123" i="15"/>
  <c r="N123" i="15"/>
  <c r="M123" i="15"/>
  <c r="L123" i="15"/>
  <c r="K123" i="15"/>
  <c r="J123" i="15"/>
  <c r="C123" i="15"/>
  <c r="B123" i="15"/>
  <c r="U122" i="15"/>
  <c r="T122" i="15"/>
  <c r="S122" i="15"/>
  <c r="R122" i="15"/>
  <c r="Q122" i="15"/>
  <c r="P122" i="15"/>
  <c r="O122" i="15"/>
  <c r="N122" i="15"/>
  <c r="M122" i="15"/>
  <c r="L122" i="15"/>
  <c r="K122" i="15"/>
  <c r="J122" i="15"/>
  <c r="C122" i="15"/>
  <c r="B122" i="15"/>
  <c r="U121" i="15"/>
  <c r="T121" i="15"/>
  <c r="S121" i="15"/>
  <c r="R121" i="15"/>
  <c r="Q121" i="15"/>
  <c r="P121" i="15"/>
  <c r="O121" i="15"/>
  <c r="N121" i="15"/>
  <c r="M121" i="15"/>
  <c r="L121" i="15"/>
  <c r="K121" i="15"/>
  <c r="J121" i="15"/>
  <c r="C121" i="15"/>
  <c r="B121" i="15"/>
  <c r="U120" i="15"/>
  <c r="T120" i="15"/>
  <c r="S120" i="15"/>
  <c r="R120" i="15"/>
  <c r="Q120" i="15"/>
  <c r="P120" i="15"/>
  <c r="O120" i="15"/>
  <c r="N120" i="15"/>
  <c r="M120" i="15"/>
  <c r="L120" i="15"/>
  <c r="K120" i="15"/>
  <c r="J120" i="15"/>
  <c r="C120" i="15"/>
  <c r="B120" i="15"/>
  <c r="U119" i="15"/>
  <c r="T119" i="15"/>
  <c r="S119" i="15"/>
  <c r="R119" i="15"/>
  <c r="Q119" i="15"/>
  <c r="P119" i="15"/>
  <c r="O119" i="15"/>
  <c r="N119" i="15"/>
  <c r="M119" i="15"/>
  <c r="L119" i="15"/>
  <c r="K119" i="15"/>
  <c r="J119" i="15"/>
  <c r="C119" i="15"/>
  <c r="B119" i="15"/>
  <c r="U118" i="15"/>
  <c r="T118" i="15"/>
  <c r="S118" i="15"/>
  <c r="R118" i="15"/>
  <c r="Q118" i="15"/>
  <c r="P118" i="15"/>
  <c r="O118" i="15"/>
  <c r="N118" i="15"/>
  <c r="M118" i="15"/>
  <c r="L118" i="15"/>
  <c r="K118" i="15"/>
  <c r="J118" i="15"/>
  <c r="C118" i="15"/>
  <c r="B118" i="15"/>
  <c r="U117" i="15"/>
  <c r="T117" i="15"/>
  <c r="S117" i="15"/>
  <c r="R117" i="15"/>
  <c r="Q117" i="15"/>
  <c r="P117" i="15"/>
  <c r="O117" i="15"/>
  <c r="N117" i="15"/>
  <c r="M117" i="15"/>
  <c r="L117" i="15"/>
  <c r="K117" i="15"/>
  <c r="J117" i="15"/>
  <c r="C117" i="15"/>
  <c r="B117" i="15"/>
  <c r="U116" i="15"/>
  <c r="T116" i="15"/>
  <c r="S116" i="15"/>
  <c r="R116" i="15"/>
  <c r="Q116" i="15"/>
  <c r="P116" i="15"/>
  <c r="O116" i="15"/>
  <c r="N116" i="15"/>
  <c r="M116" i="15"/>
  <c r="L116" i="15"/>
  <c r="K116" i="15"/>
  <c r="J116" i="15"/>
  <c r="C116" i="15"/>
  <c r="B116" i="15"/>
  <c r="U115" i="15"/>
  <c r="T115" i="15"/>
  <c r="S115" i="15"/>
  <c r="R115" i="15"/>
  <c r="Q115" i="15"/>
  <c r="P115" i="15"/>
  <c r="O115" i="15"/>
  <c r="N115" i="15"/>
  <c r="M115" i="15"/>
  <c r="L115" i="15"/>
  <c r="K115" i="15"/>
  <c r="J115" i="15"/>
  <c r="C115" i="15"/>
  <c r="B115" i="15"/>
  <c r="U114" i="15"/>
  <c r="T114" i="15"/>
  <c r="S114" i="15"/>
  <c r="R114" i="15"/>
  <c r="Q114" i="15"/>
  <c r="P114" i="15"/>
  <c r="O114" i="15"/>
  <c r="N114" i="15"/>
  <c r="M114" i="15"/>
  <c r="L114" i="15"/>
  <c r="K114" i="15"/>
  <c r="J114" i="15"/>
  <c r="C114" i="15"/>
  <c r="B114" i="15"/>
  <c r="U113" i="15"/>
  <c r="T113" i="15"/>
  <c r="S113" i="15"/>
  <c r="R113" i="15"/>
  <c r="Q113" i="15"/>
  <c r="P113" i="15"/>
  <c r="O113" i="15"/>
  <c r="N113" i="15"/>
  <c r="M113" i="15"/>
  <c r="L113" i="15"/>
  <c r="K113" i="15"/>
  <c r="J113" i="15"/>
  <c r="C113" i="15"/>
  <c r="B113" i="15"/>
  <c r="U112" i="15"/>
  <c r="T112" i="15"/>
  <c r="S112" i="15"/>
  <c r="R112" i="15"/>
  <c r="Q112" i="15"/>
  <c r="P112" i="15"/>
  <c r="O112" i="15"/>
  <c r="N112" i="15"/>
  <c r="M112" i="15"/>
  <c r="L112" i="15"/>
  <c r="K112" i="15"/>
  <c r="J112" i="15"/>
  <c r="C112" i="15"/>
  <c r="B112" i="15"/>
  <c r="U111" i="15"/>
  <c r="T111" i="15"/>
  <c r="S111" i="15"/>
  <c r="R111" i="15"/>
  <c r="Q111" i="15"/>
  <c r="P111" i="15"/>
  <c r="O111" i="15"/>
  <c r="N111" i="15"/>
  <c r="M111" i="15"/>
  <c r="L111" i="15"/>
  <c r="K111" i="15"/>
  <c r="J111" i="15"/>
  <c r="C111" i="15"/>
  <c r="B111" i="15"/>
  <c r="U110" i="15"/>
  <c r="T110" i="15"/>
  <c r="S110" i="15"/>
  <c r="R110" i="15"/>
  <c r="Q110" i="15"/>
  <c r="P110" i="15"/>
  <c r="O110" i="15"/>
  <c r="N110" i="15"/>
  <c r="M110" i="15"/>
  <c r="L110" i="15"/>
  <c r="K110" i="15"/>
  <c r="J110" i="15"/>
  <c r="C110" i="15"/>
  <c r="B110" i="15"/>
  <c r="U109" i="15"/>
  <c r="T109" i="15"/>
  <c r="S109" i="15"/>
  <c r="R109" i="15"/>
  <c r="Q109" i="15"/>
  <c r="P109" i="15"/>
  <c r="O109" i="15"/>
  <c r="N109" i="15"/>
  <c r="M109" i="15"/>
  <c r="L109" i="15"/>
  <c r="K109" i="15"/>
  <c r="J109" i="15"/>
  <c r="C109" i="15"/>
  <c r="B109" i="15"/>
  <c r="U108" i="15"/>
  <c r="T108" i="15"/>
  <c r="S108" i="15"/>
  <c r="R108" i="15"/>
  <c r="Q108" i="15"/>
  <c r="P108" i="15"/>
  <c r="O108" i="15"/>
  <c r="N108" i="15"/>
  <c r="M108" i="15"/>
  <c r="L108" i="15"/>
  <c r="K108" i="15"/>
  <c r="J108" i="15"/>
  <c r="C108" i="15"/>
  <c r="B108" i="15"/>
  <c r="U107" i="15"/>
  <c r="T107" i="15"/>
  <c r="S107" i="15"/>
  <c r="R107" i="15"/>
  <c r="Q107" i="15"/>
  <c r="P107" i="15"/>
  <c r="O107" i="15"/>
  <c r="N107" i="15"/>
  <c r="M107" i="15"/>
  <c r="L107" i="15"/>
  <c r="K107" i="15"/>
  <c r="J107" i="15"/>
  <c r="C107" i="15"/>
  <c r="B107" i="15"/>
  <c r="U106" i="15"/>
  <c r="T106" i="15"/>
  <c r="S106" i="15"/>
  <c r="R106" i="15"/>
  <c r="Q106" i="15"/>
  <c r="P106" i="15"/>
  <c r="O106" i="15"/>
  <c r="N106" i="15"/>
  <c r="M106" i="15"/>
  <c r="L106" i="15"/>
  <c r="K106" i="15"/>
  <c r="J106" i="15"/>
  <c r="C106" i="15"/>
  <c r="B106" i="15"/>
  <c r="U105" i="15"/>
  <c r="T105" i="15"/>
  <c r="S105" i="15"/>
  <c r="R105" i="15"/>
  <c r="Q105" i="15"/>
  <c r="P105" i="15"/>
  <c r="O105" i="15"/>
  <c r="N105" i="15"/>
  <c r="M105" i="15"/>
  <c r="L105" i="15"/>
  <c r="K105" i="15"/>
  <c r="J105" i="15"/>
  <c r="C105" i="15"/>
  <c r="B105" i="15"/>
  <c r="U104" i="15"/>
  <c r="T104" i="15"/>
  <c r="S104" i="15"/>
  <c r="R104" i="15"/>
  <c r="Q104" i="15"/>
  <c r="P104" i="15"/>
  <c r="O104" i="15"/>
  <c r="N104" i="15"/>
  <c r="M104" i="15"/>
  <c r="L104" i="15"/>
  <c r="K104" i="15"/>
  <c r="J104" i="15"/>
  <c r="C104" i="15"/>
  <c r="B104" i="15"/>
  <c r="U103" i="15"/>
  <c r="T103" i="15"/>
  <c r="S103" i="15"/>
  <c r="R103" i="15"/>
  <c r="Q103" i="15"/>
  <c r="P103" i="15"/>
  <c r="O103" i="15"/>
  <c r="N103" i="15"/>
  <c r="M103" i="15"/>
  <c r="L103" i="15"/>
  <c r="K103" i="15"/>
  <c r="J103" i="15"/>
  <c r="C103" i="15"/>
  <c r="B103" i="15"/>
  <c r="U102" i="15"/>
  <c r="T102" i="15"/>
  <c r="S102" i="15"/>
  <c r="R102" i="15"/>
  <c r="Q102" i="15"/>
  <c r="P102" i="15"/>
  <c r="O102" i="15"/>
  <c r="N102" i="15"/>
  <c r="M102" i="15"/>
  <c r="L102" i="15"/>
  <c r="K102" i="15"/>
  <c r="J102" i="15"/>
  <c r="C102" i="15"/>
  <c r="B102" i="15"/>
  <c r="U101" i="15"/>
  <c r="T101" i="15"/>
  <c r="S101" i="15"/>
  <c r="R101" i="15"/>
  <c r="Q101" i="15"/>
  <c r="P101" i="15"/>
  <c r="O101" i="15"/>
  <c r="N101" i="15"/>
  <c r="M101" i="15"/>
  <c r="L101" i="15"/>
  <c r="K101" i="15"/>
  <c r="J101" i="15"/>
  <c r="C101" i="15"/>
  <c r="B101" i="15"/>
  <c r="U100" i="15"/>
  <c r="T100" i="15"/>
  <c r="S100" i="15"/>
  <c r="R100" i="15"/>
  <c r="Q100" i="15"/>
  <c r="P100" i="15"/>
  <c r="O100" i="15"/>
  <c r="N100" i="15"/>
  <c r="M100" i="15"/>
  <c r="L100" i="15"/>
  <c r="K100" i="15"/>
  <c r="J100" i="15"/>
  <c r="C100" i="15"/>
  <c r="B100" i="15"/>
  <c r="U99" i="15"/>
  <c r="T99" i="15"/>
  <c r="S99" i="15"/>
  <c r="R99" i="15"/>
  <c r="Q99" i="15"/>
  <c r="P99" i="15"/>
  <c r="O99" i="15"/>
  <c r="N99" i="15"/>
  <c r="M99" i="15"/>
  <c r="L99" i="15"/>
  <c r="K99" i="15"/>
  <c r="J99" i="15"/>
  <c r="C99" i="15"/>
  <c r="B99" i="15"/>
  <c r="U98" i="15"/>
  <c r="T98" i="15"/>
  <c r="S98" i="15"/>
  <c r="R98" i="15"/>
  <c r="Q98" i="15"/>
  <c r="P98" i="15"/>
  <c r="O98" i="15"/>
  <c r="N98" i="15"/>
  <c r="M98" i="15"/>
  <c r="L98" i="15"/>
  <c r="K98" i="15"/>
  <c r="J98" i="15"/>
  <c r="C98" i="15"/>
  <c r="B98" i="15"/>
  <c r="U97" i="15"/>
  <c r="T97" i="15"/>
  <c r="S97" i="15"/>
  <c r="R97" i="15"/>
  <c r="Q97" i="15"/>
  <c r="P97" i="15"/>
  <c r="O97" i="15"/>
  <c r="N97" i="15"/>
  <c r="M97" i="15"/>
  <c r="L97" i="15"/>
  <c r="K97" i="15"/>
  <c r="J97" i="15"/>
  <c r="C97" i="15"/>
  <c r="B97" i="15"/>
  <c r="U96" i="15"/>
  <c r="T96" i="15"/>
  <c r="S96" i="15"/>
  <c r="R96" i="15"/>
  <c r="Q96" i="15"/>
  <c r="P96" i="15"/>
  <c r="O96" i="15"/>
  <c r="N96" i="15"/>
  <c r="M96" i="15"/>
  <c r="L96" i="15"/>
  <c r="K96" i="15"/>
  <c r="J96" i="15"/>
  <c r="C96" i="15"/>
  <c r="B96" i="15"/>
  <c r="U95" i="15"/>
  <c r="T95" i="15"/>
  <c r="S95" i="15"/>
  <c r="R95" i="15"/>
  <c r="Q95" i="15"/>
  <c r="P95" i="15"/>
  <c r="O95" i="15"/>
  <c r="N95" i="15"/>
  <c r="M95" i="15"/>
  <c r="L95" i="15"/>
  <c r="K95" i="15"/>
  <c r="J95" i="15"/>
  <c r="C95" i="15"/>
  <c r="B95" i="15"/>
  <c r="U94" i="15"/>
  <c r="T94" i="15"/>
  <c r="S94" i="15"/>
  <c r="R94" i="15"/>
  <c r="Q94" i="15"/>
  <c r="P94" i="15"/>
  <c r="O94" i="15"/>
  <c r="N94" i="15"/>
  <c r="M94" i="15"/>
  <c r="L94" i="15"/>
  <c r="K94" i="15"/>
  <c r="J94" i="15"/>
  <c r="C94" i="15"/>
  <c r="B94" i="15"/>
  <c r="U93" i="15"/>
  <c r="T93" i="15"/>
  <c r="S93" i="15"/>
  <c r="R93" i="15"/>
  <c r="Q93" i="15"/>
  <c r="P93" i="15"/>
  <c r="O93" i="15"/>
  <c r="N93" i="15"/>
  <c r="M93" i="15"/>
  <c r="L93" i="15"/>
  <c r="K93" i="15"/>
  <c r="J93" i="15"/>
  <c r="C93" i="15"/>
  <c r="B93" i="15"/>
  <c r="U92" i="15"/>
  <c r="T92" i="15"/>
  <c r="S92" i="15"/>
  <c r="R92" i="15"/>
  <c r="Q92" i="15"/>
  <c r="P92" i="15"/>
  <c r="O92" i="15"/>
  <c r="N92" i="15"/>
  <c r="M92" i="15"/>
  <c r="L92" i="15"/>
  <c r="K92" i="15"/>
  <c r="J92" i="15"/>
  <c r="C92" i="15"/>
  <c r="B92" i="15"/>
  <c r="U91" i="15"/>
  <c r="T91" i="15"/>
  <c r="S91" i="15"/>
  <c r="R91" i="15"/>
  <c r="Q91" i="15"/>
  <c r="P91" i="15"/>
  <c r="O91" i="15"/>
  <c r="N91" i="15"/>
  <c r="M91" i="15"/>
  <c r="L91" i="15"/>
  <c r="K91" i="15"/>
  <c r="J91" i="15"/>
  <c r="C91" i="15"/>
  <c r="B91" i="15"/>
  <c r="U90" i="15"/>
  <c r="T90" i="15"/>
  <c r="S90" i="15"/>
  <c r="R90" i="15"/>
  <c r="Q90" i="15"/>
  <c r="P90" i="15"/>
  <c r="O90" i="15"/>
  <c r="N90" i="15"/>
  <c r="M90" i="15"/>
  <c r="L90" i="15"/>
  <c r="K90" i="15"/>
  <c r="J90" i="15"/>
  <c r="C90" i="15"/>
  <c r="B90" i="15"/>
  <c r="U89" i="15"/>
  <c r="T89" i="15"/>
  <c r="S89" i="15"/>
  <c r="R89" i="15"/>
  <c r="Q89" i="15"/>
  <c r="P89" i="15"/>
  <c r="O89" i="15"/>
  <c r="N89" i="15"/>
  <c r="M89" i="15"/>
  <c r="L89" i="15"/>
  <c r="K89" i="15"/>
  <c r="J89" i="15"/>
  <c r="C89" i="15"/>
  <c r="B89" i="15"/>
  <c r="U88" i="15"/>
  <c r="T88" i="15"/>
  <c r="S88" i="15"/>
  <c r="R88" i="15"/>
  <c r="Q88" i="15"/>
  <c r="P88" i="15"/>
  <c r="O88" i="15"/>
  <c r="N88" i="15"/>
  <c r="M88" i="15"/>
  <c r="L88" i="15"/>
  <c r="K88" i="15"/>
  <c r="J88" i="15"/>
  <c r="C88" i="15"/>
  <c r="B88" i="15"/>
  <c r="U87" i="15"/>
  <c r="T87" i="15"/>
  <c r="S87" i="15"/>
  <c r="R87" i="15"/>
  <c r="Q87" i="15"/>
  <c r="P87" i="15"/>
  <c r="O87" i="15"/>
  <c r="N87" i="15"/>
  <c r="M87" i="15"/>
  <c r="L87" i="15"/>
  <c r="K87" i="15"/>
  <c r="J87" i="15"/>
  <c r="C87" i="15"/>
  <c r="B87" i="15"/>
  <c r="U86" i="15"/>
  <c r="T86" i="15"/>
  <c r="S86" i="15"/>
  <c r="R86" i="15"/>
  <c r="Q86" i="15"/>
  <c r="P86" i="15"/>
  <c r="O86" i="15"/>
  <c r="N86" i="15"/>
  <c r="M86" i="15"/>
  <c r="L86" i="15"/>
  <c r="K86" i="15"/>
  <c r="J86" i="15"/>
  <c r="C86" i="15"/>
  <c r="B86" i="15"/>
  <c r="U85" i="15"/>
  <c r="T85" i="15"/>
  <c r="S85" i="15"/>
  <c r="R85" i="15"/>
  <c r="Q85" i="15"/>
  <c r="P85" i="15"/>
  <c r="O85" i="15"/>
  <c r="N85" i="15"/>
  <c r="M85" i="15"/>
  <c r="L85" i="15"/>
  <c r="K85" i="15"/>
  <c r="J85" i="15"/>
  <c r="C85" i="15"/>
  <c r="B85" i="15"/>
  <c r="U84" i="15"/>
  <c r="T84" i="15"/>
  <c r="S84" i="15"/>
  <c r="R84" i="15"/>
  <c r="Q84" i="15"/>
  <c r="P84" i="15"/>
  <c r="O84" i="15"/>
  <c r="N84" i="15"/>
  <c r="M84" i="15"/>
  <c r="L84" i="15"/>
  <c r="K84" i="15"/>
  <c r="J84" i="15"/>
  <c r="C84" i="15"/>
  <c r="B84" i="15"/>
  <c r="U83" i="15"/>
  <c r="T83" i="15"/>
  <c r="S83" i="15"/>
  <c r="R83" i="15"/>
  <c r="Q83" i="15"/>
  <c r="P83" i="15"/>
  <c r="O83" i="15"/>
  <c r="N83" i="15"/>
  <c r="M83" i="15"/>
  <c r="L83" i="15"/>
  <c r="K83" i="15"/>
  <c r="J83" i="15"/>
  <c r="C83" i="15"/>
  <c r="B83" i="15"/>
  <c r="U82" i="15"/>
  <c r="T82" i="15"/>
  <c r="S82" i="15"/>
  <c r="R82" i="15"/>
  <c r="Q82" i="15"/>
  <c r="P82" i="15"/>
  <c r="O82" i="15"/>
  <c r="N82" i="15"/>
  <c r="M82" i="15"/>
  <c r="L82" i="15"/>
  <c r="K82" i="15"/>
  <c r="J82" i="15"/>
  <c r="C82" i="15"/>
  <c r="B82" i="15"/>
  <c r="U81" i="15"/>
  <c r="T81" i="15"/>
  <c r="S81" i="15"/>
  <c r="R81" i="15"/>
  <c r="Q81" i="15"/>
  <c r="P81" i="15"/>
  <c r="O81" i="15"/>
  <c r="N81" i="15"/>
  <c r="M81" i="15"/>
  <c r="L81" i="15"/>
  <c r="K81" i="15"/>
  <c r="J81" i="15"/>
  <c r="C81" i="15"/>
  <c r="B81" i="15"/>
  <c r="U80" i="15"/>
  <c r="T80" i="15"/>
  <c r="S80" i="15"/>
  <c r="R80" i="15"/>
  <c r="Q80" i="15"/>
  <c r="P80" i="15"/>
  <c r="O80" i="15"/>
  <c r="N80" i="15"/>
  <c r="M80" i="15"/>
  <c r="L80" i="15"/>
  <c r="K80" i="15"/>
  <c r="J80" i="15"/>
  <c r="C80" i="15"/>
  <c r="B80" i="15"/>
  <c r="U79" i="15"/>
  <c r="T79" i="15"/>
  <c r="S79" i="15"/>
  <c r="R79" i="15"/>
  <c r="Q79" i="15"/>
  <c r="P79" i="15"/>
  <c r="O79" i="15"/>
  <c r="N79" i="15"/>
  <c r="M79" i="15"/>
  <c r="L79" i="15"/>
  <c r="K79" i="15"/>
  <c r="J79" i="15"/>
  <c r="C79" i="15"/>
  <c r="B79" i="15"/>
  <c r="U78" i="15"/>
  <c r="T78" i="15"/>
  <c r="S78" i="15"/>
  <c r="R78" i="15"/>
  <c r="Q78" i="15"/>
  <c r="P78" i="15"/>
  <c r="O78" i="15"/>
  <c r="N78" i="15"/>
  <c r="M78" i="15"/>
  <c r="L78" i="15"/>
  <c r="K78" i="15"/>
  <c r="J78" i="15"/>
  <c r="C78" i="15"/>
  <c r="B78" i="15"/>
  <c r="U77" i="15"/>
  <c r="T77" i="15"/>
  <c r="S77" i="15"/>
  <c r="R77" i="15"/>
  <c r="Q77" i="15"/>
  <c r="P77" i="15"/>
  <c r="O77" i="15"/>
  <c r="N77" i="15"/>
  <c r="M77" i="15"/>
  <c r="L77" i="15"/>
  <c r="K77" i="15"/>
  <c r="J77" i="15"/>
  <c r="C77" i="15"/>
  <c r="B77" i="15"/>
  <c r="U76" i="15"/>
  <c r="T76" i="15"/>
  <c r="S76" i="15"/>
  <c r="R76" i="15"/>
  <c r="Q76" i="15"/>
  <c r="P76" i="15"/>
  <c r="O76" i="15"/>
  <c r="N76" i="15"/>
  <c r="M76" i="15"/>
  <c r="L76" i="15"/>
  <c r="K76" i="15"/>
  <c r="J76" i="15"/>
  <c r="C76" i="15"/>
  <c r="B76" i="15"/>
  <c r="U75" i="15"/>
  <c r="T75" i="15"/>
  <c r="S75" i="15"/>
  <c r="R75" i="15"/>
  <c r="Q75" i="15"/>
  <c r="P75" i="15"/>
  <c r="O75" i="15"/>
  <c r="N75" i="15"/>
  <c r="M75" i="15"/>
  <c r="L75" i="15"/>
  <c r="K75" i="15"/>
  <c r="J75" i="15"/>
  <c r="C75" i="15"/>
  <c r="B75" i="15"/>
  <c r="U74" i="15"/>
  <c r="T74" i="15"/>
  <c r="S74" i="15"/>
  <c r="R74" i="15"/>
  <c r="Q74" i="15"/>
  <c r="P74" i="15"/>
  <c r="O74" i="15"/>
  <c r="N74" i="15"/>
  <c r="M74" i="15"/>
  <c r="L74" i="15"/>
  <c r="K74" i="15"/>
  <c r="J74" i="15"/>
  <c r="C74" i="15"/>
  <c r="B74" i="15"/>
  <c r="U73" i="15"/>
  <c r="T73" i="15"/>
  <c r="S73" i="15"/>
  <c r="R73" i="15"/>
  <c r="Q73" i="15"/>
  <c r="P73" i="15"/>
  <c r="O73" i="15"/>
  <c r="N73" i="15"/>
  <c r="M73" i="15"/>
  <c r="L73" i="15"/>
  <c r="K73" i="15"/>
  <c r="J73" i="15"/>
  <c r="C73" i="15"/>
  <c r="B73" i="15"/>
  <c r="U72" i="15"/>
  <c r="T72" i="15"/>
  <c r="S72" i="15"/>
  <c r="R72" i="15"/>
  <c r="Q72" i="15"/>
  <c r="P72" i="15"/>
  <c r="O72" i="15"/>
  <c r="N72" i="15"/>
  <c r="M72" i="15"/>
  <c r="L72" i="15"/>
  <c r="K72" i="15"/>
  <c r="J72" i="15"/>
  <c r="C72" i="15"/>
  <c r="B72" i="15"/>
  <c r="U71" i="15"/>
  <c r="T71" i="15"/>
  <c r="S71" i="15"/>
  <c r="R71" i="15"/>
  <c r="Q71" i="15"/>
  <c r="P71" i="15"/>
  <c r="O71" i="15"/>
  <c r="N71" i="15"/>
  <c r="M71" i="15"/>
  <c r="L71" i="15"/>
  <c r="K71" i="15"/>
  <c r="J71" i="15"/>
  <c r="C71" i="15"/>
  <c r="B71" i="15"/>
  <c r="U70" i="15"/>
  <c r="T70" i="15"/>
  <c r="S70" i="15"/>
  <c r="R70" i="15"/>
  <c r="Q70" i="15"/>
  <c r="P70" i="15"/>
  <c r="O70" i="15"/>
  <c r="N70" i="15"/>
  <c r="M70" i="15"/>
  <c r="L70" i="15"/>
  <c r="K70" i="15"/>
  <c r="J70" i="15"/>
  <c r="C70" i="15"/>
  <c r="B70" i="15"/>
  <c r="U69" i="15"/>
  <c r="T69" i="15"/>
  <c r="S69" i="15"/>
  <c r="R69" i="15"/>
  <c r="Q69" i="15"/>
  <c r="P69" i="15"/>
  <c r="O69" i="15"/>
  <c r="N69" i="15"/>
  <c r="M69" i="15"/>
  <c r="L69" i="15"/>
  <c r="K69" i="15"/>
  <c r="J69" i="15"/>
  <c r="C69" i="15"/>
  <c r="B69" i="15"/>
  <c r="U68" i="15"/>
  <c r="T68" i="15"/>
  <c r="S68" i="15"/>
  <c r="R68" i="15"/>
  <c r="Q68" i="15"/>
  <c r="P68" i="15"/>
  <c r="O68" i="15"/>
  <c r="N68" i="15"/>
  <c r="M68" i="15"/>
  <c r="L68" i="15"/>
  <c r="K68" i="15"/>
  <c r="J68" i="15"/>
  <c r="C68" i="15"/>
  <c r="B68" i="15"/>
  <c r="U67" i="15"/>
  <c r="T67" i="15"/>
  <c r="S67" i="15"/>
  <c r="R67" i="15"/>
  <c r="Q67" i="15"/>
  <c r="P67" i="15"/>
  <c r="O67" i="15"/>
  <c r="N67" i="15"/>
  <c r="M67" i="15"/>
  <c r="L67" i="15"/>
  <c r="K67" i="15"/>
  <c r="J67" i="15"/>
  <c r="C67" i="15"/>
  <c r="B67" i="15"/>
  <c r="U66" i="15"/>
  <c r="T66" i="15"/>
  <c r="S66" i="15"/>
  <c r="R66" i="15"/>
  <c r="Q66" i="15"/>
  <c r="P66" i="15"/>
  <c r="O66" i="15"/>
  <c r="N66" i="15"/>
  <c r="M66" i="15"/>
  <c r="L66" i="15"/>
  <c r="K66" i="15"/>
  <c r="J66" i="15"/>
  <c r="C66" i="15"/>
  <c r="B66" i="15"/>
  <c r="U65" i="15"/>
  <c r="T65" i="15"/>
  <c r="S65" i="15"/>
  <c r="R65" i="15"/>
  <c r="Q65" i="15"/>
  <c r="P65" i="15"/>
  <c r="O65" i="15"/>
  <c r="N65" i="15"/>
  <c r="M65" i="15"/>
  <c r="L65" i="15"/>
  <c r="K65" i="15"/>
  <c r="J65" i="15"/>
  <c r="C65" i="15"/>
  <c r="B65" i="15"/>
  <c r="U64" i="15"/>
  <c r="T64" i="15"/>
  <c r="S64" i="15"/>
  <c r="R64" i="15"/>
  <c r="Q64" i="15"/>
  <c r="P64" i="15"/>
  <c r="O64" i="15"/>
  <c r="N64" i="15"/>
  <c r="M64" i="15"/>
  <c r="L64" i="15"/>
  <c r="K64" i="15"/>
  <c r="J64" i="15"/>
  <c r="C64" i="15"/>
  <c r="B64" i="15"/>
  <c r="U63" i="15"/>
  <c r="T63" i="15"/>
  <c r="S63" i="15"/>
  <c r="R63" i="15"/>
  <c r="Q63" i="15"/>
  <c r="P63" i="15"/>
  <c r="O63" i="15"/>
  <c r="N63" i="15"/>
  <c r="M63" i="15"/>
  <c r="L63" i="15"/>
  <c r="K63" i="15"/>
  <c r="J63" i="15"/>
  <c r="C63" i="15"/>
  <c r="B63" i="15"/>
  <c r="U62" i="15"/>
  <c r="T62" i="15"/>
  <c r="S62" i="15"/>
  <c r="R62" i="15"/>
  <c r="Q62" i="15"/>
  <c r="P62" i="15"/>
  <c r="O62" i="15"/>
  <c r="N62" i="15"/>
  <c r="M62" i="15"/>
  <c r="L62" i="15"/>
  <c r="K62" i="15"/>
  <c r="J62" i="15"/>
  <c r="C62" i="15"/>
  <c r="B62" i="15"/>
  <c r="U61" i="15"/>
  <c r="T61" i="15"/>
  <c r="S61" i="15"/>
  <c r="R61" i="15"/>
  <c r="Q61" i="15"/>
  <c r="P61" i="15"/>
  <c r="O61" i="15"/>
  <c r="N61" i="15"/>
  <c r="M61" i="15"/>
  <c r="L61" i="15"/>
  <c r="K61" i="15"/>
  <c r="J61" i="15"/>
  <c r="C61" i="15"/>
  <c r="B61" i="15"/>
  <c r="U60" i="15"/>
  <c r="T60" i="15"/>
  <c r="S60" i="15"/>
  <c r="R60" i="15"/>
  <c r="Q60" i="15"/>
  <c r="P60" i="15"/>
  <c r="O60" i="15"/>
  <c r="N60" i="15"/>
  <c r="M60" i="15"/>
  <c r="L60" i="15"/>
  <c r="K60" i="15"/>
  <c r="J60" i="15"/>
  <c r="C60" i="15"/>
  <c r="B60" i="15"/>
  <c r="U59" i="15"/>
  <c r="T59" i="15"/>
  <c r="S59" i="15"/>
  <c r="R59" i="15"/>
  <c r="Q59" i="15"/>
  <c r="P59" i="15"/>
  <c r="O59" i="15"/>
  <c r="N59" i="15"/>
  <c r="M59" i="15"/>
  <c r="L59" i="15"/>
  <c r="K59" i="15"/>
  <c r="J59" i="15"/>
  <c r="C59" i="15"/>
  <c r="B59" i="15"/>
  <c r="U58" i="15"/>
  <c r="T58" i="15"/>
  <c r="S58" i="15"/>
  <c r="R58" i="15"/>
  <c r="Q58" i="15"/>
  <c r="P58" i="15"/>
  <c r="O58" i="15"/>
  <c r="N58" i="15"/>
  <c r="M58" i="15"/>
  <c r="L58" i="15"/>
  <c r="K58" i="15"/>
  <c r="J58" i="15"/>
  <c r="C58" i="15"/>
  <c r="B58" i="15"/>
  <c r="U57" i="15"/>
  <c r="T57" i="15"/>
  <c r="S57" i="15"/>
  <c r="R57" i="15"/>
  <c r="Q57" i="15"/>
  <c r="P57" i="15"/>
  <c r="O57" i="15"/>
  <c r="N57" i="15"/>
  <c r="M57" i="15"/>
  <c r="L57" i="15"/>
  <c r="K57" i="15"/>
  <c r="J57" i="15"/>
  <c r="C57" i="15"/>
  <c r="B57" i="15"/>
  <c r="U56" i="15"/>
  <c r="T56" i="15"/>
  <c r="S56" i="15"/>
  <c r="R56" i="15"/>
  <c r="Q56" i="15"/>
  <c r="P56" i="15"/>
  <c r="O56" i="15"/>
  <c r="N56" i="15"/>
  <c r="M56" i="15"/>
  <c r="L56" i="15"/>
  <c r="K56" i="15"/>
  <c r="J56" i="15"/>
  <c r="C56" i="15"/>
  <c r="B56" i="15"/>
  <c r="U55" i="15"/>
  <c r="T55" i="15"/>
  <c r="S55" i="15"/>
  <c r="R55" i="15"/>
  <c r="Q55" i="15"/>
  <c r="P55" i="15"/>
  <c r="O55" i="15"/>
  <c r="N55" i="15"/>
  <c r="M55" i="15"/>
  <c r="L55" i="15"/>
  <c r="K55" i="15"/>
  <c r="J55" i="15"/>
  <c r="C55" i="15"/>
  <c r="B55" i="15"/>
  <c r="U54" i="15"/>
  <c r="T54" i="15"/>
  <c r="S54" i="15"/>
  <c r="R54" i="15"/>
  <c r="Q54" i="15"/>
  <c r="P54" i="15"/>
  <c r="O54" i="15"/>
  <c r="N54" i="15"/>
  <c r="M54" i="15"/>
  <c r="L54" i="15"/>
  <c r="K54" i="15"/>
  <c r="J54" i="15"/>
  <c r="C54" i="15"/>
  <c r="B54" i="15"/>
  <c r="U53" i="15"/>
  <c r="T53" i="15"/>
  <c r="S53" i="15"/>
  <c r="R53" i="15"/>
  <c r="Q53" i="15"/>
  <c r="P53" i="15"/>
  <c r="O53" i="15"/>
  <c r="N53" i="15"/>
  <c r="M53" i="15"/>
  <c r="L53" i="15"/>
  <c r="K53" i="15"/>
  <c r="J53" i="15"/>
  <c r="C53" i="15"/>
  <c r="B53" i="15"/>
  <c r="U52" i="15"/>
  <c r="T52" i="15"/>
  <c r="S52" i="15"/>
  <c r="R52" i="15"/>
  <c r="Q52" i="15"/>
  <c r="P52" i="15"/>
  <c r="O52" i="15"/>
  <c r="N52" i="15"/>
  <c r="M52" i="15"/>
  <c r="L52" i="15"/>
  <c r="K52" i="15"/>
  <c r="J52" i="15"/>
  <c r="C52" i="15"/>
  <c r="B52" i="15"/>
  <c r="U51" i="15"/>
  <c r="T51" i="15"/>
  <c r="S51" i="15"/>
  <c r="R51" i="15"/>
  <c r="Q51" i="15"/>
  <c r="P51" i="15"/>
  <c r="O51" i="15"/>
  <c r="N51" i="15"/>
  <c r="M51" i="15"/>
  <c r="L51" i="15"/>
  <c r="K51" i="15"/>
  <c r="J51" i="15"/>
  <c r="C51" i="15"/>
  <c r="B51" i="15"/>
  <c r="U50" i="15"/>
  <c r="T50" i="15"/>
  <c r="S50" i="15"/>
  <c r="R50" i="15"/>
  <c r="Q50" i="15"/>
  <c r="P50" i="15"/>
  <c r="O50" i="15"/>
  <c r="N50" i="15"/>
  <c r="M50" i="15"/>
  <c r="L50" i="15"/>
  <c r="K50" i="15"/>
  <c r="J50" i="15"/>
  <c r="C50" i="15"/>
  <c r="B50" i="15"/>
  <c r="U49" i="15"/>
  <c r="T49" i="15"/>
  <c r="S49" i="15"/>
  <c r="R49" i="15"/>
  <c r="Q49" i="15"/>
  <c r="P49" i="15"/>
  <c r="O49" i="15"/>
  <c r="N49" i="15"/>
  <c r="M49" i="15"/>
  <c r="L49" i="15"/>
  <c r="K49" i="15"/>
  <c r="J49" i="15"/>
  <c r="C49" i="15"/>
  <c r="B49" i="15"/>
  <c r="U48" i="15"/>
  <c r="T48" i="15"/>
  <c r="S48" i="15"/>
  <c r="R48" i="15"/>
  <c r="Q48" i="15"/>
  <c r="P48" i="15"/>
  <c r="O48" i="15"/>
  <c r="N48" i="15"/>
  <c r="M48" i="15"/>
  <c r="L48" i="15"/>
  <c r="K48" i="15"/>
  <c r="J48" i="15"/>
  <c r="C48" i="15"/>
  <c r="B48" i="15"/>
  <c r="U47" i="15"/>
  <c r="T47" i="15"/>
  <c r="S47" i="15"/>
  <c r="R47" i="15"/>
  <c r="Q47" i="15"/>
  <c r="P47" i="15"/>
  <c r="O47" i="15"/>
  <c r="N47" i="15"/>
  <c r="M47" i="15"/>
  <c r="L47" i="15"/>
  <c r="K47" i="15"/>
  <c r="J47" i="15"/>
  <c r="C47" i="15"/>
  <c r="B47" i="15"/>
  <c r="U46" i="15"/>
  <c r="T46" i="15"/>
  <c r="S46" i="15"/>
  <c r="R46" i="15"/>
  <c r="Q46" i="15"/>
  <c r="P46" i="15"/>
  <c r="O46" i="15"/>
  <c r="N46" i="15"/>
  <c r="M46" i="15"/>
  <c r="L46" i="15"/>
  <c r="K46" i="15"/>
  <c r="J46" i="15"/>
  <c r="C46" i="15"/>
  <c r="B46" i="15"/>
  <c r="U45" i="15"/>
  <c r="T45" i="15"/>
  <c r="S45" i="15"/>
  <c r="R45" i="15"/>
  <c r="Q45" i="15"/>
  <c r="P45" i="15"/>
  <c r="O45" i="15"/>
  <c r="N45" i="15"/>
  <c r="M45" i="15"/>
  <c r="L45" i="15"/>
  <c r="K45" i="15"/>
  <c r="J45" i="15"/>
  <c r="C45" i="15"/>
  <c r="B45" i="15"/>
  <c r="U44" i="15"/>
  <c r="T44" i="15"/>
  <c r="S44" i="15"/>
  <c r="R44" i="15"/>
  <c r="Q44" i="15"/>
  <c r="P44" i="15"/>
  <c r="O44" i="15"/>
  <c r="N44" i="15"/>
  <c r="M44" i="15"/>
  <c r="L44" i="15"/>
  <c r="K44" i="15"/>
  <c r="J44" i="15"/>
  <c r="C44" i="15"/>
  <c r="B44" i="15"/>
  <c r="U43" i="15"/>
  <c r="T43" i="15"/>
  <c r="S43" i="15"/>
  <c r="R43" i="15"/>
  <c r="Q43" i="15"/>
  <c r="P43" i="15"/>
  <c r="O43" i="15"/>
  <c r="N43" i="15"/>
  <c r="M43" i="15"/>
  <c r="L43" i="15"/>
  <c r="K43" i="15"/>
  <c r="J43" i="15"/>
  <c r="C43" i="15"/>
  <c r="B43" i="15"/>
  <c r="U42" i="15"/>
  <c r="T42" i="15"/>
  <c r="S42" i="15"/>
  <c r="R42" i="15"/>
  <c r="Q42" i="15"/>
  <c r="P42" i="15"/>
  <c r="O42" i="15"/>
  <c r="N42" i="15"/>
  <c r="M42" i="15"/>
  <c r="L42" i="15"/>
  <c r="K42" i="15"/>
  <c r="J42" i="15"/>
  <c r="C42" i="15"/>
  <c r="B42" i="15"/>
  <c r="U41" i="15"/>
  <c r="T41" i="15"/>
  <c r="S41" i="15"/>
  <c r="R41" i="15"/>
  <c r="Q41" i="15"/>
  <c r="P41" i="15"/>
  <c r="O41" i="15"/>
  <c r="N41" i="15"/>
  <c r="M41" i="15"/>
  <c r="L41" i="15"/>
  <c r="K41" i="15"/>
  <c r="J41" i="15"/>
  <c r="C41" i="15"/>
  <c r="B41" i="15"/>
  <c r="U40" i="15"/>
  <c r="T40" i="15"/>
  <c r="S40" i="15"/>
  <c r="R40" i="15"/>
  <c r="Q40" i="15"/>
  <c r="P40" i="15"/>
  <c r="O40" i="15"/>
  <c r="N40" i="15"/>
  <c r="M40" i="15"/>
  <c r="L40" i="15"/>
  <c r="K40" i="15"/>
  <c r="J40" i="15"/>
  <c r="C40" i="15"/>
  <c r="B40" i="15"/>
  <c r="U39" i="15"/>
  <c r="T39" i="15"/>
  <c r="S39" i="15"/>
  <c r="R39" i="15"/>
  <c r="Q39" i="15"/>
  <c r="P39" i="15"/>
  <c r="O39" i="15"/>
  <c r="N39" i="15"/>
  <c r="M39" i="15"/>
  <c r="L39" i="15"/>
  <c r="K39" i="15"/>
  <c r="J39" i="15"/>
  <c r="C39" i="15"/>
  <c r="B39" i="15"/>
  <c r="U38" i="15"/>
  <c r="T38" i="15"/>
  <c r="S38" i="15"/>
  <c r="R38" i="15"/>
  <c r="Q38" i="15"/>
  <c r="P38" i="15"/>
  <c r="O38" i="15"/>
  <c r="N38" i="15"/>
  <c r="M38" i="15"/>
  <c r="L38" i="15"/>
  <c r="K38" i="15"/>
  <c r="J38" i="15"/>
  <c r="C38" i="15"/>
  <c r="B38" i="15"/>
  <c r="U37" i="15"/>
  <c r="T37" i="15"/>
  <c r="S37" i="15"/>
  <c r="R37" i="15"/>
  <c r="Q37" i="15"/>
  <c r="P37" i="15"/>
  <c r="O37" i="15"/>
  <c r="N37" i="15"/>
  <c r="M37" i="15"/>
  <c r="L37" i="15"/>
  <c r="K37" i="15"/>
  <c r="J37" i="15"/>
  <c r="C37" i="15"/>
  <c r="B37" i="15"/>
  <c r="U36" i="15"/>
  <c r="T36" i="15"/>
  <c r="S36" i="15"/>
  <c r="R36" i="15"/>
  <c r="Q36" i="15"/>
  <c r="P36" i="15"/>
  <c r="O36" i="15"/>
  <c r="N36" i="15"/>
  <c r="M36" i="15"/>
  <c r="L36" i="15"/>
  <c r="K36" i="15"/>
  <c r="J36" i="15"/>
  <c r="C36" i="15"/>
  <c r="B36" i="15"/>
  <c r="U35" i="15"/>
  <c r="T35" i="15"/>
  <c r="S35" i="15"/>
  <c r="R35" i="15"/>
  <c r="Q35" i="15"/>
  <c r="P35" i="15"/>
  <c r="O35" i="15"/>
  <c r="N35" i="15"/>
  <c r="M35" i="15"/>
  <c r="L35" i="15"/>
  <c r="K35" i="15"/>
  <c r="J35" i="15"/>
  <c r="C35" i="15"/>
  <c r="B35" i="15"/>
  <c r="U34" i="15"/>
  <c r="T34" i="15"/>
  <c r="S34" i="15"/>
  <c r="R34" i="15"/>
  <c r="Q34" i="15"/>
  <c r="P34" i="15"/>
  <c r="O34" i="15"/>
  <c r="N34" i="15"/>
  <c r="M34" i="15"/>
  <c r="L34" i="15"/>
  <c r="K34" i="15"/>
  <c r="J34" i="15"/>
  <c r="C34" i="15"/>
  <c r="B34" i="15"/>
  <c r="U33" i="15"/>
  <c r="T33" i="15"/>
  <c r="S33" i="15"/>
  <c r="R33" i="15"/>
  <c r="Q33" i="15"/>
  <c r="P33" i="15"/>
  <c r="O33" i="15"/>
  <c r="N33" i="15"/>
  <c r="M33" i="15"/>
  <c r="L33" i="15"/>
  <c r="K33" i="15"/>
  <c r="J33" i="15"/>
  <c r="C33" i="15"/>
  <c r="B33" i="15"/>
  <c r="U32" i="15"/>
  <c r="T32" i="15"/>
  <c r="S32" i="15"/>
  <c r="R32" i="15"/>
  <c r="Q32" i="15"/>
  <c r="P32" i="15"/>
  <c r="O32" i="15"/>
  <c r="N32" i="15"/>
  <c r="M32" i="15"/>
  <c r="L32" i="15"/>
  <c r="K32" i="15"/>
  <c r="J32" i="15"/>
  <c r="C32" i="15"/>
  <c r="B32" i="15"/>
  <c r="U31" i="15"/>
  <c r="T31" i="15"/>
  <c r="S31" i="15"/>
  <c r="R31" i="15"/>
  <c r="Q31" i="15"/>
  <c r="P31" i="15"/>
  <c r="O31" i="15"/>
  <c r="N31" i="15"/>
  <c r="M31" i="15"/>
  <c r="L31" i="15"/>
  <c r="K31" i="15"/>
  <c r="J31" i="15"/>
  <c r="C31" i="15"/>
  <c r="B31" i="15"/>
  <c r="U30" i="15"/>
  <c r="T30" i="15"/>
  <c r="S30" i="15"/>
  <c r="R30" i="15"/>
  <c r="Q30" i="15"/>
  <c r="P30" i="15"/>
  <c r="O30" i="15"/>
  <c r="N30" i="15"/>
  <c r="M30" i="15"/>
  <c r="L30" i="15"/>
  <c r="K30" i="15"/>
  <c r="J30" i="15"/>
  <c r="C30" i="15"/>
  <c r="B30" i="15"/>
  <c r="U29" i="15"/>
  <c r="T29" i="15"/>
  <c r="S29" i="15"/>
  <c r="R29" i="15"/>
  <c r="Q29" i="15"/>
  <c r="P29" i="15"/>
  <c r="O29" i="15"/>
  <c r="N29" i="15"/>
  <c r="M29" i="15"/>
  <c r="L29" i="15"/>
  <c r="K29" i="15"/>
  <c r="J29" i="15"/>
  <c r="C29" i="15"/>
  <c r="B29" i="15"/>
  <c r="U28" i="15"/>
  <c r="T28" i="15"/>
  <c r="S28" i="15"/>
  <c r="R28" i="15"/>
  <c r="Q28" i="15"/>
  <c r="P28" i="15"/>
  <c r="O28" i="15"/>
  <c r="N28" i="15"/>
  <c r="M28" i="15"/>
  <c r="L28" i="15"/>
  <c r="K28" i="15"/>
  <c r="J28" i="15"/>
  <c r="C28" i="15"/>
  <c r="B28" i="15"/>
  <c r="U27" i="15"/>
  <c r="T27" i="15"/>
  <c r="S27" i="15"/>
  <c r="R27" i="15"/>
  <c r="Q27" i="15"/>
  <c r="P27" i="15"/>
  <c r="O27" i="15"/>
  <c r="N27" i="15"/>
  <c r="M27" i="15"/>
  <c r="L27" i="15"/>
  <c r="K27" i="15"/>
  <c r="J27" i="15"/>
  <c r="C27" i="15"/>
  <c r="B27" i="15"/>
  <c r="U26" i="15"/>
  <c r="T26" i="15"/>
  <c r="S26" i="15"/>
  <c r="R26" i="15"/>
  <c r="Q26" i="15"/>
  <c r="P26" i="15"/>
  <c r="O26" i="15"/>
  <c r="N26" i="15"/>
  <c r="M26" i="15"/>
  <c r="L26" i="15"/>
  <c r="K26" i="15"/>
  <c r="J26" i="15"/>
  <c r="C26" i="15"/>
  <c r="B26" i="15"/>
  <c r="U25" i="15"/>
  <c r="T25" i="15"/>
  <c r="S25" i="15"/>
  <c r="R25" i="15"/>
  <c r="Q25" i="15"/>
  <c r="P25" i="15"/>
  <c r="O25" i="15"/>
  <c r="N25" i="15"/>
  <c r="M25" i="15"/>
  <c r="L25" i="15"/>
  <c r="K25" i="15"/>
  <c r="J25" i="15"/>
  <c r="C25" i="15"/>
  <c r="B25" i="15"/>
  <c r="U24" i="15"/>
  <c r="T24" i="15"/>
  <c r="S24" i="15"/>
  <c r="R24" i="15"/>
  <c r="Q24" i="15"/>
  <c r="P24" i="15"/>
  <c r="O24" i="15"/>
  <c r="N24" i="15"/>
  <c r="M24" i="15"/>
  <c r="L24" i="15"/>
  <c r="K24" i="15"/>
  <c r="J24" i="15"/>
  <c r="C24" i="15"/>
  <c r="B24" i="15"/>
  <c r="U23" i="15"/>
  <c r="T23" i="15"/>
  <c r="S23" i="15"/>
  <c r="R23" i="15"/>
  <c r="Q23" i="15"/>
  <c r="P23" i="15"/>
  <c r="O23" i="15"/>
  <c r="N23" i="15"/>
  <c r="M23" i="15"/>
  <c r="L23" i="15"/>
  <c r="K23" i="15"/>
  <c r="J23" i="15"/>
  <c r="C23" i="15"/>
  <c r="B23" i="15"/>
  <c r="U22" i="15"/>
  <c r="T22" i="15"/>
  <c r="S22" i="15"/>
  <c r="R22" i="15"/>
  <c r="Q22" i="15"/>
  <c r="P22" i="15"/>
  <c r="O22" i="15"/>
  <c r="N22" i="15"/>
  <c r="M22" i="15"/>
  <c r="L22" i="15"/>
  <c r="K22" i="15"/>
  <c r="J22" i="15"/>
  <c r="C22" i="15"/>
  <c r="B22" i="15"/>
  <c r="U21" i="15"/>
  <c r="T21" i="15"/>
  <c r="S21" i="15"/>
  <c r="R21" i="15"/>
  <c r="Q21" i="15"/>
  <c r="P21" i="15"/>
  <c r="O21" i="15"/>
  <c r="N21" i="15"/>
  <c r="M21" i="15"/>
  <c r="L21" i="15"/>
  <c r="K21" i="15"/>
  <c r="J21" i="15"/>
  <c r="C21" i="15"/>
  <c r="B21" i="15"/>
  <c r="U20" i="15"/>
  <c r="T20" i="15"/>
  <c r="S20" i="15"/>
  <c r="R20" i="15"/>
  <c r="Q20" i="15"/>
  <c r="P20" i="15"/>
  <c r="O20" i="15"/>
  <c r="N20" i="15"/>
  <c r="M20" i="15"/>
  <c r="L20" i="15"/>
  <c r="K20" i="15"/>
  <c r="J20" i="15"/>
  <c r="C20" i="15"/>
  <c r="B20" i="15"/>
  <c r="U19" i="15"/>
  <c r="T19" i="15"/>
  <c r="S19" i="15"/>
  <c r="R19" i="15"/>
  <c r="Q19" i="15"/>
  <c r="P19" i="15"/>
  <c r="O19" i="15"/>
  <c r="N19" i="15"/>
  <c r="M19" i="15"/>
  <c r="L19" i="15"/>
  <c r="K19" i="15"/>
  <c r="J19" i="15"/>
  <c r="C19" i="15"/>
  <c r="B19" i="15"/>
  <c r="U18" i="15"/>
  <c r="T18" i="15"/>
  <c r="S18" i="15"/>
  <c r="R18" i="15"/>
  <c r="Q18" i="15"/>
  <c r="P18" i="15"/>
  <c r="O18" i="15"/>
  <c r="N18" i="15"/>
  <c r="M18" i="15"/>
  <c r="L18" i="15"/>
  <c r="K18" i="15"/>
  <c r="J18" i="15"/>
  <c r="C18" i="15"/>
  <c r="B18" i="15"/>
  <c r="U17" i="15"/>
  <c r="T17" i="15"/>
  <c r="S17" i="15"/>
  <c r="R17" i="15"/>
  <c r="Q17" i="15"/>
  <c r="P17" i="15"/>
  <c r="O17" i="15"/>
  <c r="N17" i="15"/>
  <c r="M17" i="15"/>
  <c r="L17" i="15"/>
  <c r="K17" i="15"/>
  <c r="J17" i="15"/>
  <c r="C17" i="15"/>
  <c r="B17" i="15"/>
  <c r="U16" i="15"/>
  <c r="T16" i="15"/>
  <c r="S16" i="15"/>
  <c r="R16" i="15"/>
  <c r="Q16" i="15"/>
  <c r="P16" i="15"/>
  <c r="O16" i="15"/>
  <c r="N16" i="15"/>
  <c r="M16" i="15"/>
  <c r="L16" i="15"/>
  <c r="K16" i="15"/>
  <c r="J16" i="15"/>
  <c r="C16" i="15"/>
  <c r="B16" i="15"/>
  <c r="U15" i="15"/>
  <c r="T15" i="15"/>
  <c r="S15" i="15"/>
  <c r="R15" i="15"/>
  <c r="Q15" i="15"/>
  <c r="P15" i="15"/>
  <c r="O15" i="15"/>
  <c r="N15" i="15"/>
  <c r="M15" i="15"/>
  <c r="L15" i="15"/>
  <c r="K15" i="15"/>
  <c r="J15" i="15"/>
  <c r="C15" i="15"/>
  <c r="B15" i="15"/>
  <c r="U14" i="15"/>
  <c r="T14" i="15"/>
  <c r="S14" i="15"/>
  <c r="R14" i="15"/>
  <c r="Q14" i="15"/>
  <c r="P14" i="15"/>
  <c r="O14" i="15"/>
  <c r="N14" i="15"/>
  <c r="M14" i="15"/>
  <c r="L14" i="15"/>
  <c r="K14" i="15"/>
  <c r="J14" i="15"/>
  <c r="C14" i="15"/>
  <c r="B14" i="15"/>
  <c r="U13" i="15"/>
  <c r="T13" i="15"/>
  <c r="S13" i="15"/>
  <c r="R13" i="15"/>
  <c r="Q13" i="15"/>
  <c r="P13" i="15"/>
  <c r="O13" i="15"/>
  <c r="N13" i="15"/>
  <c r="M13" i="15"/>
  <c r="L13" i="15"/>
  <c r="K13" i="15"/>
  <c r="J13" i="15"/>
  <c r="C13" i="15"/>
  <c r="B13" i="15"/>
  <c r="U12" i="15"/>
  <c r="T12" i="15"/>
  <c r="S12" i="15"/>
  <c r="R12" i="15"/>
  <c r="Q12" i="15"/>
  <c r="P12" i="15"/>
  <c r="O12" i="15"/>
  <c r="N12" i="15"/>
  <c r="M12" i="15"/>
  <c r="L12" i="15"/>
  <c r="K12" i="15"/>
  <c r="J12" i="15"/>
  <c r="C12" i="15"/>
  <c r="B12" i="15"/>
  <c r="U11" i="15"/>
  <c r="T11" i="15"/>
  <c r="T9" i="8" s="1"/>
  <c r="S11" i="15"/>
  <c r="S9" i="8" s="1"/>
  <c r="R11" i="15"/>
  <c r="R9" i="8" s="1"/>
  <c r="Q11" i="15"/>
  <c r="Q9" i="8" s="1"/>
  <c r="P11" i="15"/>
  <c r="P9" i="8" s="1"/>
  <c r="O11" i="15"/>
  <c r="N11" i="15"/>
  <c r="N9" i="8" s="1"/>
  <c r="M11" i="15"/>
  <c r="M9" i="8" s="1"/>
  <c r="L11" i="15"/>
  <c r="L9" i="8" s="1"/>
  <c r="K11" i="15"/>
  <c r="K9" i="8" s="1"/>
  <c r="J11" i="15"/>
  <c r="J9" i="8" s="1"/>
  <c r="C11" i="15"/>
  <c r="B11" i="15"/>
  <c r="U10" i="15"/>
  <c r="T10" i="15"/>
  <c r="S10" i="15"/>
  <c r="R10" i="15"/>
  <c r="Q10" i="15"/>
  <c r="P10" i="15"/>
  <c r="O10" i="15"/>
  <c r="N10" i="15"/>
  <c r="M10" i="15"/>
  <c r="L10" i="15"/>
  <c r="K10" i="15"/>
  <c r="J10" i="15"/>
  <c r="C10" i="15"/>
  <c r="B10" i="15"/>
  <c r="U9" i="15"/>
  <c r="T9" i="15"/>
  <c r="T29" i="8" s="1"/>
  <c r="S9" i="15"/>
  <c r="S29" i="8" s="1"/>
  <c r="R9" i="15"/>
  <c r="R29" i="8" s="1"/>
  <c r="Q9" i="15"/>
  <c r="Q29" i="8" s="1"/>
  <c r="P9" i="15"/>
  <c r="P29" i="8" s="1"/>
  <c r="O9" i="15"/>
  <c r="N9" i="15"/>
  <c r="N29" i="8" s="1"/>
  <c r="M9" i="15"/>
  <c r="M29" i="8" s="1"/>
  <c r="L9" i="15"/>
  <c r="L29" i="8" s="1"/>
  <c r="K9" i="15"/>
  <c r="K29" i="8" s="1"/>
  <c r="J9" i="15"/>
  <c r="J29" i="8" s="1"/>
  <c r="C9" i="15"/>
  <c r="B9" i="15"/>
  <c r="U8" i="15"/>
  <c r="T8" i="15"/>
  <c r="T11" i="8" s="1"/>
  <c r="S8" i="15"/>
  <c r="S11" i="8" s="1"/>
  <c r="R8" i="15"/>
  <c r="R11" i="8" s="1"/>
  <c r="Q8" i="15"/>
  <c r="Q11" i="8" s="1"/>
  <c r="P8" i="15"/>
  <c r="P11" i="8" s="1"/>
  <c r="O8" i="15"/>
  <c r="N8" i="15"/>
  <c r="N11" i="8" s="1"/>
  <c r="M8" i="15"/>
  <c r="M11" i="8" s="1"/>
  <c r="L8" i="15"/>
  <c r="L11" i="8" s="1"/>
  <c r="K8" i="15"/>
  <c r="K11" i="8" s="1"/>
  <c r="J8" i="15"/>
  <c r="J11" i="8" s="1"/>
  <c r="C8" i="15"/>
  <c r="B8" i="15"/>
  <c r="U7" i="15"/>
  <c r="T7" i="15"/>
  <c r="S7" i="15"/>
  <c r="R7" i="15"/>
  <c r="Q7" i="15"/>
  <c r="P7" i="15"/>
  <c r="O7" i="15"/>
  <c r="N7" i="15"/>
  <c r="M7" i="15"/>
  <c r="L7" i="15"/>
  <c r="K7" i="15"/>
  <c r="J7" i="15"/>
  <c r="C7" i="15"/>
  <c r="B7" i="15"/>
  <c r="U6" i="15"/>
  <c r="T6" i="15"/>
  <c r="T6" i="8" s="1"/>
  <c r="S6" i="15"/>
  <c r="S6" i="8" s="1"/>
  <c r="R6" i="15"/>
  <c r="R6" i="8" s="1"/>
  <c r="Q6" i="15"/>
  <c r="Q6" i="8" s="1"/>
  <c r="P6" i="15"/>
  <c r="O6" i="15"/>
  <c r="N6" i="15"/>
  <c r="N14" i="8" s="1"/>
  <c r="M6" i="15"/>
  <c r="M14" i="8" s="1"/>
  <c r="L6" i="15"/>
  <c r="K6" i="15"/>
  <c r="K6" i="8" s="1"/>
  <c r="J6" i="15"/>
  <c r="J6" i="8" s="1"/>
  <c r="C6" i="15"/>
  <c r="B6" i="15"/>
  <c r="U5" i="15"/>
  <c r="T5" i="15"/>
  <c r="S5" i="15"/>
  <c r="R5" i="15"/>
  <c r="Q5" i="15"/>
  <c r="P5" i="15"/>
  <c r="O5" i="15"/>
  <c r="N5" i="15"/>
  <c r="M5" i="15"/>
  <c r="L5" i="15"/>
  <c r="K5" i="15"/>
  <c r="J5" i="15"/>
  <c r="C5" i="15"/>
  <c r="B5" i="15"/>
  <c r="U4" i="15"/>
  <c r="T4" i="15"/>
  <c r="S4" i="15"/>
  <c r="S24" i="8" s="1"/>
  <c r="R4" i="15"/>
  <c r="Q4" i="15"/>
  <c r="P4" i="15"/>
  <c r="P25" i="8" s="1"/>
  <c r="O4" i="15"/>
  <c r="O25" i="8" s="1"/>
  <c r="N4" i="15"/>
  <c r="N25" i="8" s="1"/>
  <c r="M4" i="15"/>
  <c r="M25" i="8" s="1"/>
  <c r="L4" i="15"/>
  <c r="K4" i="15"/>
  <c r="J4" i="15"/>
  <c r="J25" i="8" s="1"/>
  <c r="C4" i="15"/>
  <c r="B4" i="15"/>
  <c r="U3" i="15"/>
  <c r="T3" i="15"/>
  <c r="S3" i="15"/>
  <c r="R3" i="15"/>
  <c r="R19" i="8" s="1"/>
  <c r="Q3" i="15"/>
  <c r="Q34" i="8" s="1"/>
  <c r="P3" i="15"/>
  <c r="P34" i="8" s="1"/>
  <c r="O3" i="15"/>
  <c r="O34" i="8" s="1"/>
  <c r="N3" i="15"/>
  <c r="N34" i="8" s="1"/>
  <c r="M3" i="15"/>
  <c r="M34" i="8" s="1"/>
  <c r="L3" i="15"/>
  <c r="K3" i="15"/>
  <c r="J3" i="15"/>
  <c r="C3" i="15"/>
  <c r="B3" i="15"/>
  <c r="U2" i="15"/>
  <c r="T2" i="15"/>
  <c r="T15" i="8" s="1"/>
  <c r="S2" i="15"/>
  <c r="S15" i="8" s="1"/>
  <c r="R2" i="15"/>
  <c r="R16" i="8" s="1"/>
  <c r="Q2" i="15"/>
  <c r="Q16" i="8" s="1"/>
  <c r="P2" i="15"/>
  <c r="P26" i="8" s="1"/>
  <c r="O2" i="15"/>
  <c r="N2" i="15"/>
  <c r="M2" i="15"/>
  <c r="L2" i="15"/>
  <c r="K2" i="15"/>
  <c r="J2" i="15"/>
  <c r="J36" i="8" s="1"/>
  <c r="C2" i="15"/>
  <c r="B2" i="15"/>
  <c r="M3" i="14"/>
  <c r="N3" i="14"/>
  <c r="M4" i="14"/>
  <c r="N4" i="14"/>
  <c r="M5" i="14"/>
  <c r="N5" i="14"/>
  <c r="M6" i="14"/>
  <c r="N6" i="14"/>
  <c r="M7" i="14"/>
  <c r="N7" i="14"/>
  <c r="M8" i="14"/>
  <c r="N8" i="14"/>
  <c r="M9" i="14"/>
  <c r="N9" i="14"/>
  <c r="M10" i="14"/>
  <c r="N10" i="14"/>
  <c r="M11" i="14"/>
  <c r="N11" i="14"/>
  <c r="M12" i="14"/>
  <c r="N12" i="14"/>
  <c r="M13" i="14"/>
  <c r="N13" i="14"/>
  <c r="M14" i="14"/>
  <c r="N14" i="14"/>
  <c r="M15" i="14"/>
  <c r="N15" i="14"/>
  <c r="M16" i="14"/>
  <c r="N16" i="14"/>
  <c r="M17" i="14"/>
  <c r="N17" i="14"/>
  <c r="M18" i="14"/>
  <c r="N18" i="14"/>
  <c r="M19" i="14"/>
  <c r="N19" i="14"/>
  <c r="M20" i="14"/>
  <c r="N20" i="14"/>
  <c r="M21" i="14"/>
  <c r="N21" i="14"/>
  <c r="M22" i="14"/>
  <c r="N22" i="14"/>
  <c r="M23" i="14"/>
  <c r="N23" i="14"/>
  <c r="M24" i="14"/>
  <c r="N24" i="14"/>
  <c r="M25" i="14"/>
  <c r="N25" i="14"/>
  <c r="M26" i="14"/>
  <c r="N26" i="14"/>
  <c r="M27" i="14"/>
  <c r="N27" i="14"/>
  <c r="M28" i="14"/>
  <c r="N28" i="14"/>
  <c r="M29" i="14"/>
  <c r="N29" i="14"/>
  <c r="M30" i="14"/>
  <c r="N30" i="14"/>
  <c r="M31" i="14"/>
  <c r="N31" i="14"/>
  <c r="M32" i="14"/>
  <c r="N32" i="14"/>
  <c r="M33" i="14"/>
  <c r="N33" i="14"/>
  <c r="M34" i="14"/>
  <c r="N34" i="14"/>
  <c r="M35" i="14"/>
  <c r="N35" i="14"/>
  <c r="M36" i="14"/>
  <c r="N36" i="14"/>
  <c r="M37" i="14"/>
  <c r="N37" i="14"/>
  <c r="M38" i="14"/>
  <c r="N38" i="14"/>
  <c r="M39" i="14"/>
  <c r="N39" i="14"/>
  <c r="M40" i="14"/>
  <c r="N40" i="14"/>
  <c r="M41" i="14"/>
  <c r="N41" i="14"/>
  <c r="M42" i="14"/>
  <c r="N42" i="14"/>
  <c r="M43" i="14"/>
  <c r="N43" i="14"/>
  <c r="M44" i="14"/>
  <c r="N44" i="14"/>
  <c r="M45" i="14"/>
  <c r="N45" i="14"/>
  <c r="M46" i="14"/>
  <c r="N46" i="14"/>
  <c r="M47" i="14"/>
  <c r="N47" i="14"/>
  <c r="M48" i="14"/>
  <c r="N48" i="14"/>
  <c r="M49" i="14"/>
  <c r="N49" i="14"/>
  <c r="M50" i="14"/>
  <c r="N50" i="14"/>
  <c r="M51" i="14"/>
  <c r="N51" i="14"/>
  <c r="M52" i="14"/>
  <c r="N52" i="14"/>
  <c r="M53" i="14"/>
  <c r="N53" i="14"/>
  <c r="M54" i="14"/>
  <c r="N54" i="14"/>
  <c r="M55" i="14"/>
  <c r="N55" i="14"/>
  <c r="M56" i="14"/>
  <c r="N56" i="14"/>
  <c r="M57" i="14"/>
  <c r="N57" i="14"/>
  <c r="M58" i="14"/>
  <c r="N58" i="14"/>
  <c r="M59" i="14"/>
  <c r="N59" i="14"/>
  <c r="M60" i="14"/>
  <c r="N60" i="14"/>
  <c r="M61" i="14"/>
  <c r="N61" i="14"/>
  <c r="M62" i="14"/>
  <c r="N62" i="14"/>
  <c r="M63" i="14"/>
  <c r="N63" i="14"/>
  <c r="M64" i="14"/>
  <c r="N64" i="14"/>
  <c r="M65" i="14"/>
  <c r="N65" i="14"/>
  <c r="M66" i="14"/>
  <c r="N66" i="14"/>
  <c r="N2" i="14"/>
  <c r="M2" i="14"/>
  <c r="M3" i="13"/>
  <c r="N3" i="13"/>
  <c r="M4" i="13"/>
  <c r="N4" i="13"/>
  <c r="M5" i="13"/>
  <c r="N5" i="13"/>
  <c r="M6" i="13"/>
  <c r="N6" i="13"/>
  <c r="M7" i="13"/>
  <c r="N7" i="13"/>
  <c r="M8" i="13"/>
  <c r="N8" i="13"/>
  <c r="M9" i="13"/>
  <c r="N9" i="13"/>
  <c r="M10" i="13"/>
  <c r="N10" i="13"/>
  <c r="M11" i="13"/>
  <c r="N11" i="13"/>
  <c r="M12" i="13"/>
  <c r="N12" i="13"/>
  <c r="M13" i="13"/>
  <c r="N13" i="13"/>
  <c r="M14" i="13"/>
  <c r="N14" i="13"/>
  <c r="M15" i="13"/>
  <c r="N15" i="13"/>
  <c r="M16" i="13"/>
  <c r="N16" i="13"/>
  <c r="M17" i="13"/>
  <c r="N17" i="13"/>
  <c r="M18" i="13"/>
  <c r="N18" i="13"/>
  <c r="M19" i="13"/>
  <c r="N19" i="13"/>
  <c r="M20" i="13"/>
  <c r="N20" i="13"/>
  <c r="M21" i="13"/>
  <c r="N21" i="13"/>
  <c r="M22" i="13"/>
  <c r="N22" i="13"/>
  <c r="M23" i="13"/>
  <c r="N23" i="13"/>
  <c r="M24" i="13"/>
  <c r="N24" i="13"/>
  <c r="M25" i="13"/>
  <c r="N25" i="13"/>
  <c r="M26" i="13"/>
  <c r="N26" i="13"/>
  <c r="M27" i="13"/>
  <c r="N27" i="13"/>
  <c r="M28" i="13"/>
  <c r="N28" i="13"/>
  <c r="M29" i="13"/>
  <c r="N29" i="13"/>
  <c r="M30" i="13"/>
  <c r="N30" i="13"/>
  <c r="M31" i="13"/>
  <c r="N31" i="13"/>
  <c r="M32" i="13"/>
  <c r="N32" i="13"/>
  <c r="M33" i="13"/>
  <c r="N33" i="13"/>
  <c r="M34" i="13"/>
  <c r="N34" i="13"/>
  <c r="M35" i="13"/>
  <c r="N35" i="13"/>
  <c r="M36" i="13"/>
  <c r="N36" i="13"/>
  <c r="M37" i="13"/>
  <c r="N37" i="13"/>
  <c r="M38" i="13"/>
  <c r="N38" i="13"/>
  <c r="M39" i="13"/>
  <c r="N39" i="13"/>
  <c r="M40" i="13"/>
  <c r="N40" i="13"/>
  <c r="M41" i="13"/>
  <c r="N41" i="13"/>
  <c r="M42" i="13"/>
  <c r="N42" i="13"/>
  <c r="M43" i="13"/>
  <c r="N43" i="13"/>
  <c r="M44" i="13"/>
  <c r="N44" i="13"/>
  <c r="M45" i="13"/>
  <c r="N45" i="13"/>
  <c r="M46" i="13"/>
  <c r="N46" i="13"/>
  <c r="M47" i="13"/>
  <c r="N47" i="13"/>
  <c r="M48" i="13"/>
  <c r="N48" i="13"/>
  <c r="M49" i="13"/>
  <c r="N49" i="13"/>
  <c r="M50" i="13"/>
  <c r="N50" i="13"/>
  <c r="M51" i="13"/>
  <c r="N51" i="13"/>
  <c r="M52" i="13"/>
  <c r="N52" i="13"/>
  <c r="M53" i="13"/>
  <c r="N53" i="13"/>
  <c r="M54" i="13"/>
  <c r="N54" i="13"/>
  <c r="M55" i="13"/>
  <c r="N55" i="13"/>
  <c r="M56" i="13"/>
  <c r="N56" i="13"/>
  <c r="M57" i="13"/>
  <c r="N57" i="13"/>
  <c r="M58" i="13"/>
  <c r="N58" i="13"/>
  <c r="M59" i="13"/>
  <c r="N59" i="13"/>
  <c r="M60" i="13"/>
  <c r="N60" i="13"/>
  <c r="M61" i="13"/>
  <c r="N61" i="13"/>
  <c r="M62" i="13"/>
  <c r="N62" i="13"/>
  <c r="M63" i="13"/>
  <c r="N63" i="13"/>
  <c r="M64" i="13"/>
  <c r="N64" i="13"/>
  <c r="M65" i="13"/>
  <c r="N65" i="13"/>
  <c r="M66" i="13"/>
  <c r="N66" i="13"/>
  <c r="M67" i="13"/>
  <c r="N67" i="13"/>
  <c r="M68" i="13"/>
  <c r="N68" i="13"/>
  <c r="M69" i="13"/>
  <c r="N69" i="13"/>
  <c r="M70" i="13"/>
  <c r="N70" i="13"/>
  <c r="M71" i="13"/>
  <c r="N71" i="13"/>
  <c r="M72" i="13"/>
  <c r="N72" i="13"/>
  <c r="M73" i="13"/>
  <c r="N73" i="13"/>
  <c r="M74" i="13"/>
  <c r="N74" i="13"/>
  <c r="M75" i="13"/>
  <c r="N75" i="13"/>
  <c r="M76" i="13"/>
  <c r="N76" i="13"/>
  <c r="M77" i="13"/>
  <c r="N77" i="13"/>
  <c r="M78" i="13"/>
  <c r="N78" i="13"/>
  <c r="M79" i="13"/>
  <c r="N79" i="13"/>
  <c r="M80" i="13"/>
  <c r="N80" i="13"/>
  <c r="M81" i="13"/>
  <c r="N81" i="13"/>
  <c r="M82" i="13"/>
  <c r="N82" i="13"/>
  <c r="M83" i="13"/>
  <c r="N83" i="13"/>
  <c r="M84" i="13"/>
  <c r="N84" i="13"/>
  <c r="M85" i="13"/>
  <c r="N85" i="13"/>
  <c r="M86" i="13"/>
  <c r="N86" i="13"/>
  <c r="M87" i="13"/>
  <c r="N87" i="13"/>
  <c r="M88" i="13"/>
  <c r="N88" i="13"/>
  <c r="M89" i="13"/>
  <c r="N89" i="13"/>
  <c r="M90" i="13"/>
  <c r="N90" i="13"/>
  <c r="M91" i="13"/>
  <c r="N91" i="13"/>
  <c r="M92" i="13"/>
  <c r="N92" i="13"/>
  <c r="M93" i="13"/>
  <c r="N93" i="13"/>
  <c r="M94" i="13"/>
  <c r="N94" i="13"/>
  <c r="M95" i="13"/>
  <c r="N95" i="13"/>
  <c r="M96" i="13"/>
  <c r="N96" i="13"/>
  <c r="M97" i="13"/>
  <c r="N97" i="13"/>
  <c r="M98" i="13"/>
  <c r="N98" i="13"/>
  <c r="M99" i="13"/>
  <c r="N99" i="13"/>
  <c r="M100" i="13"/>
  <c r="N100" i="13"/>
  <c r="M101" i="13"/>
  <c r="N101" i="13"/>
  <c r="M102" i="13"/>
  <c r="N102" i="13"/>
  <c r="M103" i="13"/>
  <c r="N103" i="13"/>
  <c r="M104" i="13"/>
  <c r="N104" i="13"/>
  <c r="M105" i="13"/>
  <c r="N105" i="13"/>
  <c r="M106" i="13"/>
  <c r="N106" i="13"/>
  <c r="M107" i="13"/>
  <c r="N107" i="13"/>
  <c r="M108" i="13"/>
  <c r="N108" i="13"/>
  <c r="M109" i="13"/>
  <c r="N109" i="13"/>
  <c r="M110" i="13"/>
  <c r="N110" i="13"/>
  <c r="M111" i="13"/>
  <c r="N111" i="13"/>
  <c r="M112" i="13"/>
  <c r="N112" i="13"/>
  <c r="M113" i="13"/>
  <c r="N113" i="13"/>
  <c r="M114" i="13"/>
  <c r="N114" i="13"/>
  <c r="M115" i="13"/>
  <c r="N115" i="13"/>
  <c r="M116" i="13"/>
  <c r="N116" i="13"/>
  <c r="M117" i="13"/>
  <c r="N117" i="13"/>
  <c r="M118" i="13"/>
  <c r="N118" i="13"/>
  <c r="M119" i="13"/>
  <c r="N119" i="13"/>
  <c r="M120" i="13"/>
  <c r="N120" i="13"/>
  <c r="M121" i="13"/>
  <c r="N121" i="13"/>
  <c r="M122" i="13"/>
  <c r="N122" i="13"/>
  <c r="M123" i="13"/>
  <c r="N123" i="13"/>
  <c r="M124" i="13"/>
  <c r="N124" i="13"/>
  <c r="M125" i="13"/>
  <c r="N125" i="13"/>
  <c r="M126" i="13"/>
  <c r="N126" i="13"/>
  <c r="M127" i="13"/>
  <c r="N127" i="13"/>
  <c r="M128" i="13"/>
  <c r="N128" i="13"/>
  <c r="M129" i="13"/>
  <c r="N129" i="13"/>
  <c r="M130" i="13"/>
  <c r="N130" i="13"/>
  <c r="N2" i="13"/>
  <c r="M2" i="13"/>
  <c r="M3" i="11"/>
  <c r="M18" i="8" s="1"/>
  <c r="N3" i="11"/>
  <c r="N18" i="8" s="1"/>
  <c r="M4" i="11"/>
  <c r="N4" i="11"/>
  <c r="M5" i="11"/>
  <c r="N5" i="11"/>
  <c r="M6" i="11"/>
  <c r="N6" i="11"/>
  <c r="M7" i="11"/>
  <c r="M5" i="8" s="1"/>
  <c r="N7" i="11"/>
  <c r="N5" i="8" s="1"/>
  <c r="M8" i="11"/>
  <c r="N8" i="11"/>
  <c r="M9" i="11"/>
  <c r="N9" i="11"/>
  <c r="M10" i="11"/>
  <c r="M8" i="8" s="1"/>
  <c r="N10" i="11"/>
  <c r="N8" i="8" s="1"/>
  <c r="M11" i="11"/>
  <c r="N11" i="11"/>
  <c r="M12" i="11"/>
  <c r="N12" i="11"/>
  <c r="M13" i="11"/>
  <c r="N13" i="11"/>
  <c r="M14" i="11"/>
  <c r="N14" i="11"/>
  <c r="M15" i="11"/>
  <c r="N15" i="11"/>
  <c r="M16" i="11"/>
  <c r="N16" i="11"/>
  <c r="M17" i="11"/>
  <c r="N17" i="11"/>
  <c r="M18" i="11"/>
  <c r="N18" i="11"/>
  <c r="M19" i="11"/>
  <c r="N19" i="11"/>
  <c r="M20" i="11"/>
  <c r="N20" i="11"/>
  <c r="M21" i="11"/>
  <c r="N21" i="11"/>
  <c r="M22" i="11"/>
  <c r="N22" i="11"/>
  <c r="M23" i="11"/>
  <c r="N23" i="11"/>
  <c r="M24" i="11"/>
  <c r="N24" i="11"/>
  <c r="M25" i="11"/>
  <c r="N25" i="11"/>
  <c r="M26" i="11"/>
  <c r="N26" i="11"/>
  <c r="M27" i="11"/>
  <c r="N27" i="11"/>
  <c r="M28" i="11"/>
  <c r="N28" i="11"/>
  <c r="M29" i="11"/>
  <c r="N29" i="11"/>
  <c r="M30" i="11"/>
  <c r="N30" i="11"/>
  <c r="M31" i="11"/>
  <c r="N31" i="11"/>
  <c r="M32" i="11"/>
  <c r="N32" i="11"/>
  <c r="M33" i="11"/>
  <c r="N33" i="11"/>
  <c r="M34" i="11"/>
  <c r="N34" i="11"/>
  <c r="M35" i="11"/>
  <c r="N35" i="11"/>
  <c r="M36" i="11"/>
  <c r="N36" i="11"/>
  <c r="M37" i="11"/>
  <c r="N37" i="11"/>
  <c r="M38" i="11"/>
  <c r="N38" i="11"/>
  <c r="M39" i="11"/>
  <c r="N39" i="11"/>
  <c r="M40" i="11"/>
  <c r="N40" i="11"/>
  <c r="M41" i="11"/>
  <c r="N41" i="11"/>
  <c r="M42" i="11"/>
  <c r="N42" i="11"/>
  <c r="M43" i="11"/>
  <c r="N43" i="11"/>
  <c r="M44" i="11"/>
  <c r="N44" i="11"/>
  <c r="M45" i="11"/>
  <c r="N45" i="11"/>
  <c r="M46" i="11"/>
  <c r="N46" i="11"/>
  <c r="M47" i="11"/>
  <c r="N47" i="11"/>
  <c r="M48" i="11"/>
  <c r="N48" i="11"/>
  <c r="M49" i="11"/>
  <c r="N49" i="11"/>
  <c r="M50" i="11"/>
  <c r="N50" i="11"/>
  <c r="M51" i="11"/>
  <c r="N51" i="11"/>
  <c r="M52" i="11"/>
  <c r="N52" i="11"/>
  <c r="M53" i="11"/>
  <c r="N53" i="11"/>
  <c r="M54" i="11"/>
  <c r="N54" i="11"/>
  <c r="M55" i="11"/>
  <c r="N55" i="11"/>
  <c r="M56" i="11"/>
  <c r="N56" i="11"/>
  <c r="M57" i="11"/>
  <c r="N57" i="11"/>
  <c r="M58" i="11"/>
  <c r="N58" i="11"/>
  <c r="M59" i="11"/>
  <c r="N59" i="11"/>
  <c r="M60" i="11"/>
  <c r="N60" i="11"/>
  <c r="M61" i="11"/>
  <c r="N61" i="11"/>
  <c r="M62" i="11"/>
  <c r="N62" i="11"/>
  <c r="M63" i="11"/>
  <c r="N63" i="11"/>
  <c r="M64" i="11"/>
  <c r="N64" i="11"/>
  <c r="M65" i="11"/>
  <c r="N65" i="11"/>
  <c r="M66" i="11"/>
  <c r="N66" i="11"/>
  <c r="M67" i="11"/>
  <c r="N67" i="11"/>
  <c r="M68" i="11"/>
  <c r="N68" i="11"/>
  <c r="M69" i="11"/>
  <c r="N69" i="11"/>
  <c r="M70" i="11"/>
  <c r="N70" i="11"/>
  <c r="M71" i="11"/>
  <c r="N71" i="11"/>
  <c r="M72" i="11"/>
  <c r="N72" i="11"/>
  <c r="M73" i="11"/>
  <c r="N73" i="11"/>
  <c r="M74" i="11"/>
  <c r="N74" i="11"/>
  <c r="M75" i="11"/>
  <c r="N75" i="11"/>
  <c r="M76" i="11"/>
  <c r="N76" i="11"/>
  <c r="M77" i="11"/>
  <c r="N77" i="11"/>
  <c r="M78" i="11"/>
  <c r="N78" i="11"/>
  <c r="M79" i="11"/>
  <c r="N79" i="11"/>
  <c r="M80" i="11"/>
  <c r="N80" i="11"/>
  <c r="M81" i="11"/>
  <c r="N81" i="11"/>
  <c r="M82" i="11"/>
  <c r="N82" i="11"/>
  <c r="M83" i="11"/>
  <c r="N83" i="11"/>
  <c r="M84" i="11"/>
  <c r="N84" i="11"/>
  <c r="M85" i="11"/>
  <c r="N85" i="11"/>
  <c r="M86" i="11"/>
  <c r="N86" i="11"/>
  <c r="M87" i="11"/>
  <c r="N87" i="11"/>
  <c r="M88" i="11"/>
  <c r="N88" i="11"/>
  <c r="M89" i="11"/>
  <c r="N89" i="11"/>
  <c r="M90" i="11"/>
  <c r="N90" i="11"/>
  <c r="M91" i="11"/>
  <c r="N91" i="11"/>
  <c r="M92" i="11"/>
  <c r="N92" i="11"/>
  <c r="M93" i="11"/>
  <c r="N93" i="11"/>
  <c r="M94" i="11"/>
  <c r="N94" i="11"/>
  <c r="M95" i="11"/>
  <c r="N95" i="11"/>
  <c r="M96" i="11"/>
  <c r="N96" i="11"/>
  <c r="M97" i="11"/>
  <c r="N97" i="11"/>
  <c r="M98" i="11"/>
  <c r="N98" i="11"/>
  <c r="M99" i="11"/>
  <c r="N99" i="11"/>
  <c r="M100" i="11"/>
  <c r="N100" i="11"/>
  <c r="M101" i="11"/>
  <c r="N101" i="11"/>
  <c r="M102" i="11"/>
  <c r="N102" i="11"/>
  <c r="M103" i="11"/>
  <c r="N103" i="11"/>
  <c r="M104" i="11"/>
  <c r="N104" i="11"/>
  <c r="M105" i="11"/>
  <c r="N105" i="11"/>
  <c r="M106" i="11"/>
  <c r="N106" i="11"/>
  <c r="M107" i="11"/>
  <c r="N107" i="11"/>
  <c r="M108" i="11"/>
  <c r="N108" i="11"/>
  <c r="M109" i="11"/>
  <c r="N109" i="11"/>
  <c r="M110" i="11"/>
  <c r="N110" i="11"/>
  <c r="M111" i="11"/>
  <c r="N111" i="11"/>
  <c r="M112" i="11"/>
  <c r="N112" i="11"/>
  <c r="M113" i="11"/>
  <c r="N113" i="11"/>
  <c r="M114" i="11"/>
  <c r="N114" i="11"/>
  <c r="M115" i="11"/>
  <c r="N115" i="11"/>
  <c r="M116" i="11"/>
  <c r="N116" i="11"/>
  <c r="M117" i="11"/>
  <c r="N117" i="11"/>
  <c r="M118" i="11"/>
  <c r="N118" i="11"/>
  <c r="M119" i="11"/>
  <c r="N119" i="11"/>
  <c r="M120" i="11"/>
  <c r="N120" i="11"/>
  <c r="M121" i="11"/>
  <c r="N121" i="11"/>
  <c r="M122" i="11"/>
  <c r="N122" i="11"/>
  <c r="M123" i="11"/>
  <c r="N123" i="11"/>
  <c r="M124" i="11"/>
  <c r="N124" i="11"/>
  <c r="M125" i="11"/>
  <c r="N125" i="11"/>
  <c r="M126" i="11"/>
  <c r="N126" i="11"/>
  <c r="M127" i="11"/>
  <c r="N127" i="11"/>
  <c r="M128" i="11"/>
  <c r="N128" i="11"/>
  <c r="M129" i="11"/>
  <c r="N129" i="11"/>
  <c r="M130" i="11"/>
  <c r="N130" i="11"/>
  <c r="N2" i="11"/>
  <c r="N33" i="8" s="1"/>
  <c r="M2" i="11"/>
  <c r="M33" i="8" s="1"/>
  <c r="O3" i="14"/>
  <c r="P3" i="14"/>
  <c r="Q3" i="14"/>
  <c r="R3" i="14"/>
  <c r="S3" i="14"/>
  <c r="T3" i="14"/>
  <c r="O4" i="14"/>
  <c r="P4" i="14"/>
  <c r="Q4" i="14"/>
  <c r="R4" i="14"/>
  <c r="S4" i="14"/>
  <c r="T4" i="14"/>
  <c r="O5" i="14"/>
  <c r="P5" i="14"/>
  <c r="Q5" i="14"/>
  <c r="R5" i="14"/>
  <c r="S5" i="14"/>
  <c r="T5" i="14"/>
  <c r="O6" i="14"/>
  <c r="P6" i="14"/>
  <c r="Q6" i="14"/>
  <c r="R6" i="14"/>
  <c r="S6" i="14"/>
  <c r="T6" i="14"/>
  <c r="O7" i="14"/>
  <c r="P7" i="14"/>
  <c r="Q7" i="14"/>
  <c r="R7" i="14"/>
  <c r="S7" i="14"/>
  <c r="T7" i="14"/>
  <c r="O8" i="14"/>
  <c r="P8" i="14"/>
  <c r="P23" i="8" s="1"/>
  <c r="Q8" i="14"/>
  <c r="Q23" i="8" s="1"/>
  <c r="R8" i="14"/>
  <c r="S8" i="14"/>
  <c r="T8" i="14"/>
  <c r="O9" i="14"/>
  <c r="P9" i="14"/>
  <c r="Q9" i="14"/>
  <c r="R9" i="14"/>
  <c r="S9" i="14"/>
  <c r="T9" i="14"/>
  <c r="O10" i="14"/>
  <c r="O12" i="8" s="1"/>
  <c r="P10" i="14"/>
  <c r="P12" i="8" s="1"/>
  <c r="Q10" i="14"/>
  <c r="Q12" i="8" s="1"/>
  <c r="R10" i="14"/>
  <c r="S10" i="14"/>
  <c r="T10" i="14"/>
  <c r="O11" i="14"/>
  <c r="O4" i="8" s="1"/>
  <c r="P11" i="14"/>
  <c r="P4" i="8" s="1"/>
  <c r="Q11" i="14"/>
  <c r="R11" i="14"/>
  <c r="S11" i="14"/>
  <c r="T11" i="14"/>
  <c r="O12" i="14"/>
  <c r="O22" i="8" s="1"/>
  <c r="P12" i="14"/>
  <c r="P22" i="8" s="1"/>
  <c r="Q12" i="14"/>
  <c r="R12" i="14"/>
  <c r="S12" i="14"/>
  <c r="T12" i="14"/>
  <c r="O13" i="14"/>
  <c r="O27" i="8" s="1"/>
  <c r="P13" i="14"/>
  <c r="P27" i="8" s="1"/>
  <c r="Q13" i="14"/>
  <c r="R13" i="14"/>
  <c r="S13" i="14"/>
  <c r="T13" i="14"/>
  <c r="O14" i="14"/>
  <c r="O32" i="8" s="1"/>
  <c r="P14" i="14"/>
  <c r="P32" i="8" s="1"/>
  <c r="Q14" i="14"/>
  <c r="R14" i="14"/>
  <c r="S14" i="14"/>
  <c r="T14" i="14"/>
  <c r="O15" i="14"/>
  <c r="P15" i="14"/>
  <c r="Q15" i="14"/>
  <c r="R15" i="14"/>
  <c r="S15" i="14"/>
  <c r="T15" i="14"/>
  <c r="O16" i="14"/>
  <c r="P16" i="14"/>
  <c r="P17" i="8" s="1"/>
  <c r="Q16" i="14"/>
  <c r="R16" i="14"/>
  <c r="S16" i="14"/>
  <c r="T16" i="14"/>
  <c r="O17" i="14"/>
  <c r="P17" i="14"/>
  <c r="Q17" i="14"/>
  <c r="R17" i="14"/>
  <c r="S17" i="14"/>
  <c r="T17" i="14"/>
  <c r="O18" i="14"/>
  <c r="P18" i="14"/>
  <c r="Q18" i="14"/>
  <c r="R18" i="14"/>
  <c r="S18" i="14"/>
  <c r="T18" i="14"/>
  <c r="O19" i="14"/>
  <c r="P19" i="14"/>
  <c r="Q19" i="14"/>
  <c r="R19" i="14"/>
  <c r="S19" i="14"/>
  <c r="T19" i="14"/>
  <c r="O20" i="14"/>
  <c r="P20" i="14"/>
  <c r="Q20" i="14"/>
  <c r="R20" i="14"/>
  <c r="S20" i="14"/>
  <c r="T20" i="14"/>
  <c r="O21" i="14"/>
  <c r="P21" i="14"/>
  <c r="Q21" i="14"/>
  <c r="R21" i="14"/>
  <c r="S21" i="14"/>
  <c r="T21" i="14"/>
  <c r="O22" i="14"/>
  <c r="P22" i="14"/>
  <c r="Q22" i="14"/>
  <c r="R22" i="14"/>
  <c r="S22" i="14"/>
  <c r="T22" i="14"/>
  <c r="O23" i="14"/>
  <c r="P23" i="14"/>
  <c r="Q23" i="14"/>
  <c r="R23" i="14"/>
  <c r="S23" i="14"/>
  <c r="T23" i="14"/>
  <c r="O24" i="14"/>
  <c r="P24" i="14"/>
  <c r="Q24" i="14"/>
  <c r="R24" i="14"/>
  <c r="S24" i="14"/>
  <c r="T24" i="14"/>
  <c r="O25" i="14"/>
  <c r="P25" i="14"/>
  <c r="Q25" i="14"/>
  <c r="R25" i="14"/>
  <c r="S25" i="14"/>
  <c r="T25" i="14"/>
  <c r="O26" i="14"/>
  <c r="P26" i="14"/>
  <c r="Q26" i="14"/>
  <c r="R26" i="14"/>
  <c r="S26" i="14"/>
  <c r="T26" i="14"/>
  <c r="O27" i="14"/>
  <c r="P27" i="14"/>
  <c r="Q27" i="14"/>
  <c r="R27" i="14"/>
  <c r="S27" i="14"/>
  <c r="T27" i="14"/>
  <c r="O28" i="14"/>
  <c r="P28" i="14"/>
  <c r="Q28" i="14"/>
  <c r="R28" i="14"/>
  <c r="S28" i="14"/>
  <c r="T28" i="14"/>
  <c r="O29" i="14"/>
  <c r="P29" i="14"/>
  <c r="Q29" i="14"/>
  <c r="R29" i="14"/>
  <c r="S29" i="14"/>
  <c r="T29" i="14"/>
  <c r="O30" i="14"/>
  <c r="P30" i="14"/>
  <c r="Q30" i="14"/>
  <c r="R30" i="14"/>
  <c r="S30" i="14"/>
  <c r="T30" i="14"/>
  <c r="O31" i="14"/>
  <c r="P31" i="14"/>
  <c r="Q31" i="14"/>
  <c r="R31" i="14"/>
  <c r="S31" i="14"/>
  <c r="T31" i="14"/>
  <c r="O32" i="14"/>
  <c r="P32" i="14"/>
  <c r="Q32" i="14"/>
  <c r="R32" i="14"/>
  <c r="S32" i="14"/>
  <c r="T32" i="14"/>
  <c r="O33" i="14"/>
  <c r="P33" i="14"/>
  <c r="Q33" i="14"/>
  <c r="R33" i="14"/>
  <c r="S33" i="14"/>
  <c r="T33" i="14"/>
  <c r="O34" i="14"/>
  <c r="P34" i="14"/>
  <c r="Q34" i="14"/>
  <c r="R34" i="14"/>
  <c r="S34" i="14"/>
  <c r="T34" i="14"/>
  <c r="O35" i="14"/>
  <c r="P35" i="14"/>
  <c r="Q35" i="14"/>
  <c r="R35" i="14"/>
  <c r="S35" i="14"/>
  <c r="T35" i="14"/>
  <c r="O36" i="14"/>
  <c r="P36" i="14"/>
  <c r="Q36" i="14"/>
  <c r="R36" i="14"/>
  <c r="S36" i="14"/>
  <c r="T36" i="14"/>
  <c r="O37" i="14"/>
  <c r="P37" i="14"/>
  <c r="Q37" i="14"/>
  <c r="R37" i="14"/>
  <c r="S37" i="14"/>
  <c r="T37" i="14"/>
  <c r="O38" i="14"/>
  <c r="P38" i="14"/>
  <c r="Q38" i="14"/>
  <c r="R38" i="14"/>
  <c r="S38" i="14"/>
  <c r="T38" i="14"/>
  <c r="O39" i="14"/>
  <c r="P39" i="14"/>
  <c r="Q39" i="14"/>
  <c r="R39" i="14"/>
  <c r="S39" i="14"/>
  <c r="T39" i="14"/>
  <c r="O40" i="14"/>
  <c r="P40" i="14"/>
  <c r="Q40" i="14"/>
  <c r="R40" i="14"/>
  <c r="S40" i="14"/>
  <c r="T40" i="14"/>
  <c r="O41" i="14"/>
  <c r="P41" i="14"/>
  <c r="Q41" i="14"/>
  <c r="R41" i="14"/>
  <c r="S41" i="14"/>
  <c r="T41" i="14"/>
  <c r="O42" i="14"/>
  <c r="P42" i="14"/>
  <c r="Q42" i="14"/>
  <c r="R42" i="14"/>
  <c r="S42" i="14"/>
  <c r="T42" i="14"/>
  <c r="O43" i="14"/>
  <c r="P43" i="14"/>
  <c r="Q43" i="14"/>
  <c r="R43" i="14"/>
  <c r="S43" i="14"/>
  <c r="T43" i="14"/>
  <c r="O44" i="14"/>
  <c r="P44" i="14"/>
  <c r="Q44" i="14"/>
  <c r="R44" i="14"/>
  <c r="S44" i="14"/>
  <c r="T44" i="14"/>
  <c r="O45" i="14"/>
  <c r="P45" i="14"/>
  <c r="Q45" i="14"/>
  <c r="R45" i="14"/>
  <c r="S45" i="14"/>
  <c r="T45" i="14"/>
  <c r="O46" i="14"/>
  <c r="P46" i="14"/>
  <c r="Q46" i="14"/>
  <c r="R46" i="14"/>
  <c r="S46" i="14"/>
  <c r="T46" i="14"/>
  <c r="O47" i="14"/>
  <c r="P47" i="14"/>
  <c r="Q47" i="14"/>
  <c r="R47" i="14"/>
  <c r="S47" i="14"/>
  <c r="T47" i="14"/>
  <c r="O48" i="14"/>
  <c r="P48" i="14"/>
  <c r="Q48" i="14"/>
  <c r="R48" i="14"/>
  <c r="S48" i="14"/>
  <c r="T48" i="14"/>
  <c r="O49" i="14"/>
  <c r="P49" i="14"/>
  <c r="Q49" i="14"/>
  <c r="R49" i="14"/>
  <c r="S49" i="14"/>
  <c r="T49" i="14"/>
  <c r="O50" i="14"/>
  <c r="P50" i="14"/>
  <c r="Q50" i="14"/>
  <c r="R50" i="14"/>
  <c r="S50" i="14"/>
  <c r="T50" i="14"/>
  <c r="O51" i="14"/>
  <c r="P51" i="14"/>
  <c r="Q51" i="14"/>
  <c r="R51" i="14"/>
  <c r="S51" i="14"/>
  <c r="T51" i="14"/>
  <c r="O52" i="14"/>
  <c r="P52" i="14"/>
  <c r="Q52" i="14"/>
  <c r="R52" i="14"/>
  <c r="S52" i="14"/>
  <c r="T52" i="14"/>
  <c r="O53" i="14"/>
  <c r="P53" i="14"/>
  <c r="Q53" i="14"/>
  <c r="R53" i="14"/>
  <c r="S53" i="14"/>
  <c r="T53" i="14"/>
  <c r="O54" i="14"/>
  <c r="P54" i="14"/>
  <c r="Q54" i="14"/>
  <c r="R54" i="14"/>
  <c r="S54" i="14"/>
  <c r="T54" i="14"/>
  <c r="O55" i="14"/>
  <c r="P55" i="14"/>
  <c r="Q55" i="14"/>
  <c r="R55" i="14"/>
  <c r="S55" i="14"/>
  <c r="T55" i="14"/>
  <c r="O56" i="14"/>
  <c r="P56" i="14"/>
  <c r="Q56" i="14"/>
  <c r="R56" i="14"/>
  <c r="S56" i="14"/>
  <c r="T56" i="14"/>
  <c r="O57" i="14"/>
  <c r="P57" i="14"/>
  <c r="Q57" i="14"/>
  <c r="R57" i="14"/>
  <c r="S57" i="14"/>
  <c r="T57" i="14"/>
  <c r="O58" i="14"/>
  <c r="P58" i="14"/>
  <c r="Q58" i="14"/>
  <c r="R58" i="14"/>
  <c r="S58" i="14"/>
  <c r="T58" i="14"/>
  <c r="O59" i="14"/>
  <c r="P59" i="14"/>
  <c r="Q59" i="14"/>
  <c r="R59" i="14"/>
  <c r="S59" i="14"/>
  <c r="T59" i="14"/>
  <c r="O60" i="14"/>
  <c r="P60" i="14"/>
  <c r="Q60" i="14"/>
  <c r="R60" i="14"/>
  <c r="S60" i="14"/>
  <c r="T60" i="14"/>
  <c r="O61" i="14"/>
  <c r="P61" i="14"/>
  <c r="Q61" i="14"/>
  <c r="R61" i="14"/>
  <c r="S61" i="14"/>
  <c r="T61" i="14"/>
  <c r="O62" i="14"/>
  <c r="P62" i="14"/>
  <c r="Q62" i="14"/>
  <c r="R62" i="14"/>
  <c r="S62" i="14"/>
  <c r="T62" i="14"/>
  <c r="O63" i="14"/>
  <c r="P63" i="14"/>
  <c r="Q63" i="14"/>
  <c r="R63" i="14"/>
  <c r="S63" i="14"/>
  <c r="T63" i="14"/>
  <c r="O64" i="14"/>
  <c r="P64" i="14"/>
  <c r="Q64" i="14"/>
  <c r="R64" i="14"/>
  <c r="S64" i="14"/>
  <c r="T64" i="14"/>
  <c r="O65" i="14"/>
  <c r="P65" i="14"/>
  <c r="Q65" i="14"/>
  <c r="R65" i="14"/>
  <c r="S65" i="14"/>
  <c r="T65" i="14"/>
  <c r="O66" i="14"/>
  <c r="P66" i="14"/>
  <c r="Q66" i="14"/>
  <c r="R66" i="14"/>
  <c r="S66" i="14"/>
  <c r="T66" i="14"/>
  <c r="T2" i="14"/>
  <c r="S2" i="14"/>
  <c r="R2" i="14"/>
  <c r="Q2" i="14"/>
  <c r="P2" i="14"/>
  <c r="O2" i="14"/>
  <c r="U66" i="14"/>
  <c r="L66" i="14"/>
  <c r="K66" i="14"/>
  <c r="J66" i="14"/>
  <c r="C66" i="14"/>
  <c r="B66" i="14"/>
  <c r="U65" i="14"/>
  <c r="L65" i="14"/>
  <c r="K65" i="14"/>
  <c r="J65" i="14"/>
  <c r="C65" i="14"/>
  <c r="B65" i="14"/>
  <c r="U64" i="14"/>
  <c r="L64" i="14"/>
  <c r="K64" i="14"/>
  <c r="J64" i="14"/>
  <c r="C64" i="14"/>
  <c r="B64" i="14"/>
  <c r="U63" i="14"/>
  <c r="L63" i="14"/>
  <c r="K63" i="14"/>
  <c r="J63" i="14"/>
  <c r="C63" i="14"/>
  <c r="B63" i="14"/>
  <c r="U62" i="14"/>
  <c r="L62" i="14"/>
  <c r="K62" i="14"/>
  <c r="J62" i="14"/>
  <c r="C62" i="14"/>
  <c r="B62" i="14"/>
  <c r="U61" i="14"/>
  <c r="L61" i="14"/>
  <c r="K61" i="14"/>
  <c r="J61" i="14"/>
  <c r="C61" i="14"/>
  <c r="B61" i="14"/>
  <c r="U60" i="14"/>
  <c r="L60" i="14"/>
  <c r="K60" i="14"/>
  <c r="J60" i="14"/>
  <c r="C60" i="14"/>
  <c r="B60" i="14"/>
  <c r="U59" i="14"/>
  <c r="L59" i="14"/>
  <c r="K59" i="14"/>
  <c r="J59" i="14"/>
  <c r="C59" i="14"/>
  <c r="B59" i="14"/>
  <c r="U58" i="14"/>
  <c r="L58" i="14"/>
  <c r="K58" i="14"/>
  <c r="J58" i="14"/>
  <c r="C58" i="14"/>
  <c r="B58" i="14"/>
  <c r="U57" i="14"/>
  <c r="L57" i="14"/>
  <c r="K57" i="14"/>
  <c r="J57" i="14"/>
  <c r="C57" i="14"/>
  <c r="B57" i="14"/>
  <c r="U56" i="14"/>
  <c r="L56" i="14"/>
  <c r="K56" i="14"/>
  <c r="J56" i="14"/>
  <c r="C56" i="14"/>
  <c r="B56" i="14"/>
  <c r="U55" i="14"/>
  <c r="L55" i="14"/>
  <c r="K55" i="14"/>
  <c r="J55" i="14"/>
  <c r="C55" i="14"/>
  <c r="B55" i="14"/>
  <c r="U54" i="14"/>
  <c r="L54" i="14"/>
  <c r="K54" i="14"/>
  <c r="J54" i="14"/>
  <c r="C54" i="14"/>
  <c r="B54" i="14"/>
  <c r="U53" i="14"/>
  <c r="L53" i="14"/>
  <c r="K53" i="14"/>
  <c r="J53" i="14"/>
  <c r="C53" i="14"/>
  <c r="B53" i="14"/>
  <c r="U52" i="14"/>
  <c r="L52" i="14"/>
  <c r="K52" i="14"/>
  <c r="J52" i="14"/>
  <c r="C52" i="14"/>
  <c r="B52" i="14"/>
  <c r="U51" i="14"/>
  <c r="L51" i="14"/>
  <c r="K51" i="14"/>
  <c r="J51" i="14"/>
  <c r="C51" i="14"/>
  <c r="B51" i="14"/>
  <c r="U50" i="14"/>
  <c r="L50" i="14"/>
  <c r="K50" i="14"/>
  <c r="J50" i="14"/>
  <c r="C50" i="14"/>
  <c r="B50" i="14"/>
  <c r="U49" i="14"/>
  <c r="L49" i="14"/>
  <c r="K49" i="14"/>
  <c r="J49" i="14"/>
  <c r="C49" i="14"/>
  <c r="B49" i="14"/>
  <c r="U48" i="14"/>
  <c r="L48" i="14"/>
  <c r="K48" i="14"/>
  <c r="J48" i="14"/>
  <c r="C48" i="14"/>
  <c r="B48" i="14"/>
  <c r="U47" i="14"/>
  <c r="L47" i="14"/>
  <c r="K47" i="14"/>
  <c r="J47" i="14"/>
  <c r="C47" i="14"/>
  <c r="B47" i="14"/>
  <c r="U46" i="14"/>
  <c r="L46" i="14"/>
  <c r="K46" i="14"/>
  <c r="J46" i="14"/>
  <c r="C46" i="14"/>
  <c r="B46" i="14"/>
  <c r="U45" i="14"/>
  <c r="L45" i="14"/>
  <c r="K45" i="14"/>
  <c r="J45" i="14"/>
  <c r="C45" i="14"/>
  <c r="B45" i="14"/>
  <c r="U44" i="14"/>
  <c r="L44" i="14"/>
  <c r="K44" i="14"/>
  <c r="J44" i="14"/>
  <c r="C44" i="14"/>
  <c r="B44" i="14"/>
  <c r="U43" i="14"/>
  <c r="L43" i="14"/>
  <c r="K43" i="14"/>
  <c r="J43" i="14"/>
  <c r="C43" i="14"/>
  <c r="B43" i="14"/>
  <c r="U42" i="14"/>
  <c r="L42" i="14"/>
  <c r="K42" i="14"/>
  <c r="J42" i="14"/>
  <c r="C42" i="14"/>
  <c r="B42" i="14"/>
  <c r="U41" i="14"/>
  <c r="L41" i="14"/>
  <c r="K41" i="14"/>
  <c r="J41" i="14"/>
  <c r="C41" i="14"/>
  <c r="B41" i="14"/>
  <c r="U40" i="14"/>
  <c r="L40" i="14"/>
  <c r="K40" i="14"/>
  <c r="J40" i="14"/>
  <c r="C40" i="14"/>
  <c r="B40" i="14"/>
  <c r="U39" i="14"/>
  <c r="L39" i="14"/>
  <c r="K39" i="14"/>
  <c r="J39" i="14"/>
  <c r="C39" i="14"/>
  <c r="B39" i="14"/>
  <c r="U38" i="14"/>
  <c r="L38" i="14"/>
  <c r="K38" i="14"/>
  <c r="J38" i="14"/>
  <c r="C38" i="14"/>
  <c r="B38" i="14"/>
  <c r="U37" i="14"/>
  <c r="L37" i="14"/>
  <c r="K37" i="14"/>
  <c r="J37" i="14"/>
  <c r="C37" i="14"/>
  <c r="B37" i="14"/>
  <c r="U36" i="14"/>
  <c r="L36" i="14"/>
  <c r="K36" i="14"/>
  <c r="J36" i="14"/>
  <c r="C36" i="14"/>
  <c r="B36" i="14"/>
  <c r="U35" i="14"/>
  <c r="L35" i="14"/>
  <c r="K35" i="14"/>
  <c r="J35" i="14"/>
  <c r="C35" i="14"/>
  <c r="B35" i="14"/>
  <c r="U34" i="14"/>
  <c r="L34" i="14"/>
  <c r="K34" i="14"/>
  <c r="J34" i="14"/>
  <c r="C34" i="14"/>
  <c r="B34" i="14"/>
  <c r="U33" i="14"/>
  <c r="L33" i="14"/>
  <c r="K33" i="14"/>
  <c r="J33" i="14"/>
  <c r="C33" i="14"/>
  <c r="B33" i="14"/>
  <c r="U32" i="14"/>
  <c r="L32" i="14"/>
  <c r="K32" i="14"/>
  <c r="J32" i="14"/>
  <c r="C32" i="14"/>
  <c r="B32" i="14"/>
  <c r="U31" i="14"/>
  <c r="L31" i="14"/>
  <c r="K31" i="14"/>
  <c r="J31" i="14"/>
  <c r="C31" i="14"/>
  <c r="B31" i="14"/>
  <c r="U30" i="14"/>
  <c r="L30" i="14"/>
  <c r="K30" i="14"/>
  <c r="J30" i="14"/>
  <c r="C30" i="14"/>
  <c r="B30" i="14"/>
  <c r="U29" i="14"/>
  <c r="L29" i="14"/>
  <c r="K29" i="14"/>
  <c r="J29" i="14"/>
  <c r="C29" i="14"/>
  <c r="B29" i="14"/>
  <c r="U28" i="14"/>
  <c r="L28" i="14"/>
  <c r="K28" i="14"/>
  <c r="J28" i="14"/>
  <c r="C28" i="14"/>
  <c r="B28" i="14"/>
  <c r="U27" i="14"/>
  <c r="L27" i="14"/>
  <c r="K27" i="14"/>
  <c r="J27" i="14"/>
  <c r="C27" i="14"/>
  <c r="B27" i="14"/>
  <c r="U26" i="14"/>
  <c r="L26" i="14"/>
  <c r="K26" i="14"/>
  <c r="J26" i="14"/>
  <c r="C26" i="14"/>
  <c r="B26" i="14"/>
  <c r="U25" i="14"/>
  <c r="L25" i="14"/>
  <c r="K25" i="14"/>
  <c r="J25" i="14"/>
  <c r="C25" i="14"/>
  <c r="B25" i="14"/>
  <c r="U24" i="14"/>
  <c r="L24" i="14"/>
  <c r="K24" i="14"/>
  <c r="J24" i="14"/>
  <c r="C24" i="14"/>
  <c r="B24" i="14"/>
  <c r="U23" i="14"/>
  <c r="L23" i="14"/>
  <c r="K23" i="14"/>
  <c r="J23" i="14"/>
  <c r="C23" i="14"/>
  <c r="B23" i="14"/>
  <c r="U22" i="14"/>
  <c r="L22" i="14"/>
  <c r="K22" i="14"/>
  <c r="J22" i="14"/>
  <c r="C22" i="14"/>
  <c r="B22" i="14"/>
  <c r="U21" i="14"/>
  <c r="L21" i="14"/>
  <c r="K21" i="14"/>
  <c r="J21" i="14"/>
  <c r="C21" i="14"/>
  <c r="B21" i="14"/>
  <c r="U20" i="14"/>
  <c r="L20" i="14"/>
  <c r="K20" i="14"/>
  <c r="J20" i="14"/>
  <c r="C20" i="14"/>
  <c r="B20" i="14"/>
  <c r="U19" i="14"/>
  <c r="L19" i="14"/>
  <c r="K19" i="14"/>
  <c r="J19" i="14"/>
  <c r="C19" i="14"/>
  <c r="B19" i="14"/>
  <c r="U18" i="14"/>
  <c r="L18" i="14"/>
  <c r="K18" i="14"/>
  <c r="J18" i="14"/>
  <c r="C18" i="14"/>
  <c r="B18" i="14"/>
  <c r="U17" i="14"/>
  <c r="L17" i="14"/>
  <c r="K17" i="14"/>
  <c r="J17" i="14"/>
  <c r="C17" i="14"/>
  <c r="B17" i="14"/>
  <c r="U16" i="14"/>
  <c r="L16" i="14"/>
  <c r="K16" i="14"/>
  <c r="J16" i="14"/>
  <c r="C16" i="14"/>
  <c r="B16" i="14"/>
  <c r="U15" i="14"/>
  <c r="L15" i="14"/>
  <c r="K15" i="14"/>
  <c r="J15" i="14"/>
  <c r="C15" i="14"/>
  <c r="B15" i="14"/>
  <c r="U14" i="14"/>
  <c r="L14" i="14"/>
  <c r="K14" i="14"/>
  <c r="J14" i="14"/>
  <c r="C14" i="14"/>
  <c r="B14" i="14"/>
  <c r="U13" i="14"/>
  <c r="L13" i="14"/>
  <c r="K13" i="14"/>
  <c r="J13" i="14"/>
  <c r="C13" i="14"/>
  <c r="B13" i="14"/>
  <c r="U12" i="14"/>
  <c r="L12" i="14"/>
  <c r="K12" i="14"/>
  <c r="J12" i="14"/>
  <c r="C12" i="14"/>
  <c r="B12" i="14"/>
  <c r="U11" i="14"/>
  <c r="L11" i="14"/>
  <c r="K11" i="14"/>
  <c r="J11" i="14"/>
  <c r="C11" i="14"/>
  <c r="B11" i="14"/>
  <c r="U10" i="14"/>
  <c r="L10" i="14"/>
  <c r="K10" i="14"/>
  <c r="J10" i="14"/>
  <c r="C10" i="14"/>
  <c r="B10" i="14"/>
  <c r="U9" i="14"/>
  <c r="L9" i="14"/>
  <c r="K9" i="14"/>
  <c r="J9" i="14"/>
  <c r="C9" i="14"/>
  <c r="B9" i="14"/>
  <c r="U8" i="14"/>
  <c r="L8" i="14"/>
  <c r="K8" i="14"/>
  <c r="J8" i="14"/>
  <c r="C8" i="14"/>
  <c r="B8" i="14"/>
  <c r="U7" i="14"/>
  <c r="L7" i="14"/>
  <c r="K7" i="14"/>
  <c r="J7" i="14"/>
  <c r="C7" i="14"/>
  <c r="B7" i="14"/>
  <c r="U6" i="14"/>
  <c r="L6" i="14"/>
  <c r="K6" i="14"/>
  <c r="J6" i="14"/>
  <c r="C6" i="14"/>
  <c r="B6" i="14"/>
  <c r="U5" i="14"/>
  <c r="L5" i="14"/>
  <c r="K5" i="14"/>
  <c r="J5" i="14"/>
  <c r="C5" i="14"/>
  <c r="B5" i="14"/>
  <c r="U4" i="14"/>
  <c r="L4" i="14"/>
  <c r="K4" i="14"/>
  <c r="J4" i="14"/>
  <c r="C4" i="14"/>
  <c r="B4" i="14"/>
  <c r="U3" i="14"/>
  <c r="L3" i="14"/>
  <c r="K3" i="14"/>
  <c r="J3" i="14"/>
  <c r="C3" i="14"/>
  <c r="B3" i="14"/>
  <c r="U2" i="14"/>
  <c r="L2" i="14"/>
  <c r="K2" i="14"/>
  <c r="J2" i="14"/>
  <c r="C2" i="14"/>
  <c r="B2" i="14"/>
  <c r="C130" i="13"/>
  <c r="C129" i="13"/>
  <c r="C128" i="13"/>
  <c r="C127" i="13"/>
  <c r="C126" i="13"/>
  <c r="C125" i="13"/>
  <c r="C124" i="13"/>
  <c r="C123" i="13"/>
  <c r="C122" i="13"/>
  <c r="C121" i="13"/>
  <c r="C120" i="13"/>
  <c r="C119" i="13"/>
  <c r="C118" i="13"/>
  <c r="C117" i="13"/>
  <c r="C116" i="13"/>
  <c r="C115" i="13"/>
  <c r="C114" i="13"/>
  <c r="C113" i="13"/>
  <c r="C112" i="13"/>
  <c r="C111" i="13"/>
  <c r="C110" i="13"/>
  <c r="C109" i="13"/>
  <c r="C108" i="13"/>
  <c r="C107" i="13"/>
  <c r="C106" i="13"/>
  <c r="C105" i="13"/>
  <c r="C104" i="13"/>
  <c r="C103" i="13"/>
  <c r="C102" i="13"/>
  <c r="C101" i="13"/>
  <c r="C100" i="13"/>
  <c r="C99" i="13"/>
  <c r="C98" i="13"/>
  <c r="C97" i="13"/>
  <c r="C96" i="13"/>
  <c r="C95" i="13"/>
  <c r="C94" i="13"/>
  <c r="C93" i="13"/>
  <c r="C92" i="13"/>
  <c r="C91" i="13"/>
  <c r="C90" i="13"/>
  <c r="C89" i="13"/>
  <c r="C88" i="13"/>
  <c r="C87" i="13"/>
  <c r="C86" i="13"/>
  <c r="C85" i="13"/>
  <c r="C84" i="13"/>
  <c r="C83" i="13"/>
  <c r="C82" i="13"/>
  <c r="C81" i="13"/>
  <c r="C80" i="13"/>
  <c r="C79" i="13"/>
  <c r="C78" i="13"/>
  <c r="C77" i="13"/>
  <c r="C76" i="13"/>
  <c r="C75" i="13"/>
  <c r="C74" i="13"/>
  <c r="C73" i="13"/>
  <c r="C72" i="13"/>
  <c r="C71" i="13"/>
  <c r="C70" i="13"/>
  <c r="C69" i="13"/>
  <c r="C68" i="13"/>
  <c r="C67" i="13"/>
  <c r="C66" i="13"/>
  <c r="C65" i="13"/>
  <c r="C64" i="13"/>
  <c r="C63" i="13"/>
  <c r="C62" i="13"/>
  <c r="C61" i="13"/>
  <c r="C60" i="13"/>
  <c r="C59" i="13"/>
  <c r="C58" i="13"/>
  <c r="C57" i="13"/>
  <c r="C56" i="13"/>
  <c r="C55" i="13"/>
  <c r="C54" i="13"/>
  <c r="C53" i="13"/>
  <c r="C52" i="13"/>
  <c r="C51" i="13"/>
  <c r="C50" i="13"/>
  <c r="C49" i="13"/>
  <c r="C48" i="13"/>
  <c r="C47" i="13"/>
  <c r="C46" i="13"/>
  <c r="C45" i="13"/>
  <c r="C44" i="13"/>
  <c r="C43" i="13"/>
  <c r="C42" i="13"/>
  <c r="C41" i="13"/>
  <c r="C40" i="13"/>
  <c r="C39" i="13"/>
  <c r="C38" i="13"/>
  <c r="C37" i="13"/>
  <c r="C36" i="13"/>
  <c r="C35" i="13"/>
  <c r="C34" i="13"/>
  <c r="C33" i="13"/>
  <c r="C32" i="13"/>
  <c r="C31" i="13"/>
  <c r="C30" i="13"/>
  <c r="C29" i="13"/>
  <c r="C28" i="13"/>
  <c r="C27" i="13"/>
  <c r="C26" i="13"/>
  <c r="C25" i="13"/>
  <c r="C24" i="13"/>
  <c r="C23" i="13"/>
  <c r="C22" i="13"/>
  <c r="C21" i="13"/>
  <c r="C20" i="13"/>
  <c r="C19" i="13"/>
  <c r="C18" i="13"/>
  <c r="C17" i="13"/>
  <c r="C16" i="13"/>
  <c r="C15" i="13"/>
  <c r="C14" i="13"/>
  <c r="C13" i="13"/>
  <c r="C12" i="13"/>
  <c r="C11" i="13"/>
  <c r="C10" i="13"/>
  <c r="C9" i="13"/>
  <c r="C8" i="13"/>
  <c r="C7" i="13"/>
  <c r="C6" i="13"/>
  <c r="C5" i="13"/>
  <c r="C4" i="13"/>
  <c r="C3" i="13"/>
  <c r="C2" i="13"/>
  <c r="T130" i="13"/>
  <c r="S130" i="13"/>
  <c r="R130" i="13"/>
  <c r="Q130" i="13"/>
  <c r="P130" i="13"/>
  <c r="O130" i="13"/>
  <c r="T129" i="13"/>
  <c r="S129" i="13"/>
  <c r="R129" i="13"/>
  <c r="Q129" i="13"/>
  <c r="P129" i="13"/>
  <c r="O129" i="13"/>
  <c r="T128" i="13"/>
  <c r="S128" i="13"/>
  <c r="R128" i="13"/>
  <c r="Q128" i="13"/>
  <c r="P128" i="13"/>
  <c r="O128" i="13"/>
  <c r="T127" i="13"/>
  <c r="S127" i="13"/>
  <c r="R127" i="13"/>
  <c r="Q127" i="13"/>
  <c r="P127" i="13"/>
  <c r="O127" i="13"/>
  <c r="T126" i="13"/>
  <c r="S126" i="13"/>
  <c r="R126" i="13"/>
  <c r="Q126" i="13"/>
  <c r="P126" i="13"/>
  <c r="O126" i="13"/>
  <c r="T125" i="13"/>
  <c r="S125" i="13"/>
  <c r="R125" i="13"/>
  <c r="Q125" i="13"/>
  <c r="P125" i="13"/>
  <c r="O125" i="13"/>
  <c r="T124" i="13"/>
  <c r="S124" i="13"/>
  <c r="R124" i="13"/>
  <c r="Q124" i="13"/>
  <c r="P124" i="13"/>
  <c r="O124" i="13"/>
  <c r="T123" i="13"/>
  <c r="S123" i="13"/>
  <c r="R123" i="13"/>
  <c r="Q123" i="13"/>
  <c r="P123" i="13"/>
  <c r="O123" i="13"/>
  <c r="T122" i="13"/>
  <c r="S122" i="13"/>
  <c r="R122" i="13"/>
  <c r="Q122" i="13"/>
  <c r="P122" i="13"/>
  <c r="O122" i="13"/>
  <c r="T121" i="13"/>
  <c r="S121" i="13"/>
  <c r="R121" i="13"/>
  <c r="Q121" i="13"/>
  <c r="P121" i="13"/>
  <c r="O121" i="13"/>
  <c r="T120" i="13"/>
  <c r="S120" i="13"/>
  <c r="R120" i="13"/>
  <c r="Q120" i="13"/>
  <c r="P120" i="13"/>
  <c r="O120" i="13"/>
  <c r="T119" i="13"/>
  <c r="S119" i="13"/>
  <c r="R119" i="13"/>
  <c r="Q119" i="13"/>
  <c r="P119" i="13"/>
  <c r="O119" i="13"/>
  <c r="T118" i="13"/>
  <c r="S118" i="13"/>
  <c r="R118" i="13"/>
  <c r="Q118" i="13"/>
  <c r="P118" i="13"/>
  <c r="O118" i="13"/>
  <c r="T117" i="13"/>
  <c r="S117" i="13"/>
  <c r="R117" i="13"/>
  <c r="Q117" i="13"/>
  <c r="P117" i="13"/>
  <c r="O117" i="13"/>
  <c r="T116" i="13"/>
  <c r="S116" i="13"/>
  <c r="R116" i="13"/>
  <c r="Q116" i="13"/>
  <c r="P116" i="13"/>
  <c r="O116" i="13"/>
  <c r="T115" i="13"/>
  <c r="S115" i="13"/>
  <c r="R115" i="13"/>
  <c r="Q115" i="13"/>
  <c r="P115" i="13"/>
  <c r="O115" i="13"/>
  <c r="T114" i="13"/>
  <c r="S114" i="13"/>
  <c r="R114" i="13"/>
  <c r="Q114" i="13"/>
  <c r="P114" i="13"/>
  <c r="O114" i="13"/>
  <c r="T113" i="13"/>
  <c r="S113" i="13"/>
  <c r="R113" i="13"/>
  <c r="Q113" i="13"/>
  <c r="P113" i="13"/>
  <c r="O113" i="13"/>
  <c r="T112" i="13"/>
  <c r="S112" i="13"/>
  <c r="R112" i="13"/>
  <c r="Q112" i="13"/>
  <c r="P112" i="13"/>
  <c r="O112" i="13"/>
  <c r="T111" i="13"/>
  <c r="S111" i="13"/>
  <c r="R111" i="13"/>
  <c r="Q111" i="13"/>
  <c r="P111" i="13"/>
  <c r="O111" i="13"/>
  <c r="T110" i="13"/>
  <c r="S110" i="13"/>
  <c r="R110" i="13"/>
  <c r="Q110" i="13"/>
  <c r="P110" i="13"/>
  <c r="O110" i="13"/>
  <c r="T109" i="13"/>
  <c r="S109" i="13"/>
  <c r="R109" i="13"/>
  <c r="Q109" i="13"/>
  <c r="P109" i="13"/>
  <c r="O109" i="13"/>
  <c r="T108" i="13"/>
  <c r="S108" i="13"/>
  <c r="R108" i="13"/>
  <c r="Q108" i="13"/>
  <c r="P108" i="13"/>
  <c r="O108" i="13"/>
  <c r="T107" i="13"/>
  <c r="S107" i="13"/>
  <c r="R107" i="13"/>
  <c r="Q107" i="13"/>
  <c r="P107" i="13"/>
  <c r="O107" i="13"/>
  <c r="T106" i="13"/>
  <c r="S106" i="13"/>
  <c r="R106" i="13"/>
  <c r="Q106" i="13"/>
  <c r="P106" i="13"/>
  <c r="O106" i="13"/>
  <c r="T105" i="13"/>
  <c r="S105" i="13"/>
  <c r="R105" i="13"/>
  <c r="Q105" i="13"/>
  <c r="P105" i="13"/>
  <c r="O105" i="13"/>
  <c r="T104" i="13"/>
  <c r="S104" i="13"/>
  <c r="R104" i="13"/>
  <c r="Q104" i="13"/>
  <c r="P104" i="13"/>
  <c r="O104" i="13"/>
  <c r="T103" i="13"/>
  <c r="S103" i="13"/>
  <c r="R103" i="13"/>
  <c r="Q103" i="13"/>
  <c r="P103" i="13"/>
  <c r="O103" i="13"/>
  <c r="T102" i="13"/>
  <c r="S102" i="13"/>
  <c r="R102" i="13"/>
  <c r="Q102" i="13"/>
  <c r="P102" i="13"/>
  <c r="O102" i="13"/>
  <c r="T101" i="13"/>
  <c r="S101" i="13"/>
  <c r="R101" i="13"/>
  <c r="Q101" i="13"/>
  <c r="P101" i="13"/>
  <c r="O101" i="13"/>
  <c r="T100" i="13"/>
  <c r="S100" i="13"/>
  <c r="R100" i="13"/>
  <c r="Q100" i="13"/>
  <c r="P100" i="13"/>
  <c r="O100" i="13"/>
  <c r="T99" i="13"/>
  <c r="S99" i="13"/>
  <c r="R99" i="13"/>
  <c r="Q99" i="13"/>
  <c r="P99" i="13"/>
  <c r="O99" i="13"/>
  <c r="T98" i="13"/>
  <c r="S98" i="13"/>
  <c r="R98" i="13"/>
  <c r="Q98" i="13"/>
  <c r="P98" i="13"/>
  <c r="O98" i="13"/>
  <c r="T97" i="13"/>
  <c r="S97" i="13"/>
  <c r="R97" i="13"/>
  <c r="Q97" i="13"/>
  <c r="P97" i="13"/>
  <c r="O97" i="13"/>
  <c r="T96" i="13"/>
  <c r="S96" i="13"/>
  <c r="R96" i="13"/>
  <c r="Q96" i="13"/>
  <c r="P96" i="13"/>
  <c r="O96" i="13"/>
  <c r="T95" i="13"/>
  <c r="S95" i="13"/>
  <c r="R95" i="13"/>
  <c r="Q95" i="13"/>
  <c r="P95" i="13"/>
  <c r="O95" i="13"/>
  <c r="T94" i="13"/>
  <c r="S94" i="13"/>
  <c r="R94" i="13"/>
  <c r="Q94" i="13"/>
  <c r="P94" i="13"/>
  <c r="O94" i="13"/>
  <c r="T93" i="13"/>
  <c r="S93" i="13"/>
  <c r="R93" i="13"/>
  <c r="Q93" i="13"/>
  <c r="P93" i="13"/>
  <c r="O93" i="13"/>
  <c r="T92" i="13"/>
  <c r="S92" i="13"/>
  <c r="R92" i="13"/>
  <c r="Q92" i="13"/>
  <c r="P92" i="13"/>
  <c r="O92" i="13"/>
  <c r="T91" i="13"/>
  <c r="S91" i="13"/>
  <c r="R91" i="13"/>
  <c r="Q91" i="13"/>
  <c r="P91" i="13"/>
  <c r="O91" i="13"/>
  <c r="T90" i="13"/>
  <c r="S90" i="13"/>
  <c r="R90" i="13"/>
  <c r="Q90" i="13"/>
  <c r="P90" i="13"/>
  <c r="O90" i="13"/>
  <c r="T89" i="13"/>
  <c r="S89" i="13"/>
  <c r="R89" i="13"/>
  <c r="Q89" i="13"/>
  <c r="P89" i="13"/>
  <c r="O89" i="13"/>
  <c r="T88" i="13"/>
  <c r="S88" i="13"/>
  <c r="R88" i="13"/>
  <c r="Q88" i="13"/>
  <c r="P88" i="13"/>
  <c r="O88" i="13"/>
  <c r="T87" i="13"/>
  <c r="S87" i="13"/>
  <c r="R87" i="13"/>
  <c r="Q87" i="13"/>
  <c r="P87" i="13"/>
  <c r="O87" i="13"/>
  <c r="T86" i="13"/>
  <c r="S86" i="13"/>
  <c r="R86" i="13"/>
  <c r="Q86" i="13"/>
  <c r="P86" i="13"/>
  <c r="O86" i="13"/>
  <c r="T85" i="13"/>
  <c r="S85" i="13"/>
  <c r="R85" i="13"/>
  <c r="Q85" i="13"/>
  <c r="P85" i="13"/>
  <c r="O85" i="13"/>
  <c r="T84" i="13"/>
  <c r="S84" i="13"/>
  <c r="R84" i="13"/>
  <c r="Q84" i="13"/>
  <c r="P84" i="13"/>
  <c r="O84" i="13"/>
  <c r="T83" i="13"/>
  <c r="S83" i="13"/>
  <c r="R83" i="13"/>
  <c r="Q83" i="13"/>
  <c r="P83" i="13"/>
  <c r="O83" i="13"/>
  <c r="T82" i="13"/>
  <c r="S82" i="13"/>
  <c r="R82" i="13"/>
  <c r="Q82" i="13"/>
  <c r="P82" i="13"/>
  <c r="O82" i="13"/>
  <c r="T81" i="13"/>
  <c r="S81" i="13"/>
  <c r="R81" i="13"/>
  <c r="Q81" i="13"/>
  <c r="P81" i="13"/>
  <c r="O81" i="13"/>
  <c r="T80" i="13"/>
  <c r="S80" i="13"/>
  <c r="R80" i="13"/>
  <c r="Q80" i="13"/>
  <c r="P80" i="13"/>
  <c r="O80" i="13"/>
  <c r="T79" i="13"/>
  <c r="S79" i="13"/>
  <c r="R79" i="13"/>
  <c r="Q79" i="13"/>
  <c r="P79" i="13"/>
  <c r="O79" i="13"/>
  <c r="T78" i="13"/>
  <c r="S78" i="13"/>
  <c r="R78" i="13"/>
  <c r="Q78" i="13"/>
  <c r="P78" i="13"/>
  <c r="O78" i="13"/>
  <c r="T77" i="13"/>
  <c r="S77" i="13"/>
  <c r="R77" i="13"/>
  <c r="Q77" i="13"/>
  <c r="P77" i="13"/>
  <c r="O77" i="13"/>
  <c r="T76" i="13"/>
  <c r="S76" i="13"/>
  <c r="R76" i="13"/>
  <c r="Q76" i="13"/>
  <c r="P76" i="13"/>
  <c r="O76" i="13"/>
  <c r="T75" i="13"/>
  <c r="S75" i="13"/>
  <c r="R75" i="13"/>
  <c r="Q75" i="13"/>
  <c r="P75" i="13"/>
  <c r="O75" i="13"/>
  <c r="T74" i="13"/>
  <c r="S74" i="13"/>
  <c r="R74" i="13"/>
  <c r="Q74" i="13"/>
  <c r="P74" i="13"/>
  <c r="O74" i="13"/>
  <c r="T73" i="13"/>
  <c r="S73" i="13"/>
  <c r="R73" i="13"/>
  <c r="Q73" i="13"/>
  <c r="P73" i="13"/>
  <c r="O73" i="13"/>
  <c r="T72" i="13"/>
  <c r="S72" i="13"/>
  <c r="R72" i="13"/>
  <c r="Q72" i="13"/>
  <c r="P72" i="13"/>
  <c r="O72" i="13"/>
  <c r="T71" i="13"/>
  <c r="S71" i="13"/>
  <c r="R71" i="13"/>
  <c r="Q71" i="13"/>
  <c r="P71" i="13"/>
  <c r="O71" i="13"/>
  <c r="T70" i="13"/>
  <c r="S70" i="13"/>
  <c r="R70" i="13"/>
  <c r="Q70" i="13"/>
  <c r="P70" i="13"/>
  <c r="O70" i="13"/>
  <c r="T69" i="13"/>
  <c r="S69" i="13"/>
  <c r="R69" i="13"/>
  <c r="Q69" i="13"/>
  <c r="P69" i="13"/>
  <c r="O69" i="13"/>
  <c r="T68" i="13"/>
  <c r="S68" i="13"/>
  <c r="R68" i="13"/>
  <c r="Q68" i="13"/>
  <c r="P68" i="13"/>
  <c r="O68" i="13"/>
  <c r="T67" i="13"/>
  <c r="S67" i="13"/>
  <c r="R67" i="13"/>
  <c r="Q67" i="13"/>
  <c r="P67" i="13"/>
  <c r="O67" i="13"/>
  <c r="T66" i="13"/>
  <c r="S66" i="13"/>
  <c r="R66" i="13"/>
  <c r="Q66" i="13"/>
  <c r="P66" i="13"/>
  <c r="O66" i="13"/>
  <c r="T65" i="13"/>
  <c r="S65" i="13"/>
  <c r="R65" i="13"/>
  <c r="Q65" i="13"/>
  <c r="P65" i="13"/>
  <c r="O65" i="13"/>
  <c r="T64" i="13"/>
  <c r="S64" i="13"/>
  <c r="R64" i="13"/>
  <c r="Q64" i="13"/>
  <c r="P64" i="13"/>
  <c r="O64" i="13"/>
  <c r="T63" i="13"/>
  <c r="S63" i="13"/>
  <c r="R63" i="13"/>
  <c r="Q63" i="13"/>
  <c r="P63" i="13"/>
  <c r="O63" i="13"/>
  <c r="T62" i="13"/>
  <c r="S62" i="13"/>
  <c r="R62" i="13"/>
  <c r="Q62" i="13"/>
  <c r="P62" i="13"/>
  <c r="O62" i="13"/>
  <c r="T61" i="13"/>
  <c r="S61" i="13"/>
  <c r="R61" i="13"/>
  <c r="Q61" i="13"/>
  <c r="P61" i="13"/>
  <c r="O61" i="13"/>
  <c r="T60" i="13"/>
  <c r="S60" i="13"/>
  <c r="R60" i="13"/>
  <c r="Q60" i="13"/>
  <c r="P60" i="13"/>
  <c r="O60" i="13"/>
  <c r="T59" i="13"/>
  <c r="S59" i="13"/>
  <c r="R59" i="13"/>
  <c r="Q59" i="13"/>
  <c r="P59" i="13"/>
  <c r="O59" i="13"/>
  <c r="T58" i="13"/>
  <c r="S58" i="13"/>
  <c r="R58" i="13"/>
  <c r="Q58" i="13"/>
  <c r="P58" i="13"/>
  <c r="O58" i="13"/>
  <c r="T57" i="13"/>
  <c r="S57" i="13"/>
  <c r="R57" i="13"/>
  <c r="Q57" i="13"/>
  <c r="P57" i="13"/>
  <c r="O57" i="13"/>
  <c r="T56" i="13"/>
  <c r="S56" i="13"/>
  <c r="R56" i="13"/>
  <c r="Q56" i="13"/>
  <c r="P56" i="13"/>
  <c r="O56" i="13"/>
  <c r="T55" i="13"/>
  <c r="S55" i="13"/>
  <c r="R55" i="13"/>
  <c r="Q55" i="13"/>
  <c r="P55" i="13"/>
  <c r="O55" i="13"/>
  <c r="T54" i="13"/>
  <c r="S54" i="13"/>
  <c r="R54" i="13"/>
  <c r="Q54" i="13"/>
  <c r="P54" i="13"/>
  <c r="O54" i="13"/>
  <c r="T53" i="13"/>
  <c r="S53" i="13"/>
  <c r="R53" i="13"/>
  <c r="Q53" i="13"/>
  <c r="P53" i="13"/>
  <c r="O53" i="13"/>
  <c r="T52" i="13"/>
  <c r="S52" i="13"/>
  <c r="R52" i="13"/>
  <c r="Q52" i="13"/>
  <c r="P52" i="13"/>
  <c r="O52" i="13"/>
  <c r="T51" i="13"/>
  <c r="S51" i="13"/>
  <c r="R51" i="13"/>
  <c r="Q51" i="13"/>
  <c r="P51" i="13"/>
  <c r="O51" i="13"/>
  <c r="T50" i="13"/>
  <c r="S50" i="13"/>
  <c r="R50" i="13"/>
  <c r="Q50" i="13"/>
  <c r="P50" i="13"/>
  <c r="O50" i="13"/>
  <c r="T49" i="13"/>
  <c r="S49" i="13"/>
  <c r="R49" i="13"/>
  <c r="Q49" i="13"/>
  <c r="P49" i="13"/>
  <c r="O49" i="13"/>
  <c r="T48" i="13"/>
  <c r="S48" i="13"/>
  <c r="R48" i="13"/>
  <c r="Q48" i="13"/>
  <c r="P48" i="13"/>
  <c r="O48" i="13"/>
  <c r="T47" i="13"/>
  <c r="S47" i="13"/>
  <c r="R47" i="13"/>
  <c r="Q47" i="13"/>
  <c r="P47" i="13"/>
  <c r="O47" i="13"/>
  <c r="T46" i="13"/>
  <c r="S46" i="13"/>
  <c r="R46" i="13"/>
  <c r="Q46" i="13"/>
  <c r="P46" i="13"/>
  <c r="O46" i="13"/>
  <c r="T45" i="13"/>
  <c r="S45" i="13"/>
  <c r="R45" i="13"/>
  <c r="Q45" i="13"/>
  <c r="P45" i="13"/>
  <c r="O45" i="13"/>
  <c r="T44" i="13"/>
  <c r="S44" i="13"/>
  <c r="R44" i="13"/>
  <c r="Q44" i="13"/>
  <c r="P44" i="13"/>
  <c r="O44" i="13"/>
  <c r="T43" i="13"/>
  <c r="S43" i="13"/>
  <c r="R43" i="13"/>
  <c r="Q43" i="13"/>
  <c r="P43" i="13"/>
  <c r="O43" i="13"/>
  <c r="T42" i="13"/>
  <c r="S42" i="13"/>
  <c r="R42" i="13"/>
  <c r="Q42" i="13"/>
  <c r="P42" i="13"/>
  <c r="O42" i="13"/>
  <c r="T41" i="13"/>
  <c r="S41" i="13"/>
  <c r="R41" i="13"/>
  <c r="Q41" i="13"/>
  <c r="P41" i="13"/>
  <c r="O41" i="13"/>
  <c r="T40" i="13"/>
  <c r="S40" i="13"/>
  <c r="R40" i="13"/>
  <c r="Q40" i="13"/>
  <c r="P40" i="13"/>
  <c r="O40" i="13"/>
  <c r="T39" i="13"/>
  <c r="S39" i="13"/>
  <c r="R39" i="13"/>
  <c r="Q39" i="13"/>
  <c r="P39" i="13"/>
  <c r="O39" i="13"/>
  <c r="T38" i="13"/>
  <c r="S38" i="13"/>
  <c r="R38" i="13"/>
  <c r="Q38" i="13"/>
  <c r="P38" i="13"/>
  <c r="O38" i="13"/>
  <c r="T37" i="13"/>
  <c r="S37" i="13"/>
  <c r="R37" i="13"/>
  <c r="Q37" i="13"/>
  <c r="P37" i="13"/>
  <c r="O37" i="13"/>
  <c r="T36" i="13"/>
  <c r="S36" i="13"/>
  <c r="R36" i="13"/>
  <c r="Q36" i="13"/>
  <c r="P36" i="13"/>
  <c r="O36" i="13"/>
  <c r="T35" i="13"/>
  <c r="S35" i="13"/>
  <c r="R35" i="13"/>
  <c r="Q35" i="13"/>
  <c r="P35" i="13"/>
  <c r="O35" i="13"/>
  <c r="T34" i="13"/>
  <c r="S34" i="13"/>
  <c r="R34" i="13"/>
  <c r="Q34" i="13"/>
  <c r="P34" i="13"/>
  <c r="O34" i="13"/>
  <c r="T33" i="13"/>
  <c r="S33" i="13"/>
  <c r="R33" i="13"/>
  <c r="Q33" i="13"/>
  <c r="P33" i="13"/>
  <c r="O33" i="13"/>
  <c r="T32" i="13"/>
  <c r="S32" i="13"/>
  <c r="R32" i="13"/>
  <c r="Q32" i="13"/>
  <c r="P32" i="13"/>
  <c r="O32" i="13"/>
  <c r="T31" i="13"/>
  <c r="S31" i="13"/>
  <c r="R31" i="13"/>
  <c r="Q31" i="13"/>
  <c r="P31" i="13"/>
  <c r="O31" i="13"/>
  <c r="T30" i="13"/>
  <c r="S30" i="13"/>
  <c r="R30" i="13"/>
  <c r="Q30" i="13"/>
  <c r="P30" i="13"/>
  <c r="O30" i="13"/>
  <c r="T29" i="13"/>
  <c r="S29" i="13"/>
  <c r="R29" i="13"/>
  <c r="Q29" i="13"/>
  <c r="P29" i="13"/>
  <c r="O29" i="13"/>
  <c r="T28" i="13"/>
  <c r="S28" i="13"/>
  <c r="R28" i="13"/>
  <c r="Q28" i="13"/>
  <c r="P28" i="13"/>
  <c r="O28" i="13"/>
  <c r="T27" i="13"/>
  <c r="S27" i="13"/>
  <c r="R27" i="13"/>
  <c r="Q27" i="13"/>
  <c r="P27" i="13"/>
  <c r="O27" i="13"/>
  <c r="T26" i="13"/>
  <c r="S26" i="13"/>
  <c r="R26" i="13"/>
  <c r="Q26" i="13"/>
  <c r="P26" i="13"/>
  <c r="O26" i="13"/>
  <c r="T25" i="13"/>
  <c r="S25" i="13"/>
  <c r="R25" i="13"/>
  <c r="Q25" i="13"/>
  <c r="P25" i="13"/>
  <c r="O25" i="13"/>
  <c r="T24" i="13"/>
  <c r="S24" i="13"/>
  <c r="R24" i="13"/>
  <c r="Q24" i="13"/>
  <c r="P24" i="13"/>
  <c r="O24" i="13"/>
  <c r="T23" i="13"/>
  <c r="S23" i="13"/>
  <c r="R23" i="13"/>
  <c r="Q23" i="13"/>
  <c r="P23" i="13"/>
  <c r="O23" i="13"/>
  <c r="T22" i="13"/>
  <c r="S22" i="13"/>
  <c r="R22" i="13"/>
  <c r="Q22" i="13"/>
  <c r="P22" i="13"/>
  <c r="O22" i="13"/>
  <c r="T21" i="13"/>
  <c r="S21" i="13"/>
  <c r="R21" i="13"/>
  <c r="Q21" i="13"/>
  <c r="P21" i="13"/>
  <c r="O21" i="13"/>
  <c r="T20" i="13"/>
  <c r="S20" i="13"/>
  <c r="R20" i="13"/>
  <c r="Q20" i="13"/>
  <c r="P20" i="13"/>
  <c r="O20" i="13"/>
  <c r="T19" i="13"/>
  <c r="S19" i="13"/>
  <c r="R19" i="13"/>
  <c r="Q19" i="13"/>
  <c r="P19" i="13"/>
  <c r="O19" i="13"/>
  <c r="T18" i="13"/>
  <c r="S18" i="13"/>
  <c r="R18" i="13"/>
  <c r="Q18" i="13"/>
  <c r="P18" i="13"/>
  <c r="O18" i="13"/>
  <c r="T17" i="13"/>
  <c r="S17" i="13"/>
  <c r="R17" i="13"/>
  <c r="Q17" i="13"/>
  <c r="P17" i="13"/>
  <c r="O17" i="13"/>
  <c r="T16" i="13"/>
  <c r="S16" i="13"/>
  <c r="R16" i="13"/>
  <c r="Q16" i="13"/>
  <c r="P16" i="13"/>
  <c r="O16" i="13"/>
  <c r="T15" i="13"/>
  <c r="S15" i="13"/>
  <c r="R15" i="13"/>
  <c r="Q15" i="13"/>
  <c r="P15" i="13"/>
  <c r="O15" i="13"/>
  <c r="T14" i="13"/>
  <c r="S14" i="13"/>
  <c r="R14" i="13"/>
  <c r="Q14" i="13"/>
  <c r="P14" i="13"/>
  <c r="O14" i="13"/>
  <c r="T13" i="13"/>
  <c r="S13" i="13"/>
  <c r="R13" i="13"/>
  <c r="Q13" i="13"/>
  <c r="P13" i="13"/>
  <c r="O13" i="13"/>
  <c r="T12" i="13"/>
  <c r="S12" i="13"/>
  <c r="R12" i="13"/>
  <c r="Q12" i="13"/>
  <c r="P12" i="13"/>
  <c r="O12" i="13"/>
  <c r="T11" i="13"/>
  <c r="S11" i="13"/>
  <c r="R11" i="13"/>
  <c r="Q11" i="13"/>
  <c r="P11" i="13"/>
  <c r="O11" i="13"/>
  <c r="T10" i="13"/>
  <c r="S10" i="13"/>
  <c r="R10" i="13"/>
  <c r="Q10" i="13"/>
  <c r="P10" i="13"/>
  <c r="O10" i="13"/>
  <c r="T9" i="13"/>
  <c r="S9" i="13"/>
  <c r="R9" i="13"/>
  <c r="Q9" i="13"/>
  <c r="P9" i="13"/>
  <c r="O9" i="13"/>
  <c r="T8" i="13"/>
  <c r="S8" i="13"/>
  <c r="R8" i="13"/>
  <c r="Q8" i="13"/>
  <c r="P8" i="13"/>
  <c r="O8" i="13"/>
  <c r="T7" i="13"/>
  <c r="S7" i="13"/>
  <c r="R7" i="13"/>
  <c r="Q7" i="13"/>
  <c r="P7" i="13"/>
  <c r="O7" i="13"/>
  <c r="T6" i="13"/>
  <c r="S6" i="13"/>
  <c r="R6" i="13"/>
  <c r="Q6" i="13"/>
  <c r="P6" i="13"/>
  <c r="O6" i="13"/>
  <c r="T5" i="13"/>
  <c r="S5" i="13"/>
  <c r="R5" i="13"/>
  <c r="Q5" i="13"/>
  <c r="P5" i="13"/>
  <c r="O5" i="13"/>
  <c r="T4" i="13"/>
  <c r="S4" i="13"/>
  <c r="R4" i="13"/>
  <c r="Q4" i="13"/>
  <c r="P4" i="13"/>
  <c r="O4" i="13"/>
  <c r="T3" i="13"/>
  <c r="S3" i="13"/>
  <c r="R3" i="13"/>
  <c r="Q3" i="13"/>
  <c r="P3" i="13"/>
  <c r="O3" i="13"/>
  <c r="T2" i="13"/>
  <c r="S2" i="13"/>
  <c r="R2" i="13"/>
  <c r="Q2" i="13"/>
  <c r="P2" i="13"/>
  <c r="O2" i="13"/>
  <c r="T3" i="11"/>
  <c r="T18" i="8" s="1"/>
  <c r="T4" i="11"/>
  <c r="T5" i="11"/>
  <c r="T6" i="11"/>
  <c r="T7" i="11"/>
  <c r="T5" i="8" s="1"/>
  <c r="T8" i="11"/>
  <c r="T9" i="11"/>
  <c r="T10" i="11"/>
  <c r="T8" i="8" s="1"/>
  <c r="T11" i="11"/>
  <c r="T12" i="11"/>
  <c r="T13" i="11"/>
  <c r="T14" i="11"/>
  <c r="T15" i="11"/>
  <c r="T16" i="11"/>
  <c r="T17" i="11"/>
  <c r="T18" i="11"/>
  <c r="T19" i="11"/>
  <c r="T20" i="11"/>
  <c r="T21" i="11"/>
  <c r="T22" i="11"/>
  <c r="T23" i="11"/>
  <c r="T24" i="11"/>
  <c r="T7" i="8" s="1"/>
  <c r="T25" i="11"/>
  <c r="T26" i="11"/>
  <c r="T27" i="11"/>
  <c r="T28" i="11"/>
  <c r="T29" i="11"/>
  <c r="T30" i="11"/>
  <c r="T31" i="11"/>
  <c r="T32" i="11"/>
  <c r="T33" i="11"/>
  <c r="T34" i="11"/>
  <c r="T35" i="11"/>
  <c r="T36" i="11"/>
  <c r="T37" i="11"/>
  <c r="T38" i="11"/>
  <c r="T39" i="11"/>
  <c r="T40" i="11"/>
  <c r="T41" i="11"/>
  <c r="T42" i="11"/>
  <c r="T43" i="11"/>
  <c r="T44" i="11"/>
  <c r="T45" i="11"/>
  <c r="T46" i="11"/>
  <c r="T47" i="11"/>
  <c r="T48" i="11"/>
  <c r="T49" i="11"/>
  <c r="T50" i="11"/>
  <c r="T51" i="11"/>
  <c r="T52" i="11"/>
  <c r="T53" i="11"/>
  <c r="T54" i="11"/>
  <c r="T55" i="11"/>
  <c r="T56" i="11"/>
  <c r="T57" i="11"/>
  <c r="T58" i="11"/>
  <c r="T59" i="11"/>
  <c r="T60" i="11"/>
  <c r="T61" i="11"/>
  <c r="T62" i="11"/>
  <c r="T63" i="11"/>
  <c r="T64" i="11"/>
  <c r="T65" i="11"/>
  <c r="T66" i="11"/>
  <c r="T67" i="11"/>
  <c r="T68" i="11"/>
  <c r="T69" i="11"/>
  <c r="T70" i="11"/>
  <c r="T71" i="11"/>
  <c r="T72" i="11"/>
  <c r="T73" i="11"/>
  <c r="T74" i="11"/>
  <c r="T75" i="11"/>
  <c r="T76" i="11"/>
  <c r="T77" i="11"/>
  <c r="T78" i="11"/>
  <c r="T79" i="11"/>
  <c r="T80" i="11"/>
  <c r="T81" i="11"/>
  <c r="T82" i="11"/>
  <c r="T83" i="11"/>
  <c r="T84" i="11"/>
  <c r="T85" i="11"/>
  <c r="T86" i="11"/>
  <c r="T87" i="11"/>
  <c r="T88" i="11"/>
  <c r="T89" i="11"/>
  <c r="T90" i="11"/>
  <c r="T91" i="11"/>
  <c r="T92" i="11"/>
  <c r="T93" i="11"/>
  <c r="T94" i="11"/>
  <c r="T95" i="11"/>
  <c r="T96" i="11"/>
  <c r="T97" i="11"/>
  <c r="T98" i="11"/>
  <c r="T99" i="11"/>
  <c r="T100" i="11"/>
  <c r="T101" i="11"/>
  <c r="T102" i="11"/>
  <c r="T103" i="11"/>
  <c r="T104" i="11"/>
  <c r="T105" i="11"/>
  <c r="T106" i="11"/>
  <c r="T107" i="11"/>
  <c r="T108" i="11"/>
  <c r="T109" i="11"/>
  <c r="T110" i="11"/>
  <c r="T111" i="11"/>
  <c r="T112" i="11"/>
  <c r="T113" i="11"/>
  <c r="T114" i="11"/>
  <c r="T115" i="11"/>
  <c r="T116" i="11"/>
  <c r="T117" i="11"/>
  <c r="T118" i="11"/>
  <c r="T119" i="11"/>
  <c r="T120" i="11"/>
  <c r="T121" i="11"/>
  <c r="T122" i="11"/>
  <c r="T123" i="11"/>
  <c r="T124" i="11"/>
  <c r="T125" i="11"/>
  <c r="T126" i="11"/>
  <c r="T127" i="11"/>
  <c r="T128" i="11"/>
  <c r="T129" i="11"/>
  <c r="T130" i="11"/>
  <c r="T2" i="11"/>
  <c r="T33" i="8" s="1"/>
  <c r="U2" i="11"/>
  <c r="U3" i="11"/>
  <c r="U4" i="11"/>
  <c r="U5" i="11"/>
  <c r="U6" i="11"/>
  <c r="U7" i="11"/>
  <c r="U8" i="1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77" i="11"/>
  <c r="U78" i="11"/>
  <c r="U79" i="11"/>
  <c r="U80" i="11"/>
  <c r="U81" i="11"/>
  <c r="U82" i="11"/>
  <c r="U83" i="11"/>
  <c r="U84" i="11"/>
  <c r="U85" i="11"/>
  <c r="U86" i="11"/>
  <c r="U87" i="11"/>
  <c r="U88" i="11"/>
  <c r="U89" i="11"/>
  <c r="U90" i="11"/>
  <c r="U91" i="11"/>
  <c r="U92" i="11"/>
  <c r="U93" i="11"/>
  <c r="U94" i="11"/>
  <c r="U95" i="11"/>
  <c r="U96" i="11"/>
  <c r="U97" i="11"/>
  <c r="U98" i="11"/>
  <c r="U99" i="11"/>
  <c r="U100" i="11"/>
  <c r="U101" i="11"/>
  <c r="U102" i="11"/>
  <c r="U103" i="11"/>
  <c r="U104" i="11"/>
  <c r="U105" i="11"/>
  <c r="U106" i="11"/>
  <c r="U107" i="11"/>
  <c r="U108" i="11"/>
  <c r="U109" i="11"/>
  <c r="U110" i="11"/>
  <c r="U111" i="11"/>
  <c r="U112" i="11"/>
  <c r="U113" i="11"/>
  <c r="U114" i="11"/>
  <c r="U115" i="11"/>
  <c r="U116" i="11"/>
  <c r="U117" i="11"/>
  <c r="U118" i="11"/>
  <c r="U119" i="11"/>
  <c r="U120" i="11"/>
  <c r="U121" i="11"/>
  <c r="U122" i="11"/>
  <c r="U123" i="11"/>
  <c r="U124" i="11"/>
  <c r="U125" i="11"/>
  <c r="U126" i="11"/>
  <c r="U127" i="11"/>
  <c r="U128" i="11"/>
  <c r="U129" i="11"/>
  <c r="U130" i="11"/>
  <c r="O3" i="11"/>
  <c r="O18" i="8" s="1"/>
  <c r="P3" i="11"/>
  <c r="P18" i="8" s="1"/>
  <c r="Q3" i="11"/>
  <c r="Q18" i="8" s="1"/>
  <c r="R3" i="11"/>
  <c r="R18" i="8" s="1"/>
  <c r="S3" i="11"/>
  <c r="S18" i="8" s="1"/>
  <c r="O4" i="11"/>
  <c r="P4" i="11"/>
  <c r="Q4" i="11"/>
  <c r="R4" i="11"/>
  <c r="S4" i="11"/>
  <c r="O5" i="11"/>
  <c r="P5" i="11"/>
  <c r="Q5" i="11"/>
  <c r="R5" i="11"/>
  <c r="S5" i="11"/>
  <c r="O6" i="11"/>
  <c r="P6" i="11"/>
  <c r="Q6" i="11"/>
  <c r="R6" i="11"/>
  <c r="S6" i="11"/>
  <c r="O7" i="11"/>
  <c r="O5" i="8" s="1"/>
  <c r="P7" i="11"/>
  <c r="P5" i="8" s="1"/>
  <c r="Q7" i="11"/>
  <c r="Q5" i="8" s="1"/>
  <c r="R7" i="11"/>
  <c r="R5" i="8" s="1"/>
  <c r="S7" i="11"/>
  <c r="S5" i="8" s="1"/>
  <c r="O8" i="11"/>
  <c r="P8" i="11"/>
  <c r="Q8" i="11"/>
  <c r="R8" i="11"/>
  <c r="S8" i="11"/>
  <c r="O9" i="11"/>
  <c r="P9" i="11"/>
  <c r="Q9" i="11"/>
  <c r="R9" i="11"/>
  <c r="S9" i="11"/>
  <c r="O10" i="11"/>
  <c r="P10" i="11"/>
  <c r="P8" i="8" s="1"/>
  <c r="Q10" i="11"/>
  <c r="Q8" i="8" s="1"/>
  <c r="R10" i="11"/>
  <c r="R8" i="8" s="1"/>
  <c r="S10" i="11"/>
  <c r="S8" i="8" s="1"/>
  <c r="O11" i="11"/>
  <c r="P11" i="11"/>
  <c r="Q11" i="11"/>
  <c r="R11" i="11"/>
  <c r="S11" i="11"/>
  <c r="O12" i="11"/>
  <c r="P12" i="11"/>
  <c r="Q12" i="11"/>
  <c r="R12" i="11"/>
  <c r="S12" i="11"/>
  <c r="O13" i="11"/>
  <c r="P13" i="11"/>
  <c r="Q13" i="11"/>
  <c r="R13" i="11"/>
  <c r="S13" i="11"/>
  <c r="O14" i="11"/>
  <c r="P14" i="11"/>
  <c r="Q14" i="11"/>
  <c r="R14" i="11"/>
  <c r="S14" i="11"/>
  <c r="O15" i="11"/>
  <c r="P15" i="11"/>
  <c r="Q15" i="11"/>
  <c r="R15" i="11"/>
  <c r="S15" i="11"/>
  <c r="O16" i="11"/>
  <c r="P16" i="11"/>
  <c r="Q16" i="11"/>
  <c r="R16" i="11"/>
  <c r="S16" i="11"/>
  <c r="O17" i="11"/>
  <c r="P17" i="11"/>
  <c r="Q17" i="11"/>
  <c r="R17" i="11"/>
  <c r="S17" i="11"/>
  <c r="O18" i="11"/>
  <c r="P18" i="11"/>
  <c r="Q18" i="11"/>
  <c r="R18" i="11"/>
  <c r="S18" i="11"/>
  <c r="O19" i="11"/>
  <c r="P19" i="11"/>
  <c r="Q19" i="11"/>
  <c r="R19" i="11"/>
  <c r="S19" i="11"/>
  <c r="O20" i="11"/>
  <c r="P20" i="11"/>
  <c r="Q20" i="11"/>
  <c r="R20" i="11"/>
  <c r="S20" i="11"/>
  <c r="O21" i="11"/>
  <c r="P21" i="11"/>
  <c r="Q21" i="11"/>
  <c r="R21" i="11"/>
  <c r="S21" i="11"/>
  <c r="O22" i="11"/>
  <c r="P22" i="11"/>
  <c r="Q22" i="11"/>
  <c r="R22" i="11"/>
  <c r="S22" i="11"/>
  <c r="O23" i="11"/>
  <c r="P23" i="11"/>
  <c r="Q23" i="11"/>
  <c r="R23" i="11"/>
  <c r="S23" i="11"/>
  <c r="O24" i="11"/>
  <c r="O7" i="8" s="1"/>
  <c r="P24" i="11"/>
  <c r="P7" i="8" s="1"/>
  <c r="Q24" i="11"/>
  <c r="Q7" i="8" s="1"/>
  <c r="R24" i="11"/>
  <c r="S24" i="11"/>
  <c r="S7" i="8" s="1"/>
  <c r="O25" i="11"/>
  <c r="P25" i="11"/>
  <c r="Q25" i="11"/>
  <c r="R25" i="11"/>
  <c r="S25" i="11"/>
  <c r="O26" i="11"/>
  <c r="P26" i="11"/>
  <c r="Q26" i="11"/>
  <c r="R26" i="11"/>
  <c r="S26" i="11"/>
  <c r="O27" i="11"/>
  <c r="P27" i="11"/>
  <c r="Q27" i="11"/>
  <c r="R27" i="11"/>
  <c r="S27" i="11"/>
  <c r="O28" i="11"/>
  <c r="P28" i="11"/>
  <c r="Q28" i="11"/>
  <c r="R28" i="11"/>
  <c r="S28" i="11"/>
  <c r="O29" i="11"/>
  <c r="P29" i="11"/>
  <c r="Q29" i="11"/>
  <c r="R29" i="11"/>
  <c r="S29" i="11"/>
  <c r="O30" i="11"/>
  <c r="P30" i="11"/>
  <c r="Q30" i="11"/>
  <c r="R30" i="11"/>
  <c r="S30" i="11"/>
  <c r="O31" i="11"/>
  <c r="P31" i="11"/>
  <c r="Q31" i="11"/>
  <c r="R31" i="11"/>
  <c r="S31" i="11"/>
  <c r="O32" i="11"/>
  <c r="P32" i="11"/>
  <c r="Q32" i="11"/>
  <c r="R32" i="11"/>
  <c r="S32" i="11"/>
  <c r="O33" i="11"/>
  <c r="P33" i="11"/>
  <c r="Q33" i="11"/>
  <c r="R33" i="11"/>
  <c r="S33" i="11"/>
  <c r="O34" i="11"/>
  <c r="P34" i="11"/>
  <c r="Q34" i="11"/>
  <c r="R34" i="11"/>
  <c r="S34" i="11"/>
  <c r="O35" i="11"/>
  <c r="P35" i="11"/>
  <c r="Q35" i="11"/>
  <c r="R35" i="11"/>
  <c r="S35" i="11"/>
  <c r="O36" i="11"/>
  <c r="P36" i="11"/>
  <c r="Q36" i="11"/>
  <c r="R36" i="11"/>
  <c r="S36" i="11"/>
  <c r="O37" i="11"/>
  <c r="P37" i="11"/>
  <c r="Q37" i="11"/>
  <c r="R37" i="11"/>
  <c r="S37" i="11"/>
  <c r="O38" i="11"/>
  <c r="P38" i="11"/>
  <c r="Q38" i="11"/>
  <c r="R38" i="11"/>
  <c r="S38" i="11"/>
  <c r="O39" i="11"/>
  <c r="P39" i="11"/>
  <c r="Q39" i="11"/>
  <c r="R39" i="11"/>
  <c r="S39" i="11"/>
  <c r="O40" i="11"/>
  <c r="P40" i="11"/>
  <c r="Q40" i="11"/>
  <c r="R40" i="11"/>
  <c r="S40" i="11"/>
  <c r="O41" i="11"/>
  <c r="P41" i="11"/>
  <c r="Q41" i="11"/>
  <c r="R41" i="11"/>
  <c r="S41" i="11"/>
  <c r="O42" i="11"/>
  <c r="P42" i="11"/>
  <c r="Q42" i="11"/>
  <c r="R42" i="11"/>
  <c r="S42" i="11"/>
  <c r="O43" i="11"/>
  <c r="P43" i="11"/>
  <c r="Q43" i="11"/>
  <c r="R43" i="11"/>
  <c r="S43" i="11"/>
  <c r="O44" i="11"/>
  <c r="P44" i="11"/>
  <c r="Q44" i="11"/>
  <c r="R44" i="11"/>
  <c r="S44" i="11"/>
  <c r="O45" i="11"/>
  <c r="P45" i="11"/>
  <c r="Q45" i="11"/>
  <c r="R45" i="11"/>
  <c r="S45" i="11"/>
  <c r="O46" i="11"/>
  <c r="P46" i="11"/>
  <c r="Q46" i="11"/>
  <c r="R46" i="11"/>
  <c r="S46" i="11"/>
  <c r="O47" i="11"/>
  <c r="P47" i="11"/>
  <c r="Q47" i="11"/>
  <c r="R47" i="11"/>
  <c r="S47" i="11"/>
  <c r="O48" i="11"/>
  <c r="P48" i="11"/>
  <c r="Q48" i="11"/>
  <c r="R48" i="11"/>
  <c r="S48" i="11"/>
  <c r="O49" i="11"/>
  <c r="P49" i="11"/>
  <c r="Q49" i="11"/>
  <c r="R49" i="11"/>
  <c r="S49" i="11"/>
  <c r="O50" i="11"/>
  <c r="P50" i="11"/>
  <c r="Q50" i="11"/>
  <c r="R50" i="11"/>
  <c r="S50" i="11"/>
  <c r="O51" i="11"/>
  <c r="P51" i="11"/>
  <c r="Q51" i="11"/>
  <c r="R51" i="11"/>
  <c r="S51" i="11"/>
  <c r="O52" i="11"/>
  <c r="P52" i="11"/>
  <c r="Q52" i="11"/>
  <c r="R52" i="11"/>
  <c r="S52" i="11"/>
  <c r="O53" i="11"/>
  <c r="P53" i="11"/>
  <c r="Q53" i="11"/>
  <c r="R53" i="11"/>
  <c r="S53" i="11"/>
  <c r="O54" i="11"/>
  <c r="P54" i="11"/>
  <c r="Q54" i="11"/>
  <c r="R54" i="11"/>
  <c r="S54" i="11"/>
  <c r="O55" i="11"/>
  <c r="P55" i="11"/>
  <c r="Q55" i="11"/>
  <c r="R55" i="11"/>
  <c r="S55" i="11"/>
  <c r="O56" i="11"/>
  <c r="P56" i="11"/>
  <c r="Q56" i="11"/>
  <c r="R56" i="11"/>
  <c r="S56" i="11"/>
  <c r="O57" i="11"/>
  <c r="P57" i="11"/>
  <c r="Q57" i="11"/>
  <c r="R57" i="11"/>
  <c r="S57" i="11"/>
  <c r="O58" i="11"/>
  <c r="P58" i="11"/>
  <c r="Q58" i="11"/>
  <c r="R58" i="11"/>
  <c r="S58" i="11"/>
  <c r="O59" i="11"/>
  <c r="P59" i="11"/>
  <c r="Q59" i="11"/>
  <c r="R59" i="11"/>
  <c r="S59" i="11"/>
  <c r="O60" i="11"/>
  <c r="P60" i="11"/>
  <c r="Q60" i="11"/>
  <c r="R60" i="11"/>
  <c r="S60" i="11"/>
  <c r="O61" i="11"/>
  <c r="P61" i="11"/>
  <c r="Q61" i="11"/>
  <c r="R61" i="11"/>
  <c r="S61" i="11"/>
  <c r="O62" i="11"/>
  <c r="P62" i="11"/>
  <c r="Q62" i="11"/>
  <c r="R62" i="11"/>
  <c r="S62" i="11"/>
  <c r="O63" i="11"/>
  <c r="P63" i="11"/>
  <c r="Q63" i="11"/>
  <c r="R63" i="11"/>
  <c r="S63" i="11"/>
  <c r="O64" i="11"/>
  <c r="P64" i="11"/>
  <c r="Q64" i="11"/>
  <c r="R64" i="11"/>
  <c r="S64" i="11"/>
  <c r="O65" i="11"/>
  <c r="P65" i="11"/>
  <c r="Q65" i="11"/>
  <c r="R65" i="11"/>
  <c r="S65" i="11"/>
  <c r="O66" i="11"/>
  <c r="P66" i="11"/>
  <c r="Q66" i="11"/>
  <c r="R66" i="11"/>
  <c r="S66" i="11"/>
  <c r="O67" i="11"/>
  <c r="P67" i="11"/>
  <c r="Q67" i="11"/>
  <c r="R67" i="11"/>
  <c r="S67" i="11"/>
  <c r="O68" i="11"/>
  <c r="P68" i="11"/>
  <c r="Q68" i="11"/>
  <c r="R68" i="11"/>
  <c r="S68" i="11"/>
  <c r="O69" i="11"/>
  <c r="P69" i="11"/>
  <c r="Q69" i="11"/>
  <c r="R69" i="11"/>
  <c r="S69" i="11"/>
  <c r="O70" i="11"/>
  <c r="P70" i="11"/>
  <c r="Q70" i="11"/>
  <c r="R70" i="11"/>
  <c r="S70" i="11"/>
  <c r="O71" i="11"/>
  <c r="P71" i="11"/>
  <c r="Q71" i="11"/>
  <c r="R71" i="11"/>
  <c r="S71" i="11"/>
  <c r="O72" i="11"/>
  <c r="P72" i="11"/>
  <c r="Q72" i="11"/>
  <c r="R72" i="11"/>
  <c r="S72" i="11"/>
  <c r="O73" i="11"/>
  <c r="P73" i="11"/>
  <c r="Q73" i="11"/>
  <c r="R73" i="11"/>
  <c r="S73" i="11"/>
  <c r="O74" i="11"/>
  <c r="P74" i="11"/>
  <c r="Q74" i="11"/>
  <c r="R74" i="11"/>
  <c r="S74" i="11"/>
  <c r="O75" i="11"/>
  <c r="P75" i="11"/>
  <c r="Q75" i="11"/>
  <c r="R75" i="11"/>
  <c r="S75" i="11"/>
  <c r="O76" i="11"/>
  <c r="P76" i="11"/>
  <c r="Q76" i="11"/>
  <c r="R76" i="11"/>
  <c r="S76" i="11"/>
  <c r="O77" i="11"/>
  <c r="P77" i="11"/>
  <c r="Q77" i="11"/>
  <c r="R77" i="11"/>
  <c r="S77" i="11"/>
  <c r="O78" i="11"/>
  <c r="P78" i="11"/>
  <c r="Q78" i="11"/>
  <c r="R78" i="11"/>
  <c r="S78" i="11"/>
  <c r="O79" i="11"/>
  <c r="P79" i="11"/>
  <c r="Q79" i="11"/>
  <c r="R79" i="11"/>
  <c r="S79" i="11"/>
  <c r="O80" i="11"/>
  <c r="P80" i="11"/>
  <c r="Q80" i="11"/>
  <c r="R80" i="11"/>
  <c r="S80" i="11"/>
  <c r="O81" i="11"/>
  <c r="P81" i="11"/>
  <c r="Q81" i="11"/>
  <c r="R81" i="11"/>
  <c r="S81" i="11"/>
  <c r="O82" i="11"/>
  <c r="P82" i="11"/>
  <c r="Q82" i="11"/>
  <c r="R82" i="11"/>
  <c r="S82" i="11"/>
  <c r="O83" i="11"/>
  <c r="P83" i="11"/>
  <c r="Q83" i="11"/>
  <c r="R83" i="11"/>
  <c r="S83" i="11"/>
  <c r="O84" i="11"/>
  <c r="P84" i="11"/>
  <c r="Q84" i="11"/>
  <c r="R84" i="11"/>
  <c r="S84" i="11"/>
  <c r="O85" i="11"/>
  <c r="P85" i="11"/>
  <c r="Q85" i="11"/>
  <c r="R85" i="11"/>
  <c r="S85" i="11"/>
  <c r="O86" i="11"/>
  <c r="P86" i="11"/>
  <c r="Q86" i="11"/>
  <c r="R86" i="11"/>
  <c r="S86" i="11"/>
  <c r="O87" i="11"/>
  <c r="P87" i="11"/>
  <c r="Q87" i="11"/>
  <c r="R87" i="11"/>
  <c r="S87" i="11"/>
  <c r="O88" i="11"/>
  <c r="P88" i="11"/>
  <c r="Q88" i="11"/>
  <c r="R88" i="11"/>
  <c r="S88" i="11"/>
  <c r="O89" i="11"/>
  <c r="P89" i="11"/>
  <c r="Q89" i="11"/>
  <c r="R89" i="11"/>
  <c r="S89" i="11"/>
  <c r="O90" i="11"/>
  <c r="P90" i="11"/>
  <c r="Q90" i="11"/>
  <c r="R90" i="11"/>
  <c r="S90" i="11"/>
  <c r="O91" i="11"/>
  <c r="P91" i="11"/>
  <c r="Q91" i="11"/>
  <c r="R91" i="11"/>
  <c r="S91" i="11"/>
  <c r="O92" i="11"/>
  <c r="P92" i="11"/>
  <c r="Q92" i="11"/>
  <c r="R92" i="11"/>
  <c r="S92" i="11"/>
  <c r="O93" i="11"/>
  <c r="P93" i="11"/>
  <c r="Q93" i="11"/>
  <c r="R93" i="11"/>
  <c r="S93" i="11"/>
  <c r="O94" i="11"/>
  <c r="P94" i="11"/>
  <c r="Q94" i="11"/>
  <c r="R94" i="11"/>
  <c r="S94" i="11"/>
  <c r="O95" i="11"/>
  <c r="P95" i="11"/>
  <c r="Q95" i="11"/>
  <c r="R95" i="11"/>
  <c r="S95" i="11"/>
  <c r="O96" i="11"/>
  <c r="P96" i="11"/>
  <c r="Q96" i="11"/>
  <c r="R96" i="11"/>
  <c r="S96" i="11"/>
  <c r="O97" i="11"/>
  <c r="P97" i="11"/>
  <c r="Q97" i="11"/>
  <c r="R97" i="11"/>
  <c r="S97" i="11"/>
  <c r="O98" i="11"/>
  <c r="P98" i="11"/>
  <c r="Q98" i="11"/>
  <c r="R98" i="11"/>
  <c r="S98" i="11"/>
  <c r="O99" i="11"/>
  <c r="P99" i="11"/>
  <c r="Q99" i="11"/>
  <c r="R99" i="11"/>
  <c r="S99" i="11"/>
  <c r="O100" i="11"/>
  <c r="P100" i="11"/>
  <c r="Q100" i="11"/>
  <c r="R100" i="11"/>
  <c r="S100" i="11"/>
  <c r="O101" i="11"/>
  <c r="P101" i="11"/>
  <c r="Q101" i="11"/>
  <c r="R101" i="11"/>
  <c r="S101" i="11"/>
  <c r="O102" i="11"/>
  <c r="P102" i="11"/>
  <c r="Q102" i="11"/>
  <c r="R102" i="11"/>
  <c r="S102" i="11"/>
  <c r="O103" i="11"/>
  <c r="P103" i="11"/>
  <c r="Q103" i="11"/>
  <c r="R103" i="11"/>
  <c r="S103" i="11"/>
  <c r="O104" i="11"/>
  <c r="P104" i="11"/>
  <c r="Q104" i="11"/>
  <c r="R104" i="11"/>
  <c r="S104" i="11"/>
  <c r="O105" i="11"/>
  <c r="P105" i="11"/>
  <c r="Q105" i="11"/>
  <c r="R105" i="11"/>
  <c r="S105" i="11"/>
  <c r="O106" i="11"/>
  <c r="P106" i="11"/>
  <c r="Q106" i="11"/>
  <c r="R106" i="11"/>
  <c r="S106" i="11"/>
  <c r="O107" i="11"/>
  <c r="P107" i="11"/>
  <c r="Q107" i="11"/>
  <c r="R107" i="11"/>
  <c r="S107" i="11"/>
  <c r="O108" i="11"/>
  <c r="P108" i="11"/>
  <c r="Q108" i="11"/>
  <c r="R108" i="11"/>
  <c r="S108" i="11"/>
  <c r="O109" i="11"/>
  <c r="P109" i="11"/>
  <c r="Q109" i="11"/>
  <c r="R109" i="11"/>
  <c r="S109" i="11"/>
  <c r="O110" i="11"/>
  <c r="P110" i="11"/>
  <c r="Q110" i="11"/>
  <c r="R110" i="11"/>
  <c r="S110" i="11"/>
  <c r="O111" i="11"/>
  <c r="P111" i="11"/>
  <c r="Q111" i="11"/>
  <c r="R111" i="11"/>
  <c r="S111" i="11"/>
  <c r="O112" i="11"/>
  <c r="P112" i="11"/>
  <c r="Q112" i="11"/>
  <c r="R112" i="11"/>
  <c r="S112" i="11"/>
  <c r="O113" i="11"/>
  <c r="P113" i="11"/>
  <c r="Q113" i="11"/>
  <c r="R113" i="11"/>
  <c r="S113" i="11"/>
  <c r="O114" i="11"/>
  <c r="P114" i="11"/>
  <c r="Q114" i="11"/>
  <c r="R114" i="11"/>
  <c r="S114" i="11"/>
  <c r="O115" i="11"/>
  <c r="P115" i="11"/>
  <c r="Q115" i="11"/>
  <c r="R115" i="11"/>
  <c r="S115" i="11"/>
  <c r="O116" i="11"/>
  <c r="P116" i="11"/>
  <c r="Q116" i="11"/>
  <c r="R116" i="11"/>
  <c r="S116" i="11"/>
  <c r="O117" i="11"/>
  <c r="P117" i="11"/>
  <c r="Q117" i="11"/>
  <c r="R117" i="11"/>
  <c r="S117" i="11"/>
  <c r="O118" i="11"/>
  <c r="P118" i="11"/>
  <c r="Q118" i="11"/>
  <c r="R118" i="11"/>
  <c r="S118" i="11"/>
  <c r="O119" i="11"/>
  <c r="P119" i="11"/>
  <c r="Q119" i="11"/>
  <c r="R119" i="11"/>
  <c r="S119" i="11"/>
  <c r="O120" i="11"/>
  <c r="P120" i="11"/>
  <c r="Q120" i="11"/>
  <c r="R120" i="11"/>
  <c r="S120" i="11"/>
  <c r="O121" i="11"/>
  <c r="P121" i="11"/>
  <c r="Q121" i="11"/>
  <c r="R121" i="11"/>
  <c r="S121" i="11"/>
  <c r="O122" i="11"/>
  <c r="P122" i="11"/>
  <c r="Q122" i="11"/>
  <c r="R122" i="11"/>
  <c r="S122" i="11"/>
  <c r="O123" i="11"/>
  <c r="P123" i="11"/>
  <c r="Q123" i="11"/>
  <c r="R123" i="11"/>
  <c r="S123" i="11"/>
  <c r="O124" i="11"/>
  <c r="P124" i="11"/>
  <c r="Q124" i="11"/>
  <c r="R124" i="11"/>
  <c r="S124" i="11"/>
  <c r="O125" i="11"/>
  <c r="P125" i="11"/>
  <c r="Q125" i="11"/>
  <c r="R125" i="11"/>
  <c r="S125" i="11"/>
  <c r="O126" i="11"/>
  <c r="P126" i="11"/>
  <c r="Q126" i="11"/>
  <c r="R126" i="11"/>
  <c r="S126" i="11"/>
  <c r="O127" i="11"/>
  <c r="P127" i="11"/>
  <c r="Q127" i="11"/>
  <c r="R127" i="11"/>
  <c r="S127" i="11"/>
  <c r="O128" i="11"/>
  <c r="P128" i="11"/>
  <c r="Q128" i="11"/>
  <c r="R128" i="11"/>
  <c r="S128" i="11"/>
  <c r="O129" i="11"/>
  <c r="P129" i="11"/>
  <c r="Q129" i="11"/>
  <c r="R129" i="11"/>
  <c r="S129" i="11"/>
  <c r="O130" i="11"/>
  <c r="P130" i="11"/>
  <c r="Q130" i="11"/>
  <c r="R130" i="11"/>
  <c r="S130" i="11"/>
  <c r="S2" i="11"/>
  <c r="S33" i="8" s="1"/>
  <c r="R2" i="11"/>
  <c r="R33" i="8" s="1"/>
  <c r="Q2" i="11"/>
  <c r="Q33" i="8" s="1"/>
  <c r="P2" i="11"/>
  <c r="P33" i="8" s="1"/>
  <c r="O2" i="11"/>
  <c r="O33" i="8" s="1"/>
  <c r="L130" i="13"/>
  <c r="K130" i="13"/>
  <c r="J130" i="13"/>
  <c r="B130" i="13"/>
  <c r="U130" i="13"/>
  <c r="L129" i="13"/>
  <c r="K129" i="13"/>
  <c r="J129" i="13"/>
  <c r="B129" i="13"/>
  <c r="U129" i="13"/>
  <c r="L128" i="13"/>
  <c r="K128" i="13"/>
  <c r="J128" i="13"/>
  <c r="B128" i="13"/>
  <c r="U128" i="13"/>
  <c r="L127" i="13"/>
  <c r="K127" i="13"/>
  <c r="J127" i="13"/>
  <c r="B127" i="13"/>
  <c r="U127" i="13"/>
  <c r="L126" i="13"/>
  <c r="K126" i="13"/>
  <c r="J126" i="13"/>
  <c r="B126" i="13"/>
  <c r="U126" i="13"/>
  <c r="L125" i="13"/>
  <c r="K125" i="13"/>
  <c r="J125" i="13"/>
  <c r="B125" i="13"/>
  <c r="U125" i="13"/>
  <c r="L124" i="13"/>
  <c r="K124" i="13"/>
  <c r="J124" i="13"/>
  <c r="B124" i="13"/>
  <c r="U124" i="13"/>
  <c r="L123" i="13"/>
  <c r="K123" i="13"/>
  <c r="J123" i="13"/>
  <c r="B123" i="13"/>
  <c r="U123" i="13"/>
  <c r="L122" i="13"/>
  <c r="K122" i="13"/>
  <c r="J122" i="13"/>
  <c r="B122" i="13"/>
  <c r="U122" i="13"/>
  <c r="L121" i="13"/>
  <c r="K121" i="13"/>
  <c r="J121" i="13"/>
  <c r="B121" i="13"/>
  <c r="U121" i="13"/>
  <c r="L120" i="13"/>
  <c r="K120" i="13"/>
  <c r="J120" i="13"/>
  <c r="B120" i="13"/>
  <c r="U120" i="13"/>
  <c r="L119" i="13"/>
  <c r="K119" i="13"/>
  <c r="J119" i="13"/>
  <c r="B119" i="13"/>
  <c r="U119" i="13"/>
  <c r="L118" i="13"/>
  <c r="K118" i="13"/>
  <c r="J118" i="13"/>
  <c r="B118" i="13"/>
  <c r="U118" i="13"/>
  <c r="L117" i="13"/>
  <c r="K117" i="13"/>
  <c r="J117" i="13"/>
  <c r="B117" i="13"/>
  <c r="U117" i="13"/>
  <c r="L116" i="13"/>
  <c r="K116" i="13"/>
  <c r="J116" i="13"/>
  <c r="B116" i="13"/>
  <c r="U116" i="13"/>
  <c r="L115" i="13"/>
  <c r="K115" i="13"/>
  <c r="J115" i="13"/>
  <c r="B115" i="13"/>
  <c r="U115" i="13"/>
  <c r="L114" i="13"/>
  <c r="K114" i="13"/>
  <c r="J114" i="13"/>
  <c r="B114" i="13"/>
  <c r="U114" i="13"/>
  <c r="L113" i="13"/>
  <c r="K113" i="13"/>
  <c r="J113" i="13"/>
  <c r="B113" i="13"/>
  <c r="U113" i="13"/>
  <c r="L112" i="13"/>
  <c r="K112" i="13"/>
  <c r="J112" i="13"/>
  <c r="B112" i="13"/>
  <c r="U112" i="13"/>
  <c r="L111" i="13"/>
  <c r="K111" i="13"/>
  <c r="J111" i="13"/>
  <c r="B111" i="13"/>
  <c r="U111" i="13"/>
  <c r="L110" i="13"/>
  <c r="K110" i="13"/>
  <c r="J110" i="13"/>
  <c r="B110" i="13"/>
  <c r="U110" i="13"/>
  <c r="L109" i="13"/>
  <c r="K109" i="13"/>
  <c r="J109" i="13"/>
  <c r="B109" i="13"/>
  <c r="U109" i="13"/>
  <c r="L108" i="13"/>
  <c r="K108" i="13"/>
  <c r="J108" i="13"/>
  <c r="B108" i="13"/>
  <c r="U108" i="13"/>
  <c r="L107" i="13"/>
  <c r="K107" i="13"/>
  <c r="J107" i="13"/>
  <c r="B107" i="13"/>
  <c r="U107" i="13"/>
  <c r="L106" i="13"/>
  <c r="K106" i="13"/>
  <c r="J106" i="13"/>
  <c r="B106" i="13"/>
  <c r="U106" i="13"/>
  <c r="L105" i="13"/>
  <c r="K105" i="13"/>
  <c r="J105" i="13"/>
  <c r="B105" i="13"/>
  <c r="U105" i="13"/>
  <c r="L104" i="13"/>
  <c r="K104" i="13"/>
  <c r="J104" i="13"/>
  <c r="B104" i="13"/>
  <c r="U104" i="13"/>
  <c r="L103" i="13"/>
  <c r="K103" i="13"/>
  <c r="J103" i="13"/>
  <c r="B103" i="13"/>
  <c r="U103" i="13"/>
  <c r="L102" i="13"/>
  <c r="K102" i="13"/>
  <c r="J102" i="13"/>
  <c r="B102" i="13"/>
  <c r="U102" i="13"/>
  <c r="L101" i="13"/>
  <c r="K101" i="13"/>
  <c r="J101" i="13"/>
  <c r="B101" i="13"/>
  <c r="U101" i="13"/>
  <c r="L100" i="13"/>
  <c r="K100" i="13"/>
  <c r="J100" i="13"/>
  <c r="B100" i="13"/>
  <c r="U100" i="13"/>
  <c r="L99" i="13"/>
  <c r="K99" i="13"/>
  <c r="J99" i="13"/>
  <c r="B99" i="13"/>
  <c r="U99" i="13"/>
  <c r="L98" i="13"/>
  <c r="K98" i="13"/>
  <c r="J98" i="13"/>
  <c r="B98" i="13"/>
  <c r="U98" i="13"/>
  <c r="L97" i="13"/>
  <c r="K97" i="13"/>
  <c r="J97" i="13"/>
  <c r="B97" i="13"/>
  <c r="U97" i="13"/>
  <c r="L96" i="13"/>
  <c r="K96" i="13"/>
  <c r="J96" i="13"/>
  <c r="B96" i="13"/>
  <c r="U96" i="13"/>
  <c r="L95" i="13"/>
  <c r="K95" i="13"/>
  <c r="J95" i="13"/>
  <c r="B95" i="13"/>
  <c r="U95" i="13"/>
  <c r="L94" i="13"/>
  <c r="K94" i="13"/>
  <c r="J94" i="13"/>
  <c r="B94" i="13"/>
  <c r="U94" i="13"/>
  <c r="L93" i="13"/>
  <c r="K93" i="13"/>
  <c r="J93" i="13"/>
  <c r="B93" i="13"/>
  <c r="U93" i="13"/>
  <c r="L92" i="13"/>
  <c r="K92" i="13"/>
  <c r="J92" i="13"/>
  <c r="B92" i="13"/>
  <c r="U92" i="13"/>
  <c r="L91" i="13"/>
  <c r="K91" i="13"/>
  <c r="J91" i="13"/>
  <c r="B91" i="13"/>
  <c r="U91" i="13"/>
  <c r="L90" i="13"/>
  <c r="K90" i="13"/>
  <c r="J90" i="13"/>
  <c r="B90" i="13"/>
  <c r="U90" i="13"/>
  <c r="L89" i="13"/>
  <c r="K89" i="13"/>
  <c r="J89" i="13"/>
  <c r="B89" i="13"/>
  <c r="U89" i="13"/>
  <c r="L88" i="13"/>
  <c r="K88" i="13"/>
  <c r="J88" i="13"/>
  <c r="B88" i="13"/>
  <c r="U88" i="13"/>
  <c r="L87" i="13"/>
  <c r="K87" i="13"/>
  <c r="J87" i="13"/>
  <c r="B87" i="13"/>
  <c r="U87" i="13"/>
  <c r="L86" i="13"/>
  <c r="K86" i="13"/>
  <c r="J86" i="13"/>
  <c r="B86" i="13"/>
  <c r="U86" i="13"/>
  <c r="L85" i="13"/>
  <c r="K85" i="13"/>
  <c r="J85" i="13"/>
  <c r="B85" i="13"/>
  <c r="U85" i="13"/>
  <c r="L84" i="13"/>
  <c r="K84" i="13"/>
  <c r="J84" i="13"/>
  <c r="B84" i="13"/>
  <c r="U84" i="13"/>
  <c r="L83" i="13"/>
  <c r="K83" i="13"/>
  <c r="J83" i="13"/>
  <c r="B83" i="13"/>
  <c r="U83" i="13"/>
  <c r="L82" i="13"/>
  <c r="K82" i="13"/>
  <c r="J82" i="13"/>
  <c r="B82" i="13"/>
  <c r="U82" i="13"/>
  <c r="L81" i="13"/>
  <c r="K81" i="13"/>
  <c r="J81" i="13"/>
  <c r="B81" i="13"/>
  <c r="U81" i="13"/>
  <c r="L80" i="13"/>
  <c r="K80" i="13"/>
  <c r="J80" i="13"/>
  <c r="B80" i="13"/>
  <c r="U80" i="13"/>
  <c r="L79" i="13"/>
  <c r="K79" i="13"/>
  <c r="J79" i="13"/>
  <c r="B79" i="13"/>
  <c r="U79" i="13"/>
  <c r="L78" i="13"/>
  <c r="K78" i="13"/>
  <c r="J78" i="13"/>
  <c r="B78" i="13"/>
  <c r="U78" i="13"/>
  <c r="L77" i="13"/>
  <c r="K77" i="13"/>
  <c r="J77" i="13"/>
  <c r="B77" i="13"/>
  <c r="U77" i="13"/>
  <c r="L76" i="13"/>
  <c r="K76" i="13"/>
  <c r="J76" i="13"/>
  <c r="B76" i="13"/>
  <c r="U76" i="13"/>
  <c r="L75" i="13"/>
  <c r="K75" i="13"/>
  <c r="J75" i="13"/>
  <c r="B75" i="13"/>
  <c r="U75" i="13"/>
  <c r="L74" i="13"/>
  <c r="K74" i="13"/>
  <c r="J74" i="13"/>
  <c r="B74" i="13"/>
  <c r="U74" i="13"/>
  <c r="L73" i="13"/>
  <c r="K73" i="13"/>
  <c r="J73" i="13"/>
  <c r="B73" i="13"/>
  <c r="U73" i="13"/>
  <c r="L72" i="13"/>
  <c r="K72" i="13"/>
  <c r="J72" i="13"/>
  <c r="B72" i="13"/>
  <c r="U72" i="13"/>
  <c r="L71" i="13"/>
  <c r="K71" i="13"/>
  <c r="J71" i="13"/>
  <c r="B71" i="13"/>
  <c r="U71" i="13"/>
  <c r="L70" i="13"/>
  <c r="K70" i="13"/>
  <c r="J70" i="13"/>
  <c r="B70" i="13"/>
  <c r="U70" i="13"/>
  <c r="L69" i="13"/>
  <c r="K69" i="13"/>
  <c r="J69" i="13"/>
  <c r="B69" i="13"/>
  <c r="U69" i="13"/>
  <c r="L68" i="13"/>
  <c r="K68" i="13"/>
  <c r="J68" i="13"/>
  <c r="B68" i="13"/>
  <c r="U68" i="13"/>
  <c r="L67" i="13"/>
  <c r="K67" i="13"/>
  <c r="J67" i="13"/>
  <c r="B67" i="13"/>
  <c r="U67" i="13"/>
  <c r="L66" i="13"/>
  <c r="K66" i="13"/>
  <c r="J66" i="13"/>
  <c r="B66" i="13"/>
  <c r="U66" i="13"/>
  <c r="L65" i="13"/>
  <c r="K65" i="13"/>
  <c r="J65" i="13"/>
  <c r="B65" i="13"/>
  <c r="U65" i="13"/>
  <c r="L64" i="13"/>
  <c r="K64" i="13"/>
  <c r="J64" i="13"/>
  <c r="B64" i="13"/>
  <c r="U64" i="13"/>
  <c r="L63" i="13"/>
  <c r="K63" i="13"/>
  <c r="J63" i="13"/>
  <c r="B63" i="13"/>
  <c r="U63" i="13"/>
  <c r="L62" i="13"/>
  <c r="K62" i="13"/>
  <c r="J62" i="13"/>
  <c r="B62" i="13"/>
  <c r="U62" i="13"/>
  <c r="L61" i="13"/>
  <c r="K61" i="13"/>
  <c r="J61" i="13"/>
  <c r="B61" i="13"/>
  <c r="U61" i="13"/>
  <c r="L60" i="13"/>
  <c r="K60" i="13"/>
  <c r="J60" i="13"/>
  <c r="B60" i="13"/>
  <c r="U60" i="13"/>
  <c r="L59" i="13"/>
  <c r="K59" i="13"/>
  <c r="J59" i="13"/>
  <c r="B59" i="13"/>
  <c r="U59" i="13"/>
  <c r="L58" i="13"/>
  <c r="K58" i="13"/>
  <c r="J58" i="13"/>
  <c r="B58" i="13"/>
  <c r="U58" i="13"/>
  <c r="L57" i="13"/>
  <c r="K57" i="13"/>
  <c r="J57" i="13"/>
  <c r="B57" i="13"/>
  <c r="U57" i="13"/>
  <c r="L56" i="13"/>
  <c r="K56" i="13"/>
  <c r="J56" i="13"/>
  <c r="B56" i="13"/>
  <c r="U56" i="13"/>
  <c r="L55" i="13"/>
  <c r="K55" i="13"/>
  <c r="J55" i="13"/>
  <c r="B55" i="13"/>
  <c r="U55" i="13"/>
  <c r="L54" i="13"/>
  <c r="K54" i="13"/>
  <c r="J54" i="13"/>
  <c r="B54" i="13"/>
  <c r="U54" i="13"/>
  <c r="L53" i="13"/>
  <c r="K53" i="13"/>
  <c r="J53" i="13"/>
  <c r="B53" i="13"/>
  <c r="U53" i="13"/>
  <c r="L52" i="13"/>
  <c r="K52" i="13"/>
  <c r="J52" i="13"/>
  <c r="B52" i="13"/>
  <c r="U52" i="13"/>
  <c r="L51" i="13"/>
  <c r="K51" i="13"/>
  <c r="J51" i="13"/>
  <c r="B51" i="13"/>
  <c r="U51" i="13"/>
  <c r="L50" i="13"/>
  <c r="K50" i="13"/>
  <c r="J50" i="13"/>
  <c r="B50" i="13"/>
  <c r="U50" i="13"/>
  <c r="L49" i="13"/>
  <c r="K49" i="13"/>
  <c r="J49" i="13"/>
  <c r="B49" i="13"/>
  <c r="U49" i="13"/>
  <c r="L48" i="13"/>
  <c r="K48" i="13"/>
  <c r="J48" i="13"/>
  <c r="B48" i="13"/>
  <c r="U48" i="13"/>
  <c r="L47" i="13"/>
  <c r="K47" i="13"/>
  <c r="J47" i="13"/>
  <c r="B47" i="13"/>
  <c r="U47" i="13"/>
  <c r="L46" i="13"/>
  <c r="K46" i="13"/>
  <c r="J46" i="13"/>
  <c r="B46" i="13"/>
  <c r="U46" i="13"/>
  <c r="L45" i="13"/>
  <c r="K45" i="13"/>
  <c r="J45" i="13"/>
  <c r="B45" i="13"/>
  <c r="U45" i="13"/>
  <c r="L44" i="13"/>
  <c r="K44" i="13"/>
  <c r="J44" i="13"/>
  <c r="B44" i="13"/>
  <c r="U44" i="13"/>
  <c r="L43" i="13"/>
  <c r="K43" i="13"/>
  <c r="J43" i="13"/>
  <c r="B43" i="13"/>
  <c r="U43" i="13"/>
  <c r="L42" i="13"/>
  <c r="K42" i="13"/>
  <c r="J42" i="13"/>
  <c r="B42" i="13"/>
  <c r="U42" i="13"/>
  <c r="L41" i="13"/>
  <c r="K41" i="13"/>
  <c r="J41" i="13"/>
  <c r="B41" i="13"/>
  <c r="U41" i="13"/>
  <c r="L40" i="13"/>
  <c r="K40" i="13"/>
  <c r="J40" i="13"/>
  <c r="B40" i="13"/>
  <c r="U40" i="13"/>
  <c r="L39" i="13"/>
  <c r="K39" i="13"/>
  <c r="J39" i="13"/>
  <c r="B39" i="13"/>
  <c r="U39" i="13"/>
  <c r="L38" i="13"/>
  <c r="K38" i="13"/>
  <c r="J38" i="13"/>
  <c r="B38" i="13"/>
  <c r="U38" i="13"/>
  <c r="L37" i="13"/>
  <c r="K37" i="13"/>
  <c r="J37" i="13"/>
  <c r="B37" i="13"/>
  <c r="U37" i="13"/>
  <c r="L36" i="13"/>
  <c r="K36" i="13"/>
  <c r="J36" i="13"/>
  <c r="B36" i="13"/>
  <c r="U36" i="13"/>
  <c r="L35" i="13"/>
  <c r="K35" i="13"/>
  <c r="J35" i="13"/>
  <c r="B35" i="13"/>
  <c r="U35" i="13"/>
  <c r="L34" i="13"/>
  <c r="K34" i="13"/>
  <c r="J34" i="13"/>
  <c r="B34" i="13"/>
  <c r="U34" i="13"/>
  <c r="L33" i="13"/>
  <c r="K33" i="13"/>
  <c r="J33" i="13"/>
  <c r="B33" i="13"/>
  <c r="U33" i="13"/>
  <c r="L32" i="13"/>
  <c r="K32" i="13"/>
  <c r="J32" i="13"/>
  <c r="B32" i="13"/>
  <c r="U32" i="13"/>
  <c r="L31" i="13"/>
  <c r="K31" i="13"/>
  <c r="J31" i="13"/>
  <c r="B31" i="13"/>
  <c r="U31" i="13"/>
  <c r="L30" i="13"/>
  <c r="K30" i="13"/>
  <c r="J30" i="13"/>
  <c r="B30" i="13"/>
  <c r="U30" i="13"/>
  <c r="L29" i="13"/>
  <c r="K29" i="13"/>
  <c r="J29" i="13"/>
  <c r="B29" i="13"/>
  <c r="U29" i="13"/>
  <c r="L28" i="13"/>
  <c r="K28" i="13"/>
  <c r="J28" i="13"/>
  <c r="B28" i="13"/>
  <c r="U28" i="13"/>
  <c r="L27" i="13"/>
  <c r="K27" i="13"/>
  <c r="J27" i="13"/>
  <c r="B27" i="13"/>
  <c r="U27" i="13"/>
  <c r="L26" i="13"/>
  <c r="K26" i="13"/>
  <c r="J26" i="13"/>
  <c r="B26" i="13"/>
  <c r="U26" i="13"/>
  <c r="L25" i="13"/>
  <c r="K25" i="13"/>
  <c r="J25" i="13"/>
  <c r="B25" i="13"/>
  <c r="U25" i="13"/>
  <c r="L24" i="13"/>
  <c r="K24" i="13"/>
  <c r="J24" i="13"/>
  <c r="B24" i="13"/>
  <c r="U24" i="13"/>
  <c r="L23" i="13"/>
  <c r="K23" i="13"/>
  <c r="J23" i="13"/>
  <c r="B23" i="13"/>
  <c r="U23" i="13"/>
  <c r="L22" i="13"/>
  <c r="K22" i="13"/>
  <c r="J22" i="13"/>
  <c r="B22" i="13"/>
  <c r="U22" i="13"/>
  <c r="L21" i="13"/>
  <c r="K21" i="13"/>
  <c r="J21" i="13"/>
  <c r="B21" i="13"/>
  <c r="U21" i="13"/>
  <c r="L20" i="13"/>
  <c r="K20" i="13"/>
  <c r="J20" i="13"/>
  <c r="B20" i="13"/>
  <c r="U20" i="13"/>
  <c r="L19" i="13"/>
  <c r="K19" i="13"/>
  <c r="J19" i="13"/>
  <c r="B19" i="13"/>
  <c r="U19" i="13"/>
  <c r="L18" i="13"/>
  <c r="K18" i="13"/>
  <c r="J18" i="13"/>
  <c r="B18" i="13"/>
  <c r="U18" i="13"/>
  <c r="L17" i="13"/>
  <c r="K17" i="13"/>
  <c r="J17" i="13"/>
  <c r="B17" i="13"/>
  <c r="U17" i="13"/>
  <c r="L16" i="13"/>
  <c r="K16" i="13"/>
  <c r="J16" i="13"/>
  <c r="B16" i="13"/>
  <c r="U16" i="13"/>
  <c r="L15" i="13"/>
  <c r="K15" i="13"/>
  <c r="J15" i="13"/>
  <c r="B15" i="13"/>
  <c r="U15" i="13"/>
  <c r="L14" i="13"/>
  <c r="K14" i="13"/>
  <c r="J14" i="13"/>
  <c r="B14" i="13"/>
  <c r="U14" i="13"/>
  <c r="L13" i="13"/>
  <c r="K13" i="13"/>
  <c r="J13" i="13"/>
  <c r="B13" i="13"/>
  <c r="U13" i="13"/>
  <c r="L12" i="13"/>
  <c r="K12" i="13"/>
  <c r="J12" i="13"/>
  <c r="B12" i="13"/>
  <c r="U12" i="13"/>
  <c r="L11" i="13"/>
  <c r="K11" i="13"/>
  <c r="J11" i="13"/>
  <c r="B11" i="13"/>
  <c r="U11" i="13"/>
  <c r="L10" i="13"/>
  <c r="K10" i="13"/>
  <c r="J10" i="13"/>
  <c r="B10" i="13"/>
  <c r="U10" i="13"/>
  <c r="L9" i="13"/>
  <c r="K9" i="13"/>
  <c r="J9" i="13"/>
  <c r="B9" i="13"/>
  <c r="U9" i="13"/>
  <c r="L8" i="13"/>
  <c r="K8" i="13"/>
  <c r="J8" i="13"/>
  <c r="B8" i="13"/>
  <c r="U8" i="13"/>
  <c r="L7" i="13"/>
  <c r="K7" i="13"/>
  <c r="J7" i="13"/>
  <c r="B7" i="13"/>
  <c r="U7" i="13"/>
  <c r="L6" i="13"/>
  <c r="K6" i="13"/>
  <c r="J6" i="13"/>
  <c r="B6" i="13"/>
  <c r="U6" i="13"/>
  <c r="L5" i="13"/>
  <c r="K5" i="13"/>
  <c r="J5" i="13"/>
  <c r="B5" i="13"/>
  <c r="U5" i="13"/>
  <c r="L4" i="13"/>
  <c r="K4" i="13"/>
  <c r="J4" i="13"/>
  <c r="B4" i="13"/>
  <c r="U4" i="13"/>
  <c r="L3" i="13"/>
  <c r="K3" i="13"/>
  <c r="J3" i="13"/>
  <c r="B3" i="13"/>
  <c r="U3" i="13"/>
  <c r="L2" i="13"/>
  <c r="K2" i="13"/>
  <c r="J2" i="13"/>
  <c r="B2" i="13"/>
  <c r="U2" i="13"/>
  <c r="L130" i="11"/>
  <c r="K130" i="11"/>
  <c r="J130" i="11"/>
  <c r="C130" i="11"/>
  <c r="B130" i="11"/>
  <c r="L129" i="11"/>
  <c r="K129" i="11"/>
  <c r="J129" i="11"/>
  <c r="C129" i="11"/>
  <c r="B129" i="11"/>
  <c r="L128" i="11"/>
  <c r="K128" i="11"/>
  <c r="J128" i="11"/>
  <c r="C128" i="11"/>
  <c r="B128" i="11"/>
  <c r="L127" i="11"/>
  <c r="K127" i="11"/>
  <c r="J127" i="11"/>
  <c r="C127" i="11"/>
  <c r="B127" i="11"/>
  <c r="L126" i="11"/>
  <c r="K126" i="11"/>
  <c r="J126" i="11"/>
  <c r="C126" i="11"/>
  <c r="B126" i="11"/>
  <c r="L125" i="11"/>
  <c r="K125" i="11"/>
  <c r="J125" i="11"/>
  <c r="C125" i="11"/>
  <c r="B125" i="11"/>
  <c r="L124" i="11"/>
  <c r="K124" i="11"/>
  <c r="J124" i="11"/>
  <c r="C124" i="11"/>
  <c r="B124" i="11"/>
  <c r="L123" i="11"/>
  <c r="K123" i="11"/>
  <c r="J123" i="11"/>
  <c r="C123" i="11"/>
  <c r="B123" i="11"/>
  <c r="L122" i="11"/>
  <c r="K122" i="11"/>
  <c r="J122" i="11"/>
  <c r="C122" i="11"/>
  <c r="B122" i="11"/>
  <c r="L121" i="11"/>
  <c r="K121" i="11"/>
  <c r="J121" i="11"/>
  <c r="C121" i="11"/>
  <c r="B121" i="11"/>
  <c r="L120" i="11"/>
  <c r="K120" i="11"/>
  <c r="J120" i="11"/>
  <c r="C120" i="11"/>
  <c r="B120" i="11"/>
  <c r="L119" i="11"/>
  <c r="K119" i="11"/>
  <c r="J119" i="11"/>
  <c r="C119" i="11"/>
  <c r="B119" i="11"/>
  <c r="L118" i="11"/>
  <c r="K118" i="11"/>
  <c r="J118" i="11"/>
  <c r="C118" i="11"/>
  <c r="B118" i="11"/>
  <c r="L117" i="11"/>
  <c r="K117" i="11"/>
  <c r="J117" i="11"/>
  <c r="C117" i="11"/>
  <c r="B117" i="11"/>
  <c r="L116" i="11"/>
  <c r="K116" i="11"/>
  <c r="J116" i="11"/>
  <c r="C116" i="11"/>
  <c r="B116" i="11"/>
  <c r="L115" i="11"/>
  <c r="K115" i="11"/>
  <c r="J115" i="11"/>
  <c r="C115" i="11"/>
  <c r="B115" i="11"/>
  <c r="L114" i="11"/>
  <c r="K114" i="11"/>
  <c r="J114" i="11"/>
  <c r="C114" i="11"/>
  <c r="B114" i="11"/>
  <c r="L113" i="11"/>
  <c r="K113" i="11"/>
  <c r="J113" i="11"/>
  <c r="C113" i="11"/>
  <c r="B113" i="11"/>
  <c r="L112" i="11"/>
  <c r="K112" i="11"/>
  <c r="J112" i="11"/>
  <c r="C112" i="11"/>
  <c r="B112" i="11"/>
  <c r="L111" i="11"/>
  <c r="K111" i="11"/>
  <c r="J111" i="11"/>
  <c r="C111" i="11"/>
  <c r="B111" i="11"/>
  <c r="L110" i="11"/>
  <c r="K110" i="11"/>
  <c r="J110" i="11"/>
  <c r="C110" i="11"/>
  <c r="B110" i="11"/>
  <c r="L109" i="11"/>
  <c r="K109" i="11"/>
  <c r="J109" i="11"/>
  <c r="C109" i="11"/>
  <c r="B109" i="11"/>
  <c r="L108" i="11"/>
  <c r="K108" i="11"/>
  <c r="J108" i="11"/>
  <c r="C108" i="11"/>
  <c r="B108" i="11"/>
  <c r="L107" i="11"/>
  <c r="K107" i="11"/>
  <c r="J107" i="11"/>
  <c r="C107" i="11"/>
  <c r="B107" i="11"/>
  <c r="L106" i="11"/>
  <c r="K106" i="11"/>
  <c r="J106" i="11"/>
  <c r="C106" i="11"/>
  <c r="B106" i="11"/>
  <c r="L105" i="11"/>
  <c r="K105" i="11"/>
  <c r="J105" i="11"/>
  <c r="C105" i="11"/>
  <c r="B105" i="11"/>
  <c r="L104" i="11"/>
  <c r="K104" i="11"/>
  <c r="J104" i="11"/>
  <c r="C104" i="11"/>
  <c r="B104" i="11"/>
  <c r="L103" i="11"/>
  <c r="K103" i="11"/>
  <c r="J103" i="11"/>
  <c r="C103" i="11"/>
  <c r="B103" i="11"/>
  <c r="L3" i="11"/>
  <c r="L18" i="8" s="1"/>
  <c r="L4" i="11"/>
  <c r="L5" i="11"/>
  <c r="L6" i="11"/>
  <c r="L7" i="11"/>
  <c r="L5" i="8" s="1"/>
  <c r="L8" i="11"/>
  <c r="L9" i="11"/>
  <c r="L10" i="11"/>
  <c r="L8" i="8" s="1"/>
  <c r="L11" i="11"/>
  <c r="L12" i="11"/>
  <c r="L13" i="11"/>
  <c r="L14" i="11"/>
  <c r="L15" i="11"/>
  <c r="L16" i="11"/>
  <c r="L17" i="11"/>
  <c r="L18" i="11"/>
  <c r="L19" i="11"/>
  <c r="L20" i="11"/>
  <c r="L21" i="11"/>
  <c r="L22" i="11"/>
  <c r="L23" i="11"/>
  <c r="L24" i="11"/>
  <c r="L7" i="8" s="1"/>
  <c r="L25" i="11"/>
  <c r="L26" i="11"/>
  <c r="L27" i="11"/>
  <c r="L28" i="11"/>
  <c r="L29" i="11"/>
  <c r="L30" i="11"/>
  <c r="L31" i="11"/>
  <c r="L32" i="11"/>
  <c r="L33" i="11"/>
  <c r="L34" i="11"/>
  <c r="L35" i="11"/>
  <c r="L36" i="11"/>
  <c r="L37" i="11"/>
  <c r="L38" i="11"/>
  <c r="L39" i="11"/>
  <c r="L40" i="11"/>
  <c r="L41" i="11"/>
  <c r="L42" i="11"/>
  <c r="L43" i="11"/>
  <c r="L44" i="11"/>
  <c r="L45" i="11"/>
  <c r="L46" i="11"/>
  <c r="L47" i="11"/>
  <c r="L48" i="11"/>
  <c r="L49" i="11"/>
  <c r="L50" i="11"/>
  <c r="L51" i="11"/>
  <c r="L52" i="11"/>
  <c r="L53" i="11"/>
  <c r="L54" i="11"/>
  <c r="L55" i="11"/>
  <c r="L56" i="11"/>
  <c r="L57" i="11"/>
  <c r="L58" i="11"/>
  <c r="L59" i="11"/>
  <c r="L60" i="11"/>
  <c r="L61" i="11"/>
  <c r="L62" i="11"/>
  <c r="L63" i="11"/>
  <c r="L64" i="11"/>
  <c r="L65" i="11"/>
  <c r="L66" i="11"/>
  <c r="L67" i="11"/>
  <c r="L68" i="11"/>
  <c r="L69" i="11"/>
  <c r="L70" i="11"/>
  <c r="L71" i="11"/>
  <c r="L72" i="11"/>
  <c r="L73" i="11"/>
  <c r="L74" i="11"/>
  <c r="L75" i="11"/>
  <c r="L76" i="11"/>
  <c r="L77" i="11"/>
  <c r="L78" i="11"/>
  <c r="L79" i="11"/>
  <c r="L80" i="11"/>
  <c r="L81" i="11"/>
  <c r="L82" i="11"/>
  <c r="L83" i="11"/>
  <c r="L84" i="11"/>
  <c r="L85" i="11"/>
  <c r="L86" i="11"/>
  <c r="L87" i="11"/>
  <c r="L88" i="11"/>
  <c r="L89" i="11"/>
  <c r="L90" i="11"/>
  <c r="L91" i="11"/>
  <c r="L92" i="11"/>
  <c r="L93" i="11"/>
  <c r="L94" i="11"/>
  <c r="L95" i="11"/>
  <c r="L96" i="11"/>
  <c r="L97" i="11"/>
  <c r="L98" i="11"/>
  <c r="L99" i="11"/>
  <c r="L100" i="11"/>
  <c r="L101" i="11"/>
  <c r="L102" i="11"/>
  <c r="L2" i="11"/>
  <c r="L33" i="8" s="1"/>
  <c r="K3" i="11"/>
  <c r="K18" i="8" s="1"/>
  <c r="K4" i="11"/>
  <c r="K5" i="11"/>
  <c r="K6" i="11"/>
  <c r="K7" i="11"/>
  <c r="K5" i="8" s="1"/>
  <c r="K8" i="11"/>
  <c r="K9" i="11"/>
  <c r="K10" i="11"/>
  <c r="K8" i="8" s="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7" i="8" s="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7" i="11"/>
  <c r="K88" i="11"/>
  <c r="K89" i="11"/>
  <c r="K90" i="11"/>
  <c r="K91" i="11"/>
  <c r="K92" i="11"/>
  <c r="K93" i="11"/>
  <c r="K94" i="11"/>
  <c r="K95" i="11"/>
  <c r="K96" i="11"/>
  <c r="K97" i="11"/>
  <c r="K98" i="11"/>
  <c r="K99" i="11"/>
  <c r="K100" i="11"/>
  <c r="K101" i="11"/>
  <c r="K102" i="11"/>
  <c r="K2" i="11"/>
  <c r="K33" i="8" s="1"/>
  <c r="J3" i="11"/>
  <c r="J18" i="8" s="1"/>
  <c r="J4" i="11"/>
  <c r="J5" i="11"/>
  <c r="J6" i="11"/>
  <c r="J7" i="11"/>
  <c r="J5" i="8" s="1"/>
  <c r="J8" i="11"/>
  <c r="J9" i="11"/>
  <c r="J10" i="11"/>
  <c r="J8" i="8" s="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7" i="8" s="1"/>
  <c r="J25" i="11"/>
  <c r="J26" i="11"/>
  <c r="J27" i="11"/>
  <c r="J28" i="11"/>
  <c r="J29" i="11"/>
  <c r="J30" i="11"/>
  <c r="J31" i="11"/>
  <c r="J32" i="11"/>
  <c r="J33" i="11"/>
  <c r="J34" i="11"/>
  <c r="J35" i="11"/>
  <c r="J36" i="11"/>
  <c r="J37" i="11"/>
  <c r="J38" i="11"/>
  <c r="J39" i="11"/>
  <c r="J40" i="11"/>
  <c r="J41" i="11"/>
  <c r="J42" i="11"/>
  <c r="J43" i="11"/>
  <c r="J44" i="11"/>
  <c r="J45" i="11"/>
  <c r="J46" i="11"/>
  <c r="J47" i="11"/>
  <c r="J48" i="11"/>
  <c r="J49" i="11"/>
  <c r="J50" i="11"/>
  <c r="J51" i="11"/>
  <c r="J52" i="11"/>
  <c r="J53" i="11"/>
  <c r="J54" i="11"/>
  <c r="J55" i="11"/>
  <c r="J56" i="11"/>
  <c r="J57" i="11"/>
  <c r="J58" i="11"/>
  <c r="J59" i="11"/>
  <c r="J60" i="11"/>
  <c r="J61" i="11"/>
  <c r="J62" i="11"/>
  <c r="J63" i="11"/>
  <c r="J64" i="11"/>
  <c r="J65" i="11"/>
  <c r="J66" i="11"/>
  <c r="J67" i="11"/>
  <c r="J68" i="11"/>
  <c r="J69" i="11"/>
  <c r="J70" i="11"/>
  <c r="J71" i="11"/>
  <c r="J72" i="11"/>
  <c r="J73" i="11"/>
  <c r="J74" i="11"/>
  <c r="J75" i="11"/>
  <c r="J76" i="11"/>
  <c r="J77" i="11"/>
  <c r="J78" i="11"/>
  <c r="J79" i="11"/>
  <c r="J80" i="11"/>
  <c r="J81" i="11"/>
  <c r="J82" i="11"/>
  <c r="J83" i="11"/>
  <c r="J84" i="11"/>
  <c r="J85" i="11"/>
  <c r="J86" i="11"/>
  <c r="J87" i="11"/>
  <c r="J88" i="11"/>
  <c r="J89" i="11"/>
  <c r="J90" i="11"/>
  <c r="J91" i="11"/>
  <c r="J92" i="11"/>
  <c r="J93" i="11"/>
  <c r="J94" i="11"/>
  <c r="J95" i="11"/>
  <c r="J96" i="11"/>
  <c r="J97" i="11"/>
  <c r="J98" i="11"/>
  <c r="J99" i="11"/>
  <c r="J100" i="11"/>
  <c r="J101" i="11"/>
  <c r="J102" i="11"/>
  <c r="J2" i="11"/>
  <c r="J33" i="8" s="1"/>
  <c r="C2" i="11"/>
  <c r="C3" i="11"/>
  <c r="B2" i="11"/>
  <c r="D15" i="9"/>
  <c r="E15" i="9" s="1"/>
  <c r="D16" i="9"/>
  <c r="G16" i="9" s="1"/>
  <c r="E17" i="9"/>
  <c r="D18" i="9"/>
  <c r="F18" i="9" s="1"/>
  <c r="D19" i="9"/>
  <c r="G19" i="9" s="1"/>
  <c r="D20" i="9"/>
  <c r="F20" i="9" s="1"/>
  <c r="D21" i="9"/>
  <c r="E21" i="9" s="1"/>
  <c r="D22" i="9"/>
  <c r="E22" i="9" s="1"/>
  <c r="D23" i="9"/>
  <c r="F23" i="9" s="1"/>
  <c r="D24" i="9"/>
  <c r="G24" i="9" s="1"/>
  <c r="D25" i="9"/>
  <c r="G25" i="9" s="1"/>
  <c r="D26" i="9"/>
  <c r="D27" i="9"/>
  <c r="E27" i="9" s="1"/>
  <c r="D28" i="9"/>
  <c r="F28" i="9" s="1"/>
  <c r="D29" i="9"/>
  <c r="F29" i="9" s="1"/>
  <c r="D30" i="9"/>
  <c r="G30" i="9" s="1"/>
  <c r="D31" i="9"/>
  <c r="F31" i="9" s="1"/>
  <c r="D32" i="9"/>
  <c r="G32" i="9" s="1"/>
  <c r="D33" i="9"/>
  <c r="E33" i="9" s="1"/>
  <c r="D34" i="9"/>
  <c r="D35" i="9"/>
  <c r="F35" i="9" s="1"/>
  <c r="D36" i="9"/>
  <c r="G36" i="9" s="1"/>
  <c r="D37" i="9"/>
  <c r="G37" i="9" s="1"/>
  <c r="D38" i="9"/>
  <c r="D39" i="9"/>
  <c r="E39" i="9" s="1"/>
  <c r="D40" i="9"/>
  <c r="G40" i="9" s="1"/>
  <c r="D41" i="9"/>
  <c r="D42" i="9"/>
  <c r="E42" i="9" s="1"/>
  <c r="D43" i="9"/>
  <c r="G43" i="9" s="1"/>
  <c r="D44" i="9"/>
  <c r="E44" i="9" s="1"/>
  <c r="D45" i="9"/>
  <c r="F45" i="9" s="1"/>
  <c r="D46" i="9"/>
  <c r="G46" i="9" s="1"/>
  <c r="D47" i="9"/>
  <c r="E47" i="9" s="1"/>
  <c r="D48" i="9"/>
  <c r="G48" i="9" s="1"/>
  <c r="D49" i="9"/>
  <c r="F49" i="9" s="1"/>
  <c r="D50" i="9"/>
  <c r="E50" i="9" s="1"/>
  <c r="D51" i="9"/>
  <c r="G51" i="9" s="1"/>
  <c r="D52" i="9"/>
  <c r="G52" i="9" s="1"/>
  <c r="D53" i="9"/>
  <c r="G53" i="9" s="1"/>
  <c r="D54" i="9"/>
  <c r="D55" i="9"/>
  <c r="F55" i="9" s="1"/>
  <c r="D56" i="9"/>
  <c r="E56" i="9" s="1"/>
  <c r="D57" i="9"/>
  <c r="F57" i="9" s="1"/>
  <c r="D58" i="9"/>
  <c r="G58" i="9" s="1"/>
  <c r="D59" i="9"/>
  <c r="F59" i="9" s="1"/>
  <c r="D60" i="9"/>
  <c r="F60" i="9" s="1"/>
  <c r="D61" i="9"/>
  <c r="F61" i="9" s="1"/>
  <c r="D62" i="9"/>
  <c r="F62" i="9" s="1"/>
  <c r="D63" i="9"/>
  <c r="F63" i="9" s="1"/>
  <c r="D64" i="9"/>
  <c r="E64" i="9" s="1"/>
  <c r="D65" i="9"/>
  <c r="F65" i="9" s="1"/>
  <c r="D66" i="9"/>
  <c r="G66" i="9" s="1"/>
  <c r="D67" i="9"/>
  <c r="F67" i="9" s="1"/>
  <c r="D68" i="9"/>
  <c r="E68" i="9" s="1"/>
  <c r="D69" i="9"/>
  <c r="G69" i="9" s="1"/>
  <c r="D70" i="9"/>
  <c r="E70" i="9" s="1"/>
  <c r="D71" i="9"/>
  <c r="F71" i="9" s="1"/>
  <c r="D72" i="9"/>
  <c r="G72" i="9" s="1"/>
  <c r="D73" i="9"/>
  <c r="D74" i="9"/>
  <c r="E74" i="9" s="1"/>
  <c r="D75" i="9"/>
  <c r="G75" i="9" s="1"/>
  <c r="D76" i="9"/>
  <c r="E76" i="9" s="1"/>
  <c r="D77" i="9"/>
  <c r="E77" i="9" s="1"/>
  <c r="D78" i="9"/>
  <c r="E78" i="9" s="1"/>
  <c r="D79" i="9"/>
  <c r="D80" i="9"/>
  <c r="G80" i="9" s="1"/>
  <c r="D81" i="9"/>
  <c r="G81" i="9" s="1"/>
  <c r="D82" i="9"/>
  <c r="F82" i="9" s="1"/>
  <c r="D83" i="9"/>
  <c r="E83" i="9" s="1"/>
  <c r="D84" i="9"/>
  <c r="F84" i="9" s="1"/>
  <c r="D85" i="9"/>
  <c r="E85" i="9" s="1"/>
  <c r="D86" i="9"/>
  <c r="E86" i="9" s="1"/>
  <c r="D87" i="9"/>
  <c r="G87" i="9" s="1"/>
  <c r="D88" i="9"/>
  <c r="D89" i="9"/>
  <c r="G89" i="9" s="1"/>
  <c r="D90" i="9"/>
  <c r="G90" i="9" s="1"/>
  <c r="D91" i="9"/>
  <c r="G91" i="9" s="1"/>
  <c r="D92" i="9"/>
  <c r="G92" i="9" s="1"/>
  <c r="D93" i="9"/>
  <c r="G93" i="9" s="1"/>
  <c r="D94" i="9"/>
  <c r="G94" i="9" s="1"/>
  <c r="D95" i="9"/>
  <c r="F95" i="9" s="1"/>
  <c r="D96" i="9"/>
  <c r="G96" i="9" s="1"/>
  <c r="D97" i="9"/>
  <c r="E97" i="9" s="1"/>
  <c r="D98" i="9"/>
  <c r="E98" i="9" s="1"/>
  <c r="D99" i="9"/>
  <c r="G99" i="9" s="1"/>
  <c r="D100" i="9"/>
  <c r="G100" i="9" s="1"/>
  <c r="D101" i="9"/>
  <c r="E101" i="9" s="1"/>
  <c r="D102" i="9"/>
  <c r="D103" i="9"/>
  <c r="F103" i="9" s="1"/>
  <c r="D104" i="9"/>
  <c r="E104" i="9" s="1"/>
  <c r="D105" i="9"/>
  <c r="F105" i="9" s="1"/>
  <c r="D106" i="9"/>
  <c r="F106" i="9" s="1"/>
  <c r="D107" i="9"/>
  <c r="G107" i="9" s="1"/>
  <c r="D108" i="9"/>
  <c r="D109" i="9"/>
  <c r="F109" i="9" s="1"/>
  <c r="D110" i="9"/>
  <c r="E110" i="9" s="1"/>
  <c r="D111" i="9"/>
  <c r="E111" i="9" s="1"/>
  <c r="D112" i="9"/>
  <c r="F112" i="9" s="1"/>
  <c r="D113" i="9"/>
  <c r="G113" i="9" s="1"/>
  <c r="D114" i="9"/>
  <c r="F114" i="9" s="1"/>
  <c r="D115" i="9"/>
  <c r="F115" i="9" s="1"/>
  <c r="D116" i="9"/>
  <c r="D117" i="9"/>
  <c r="F117" i="9" s="1"/>
  <c r="D118" i="9"/>
  <c r="E118" i="9" s="1"/>
  <c r="D119" i="9"/>
  <c r="E119" i="9" s="1"/>
  <c r="D120" i="9"/>
  <c r="F120" i="9" s="1"/>
  <c r="D121" i="9"/>
  <c r="F121" i="9" s="1"/>
  <c r="D122" i="9"/>
  <c r="D123" i="9"/>
  <c r="E10" i="9"/>
  <c r="D11" i="9"/>
  <c r="F11" i="9" s="1"/>
  <c r="E12" i="9"/>
  <c r="F13" i="9"/>
  <c r="G9" i="9"/>
  <c r="F17" i="9"/>
  <c r="G14" i="9"/>
  <c r="F14" i="9"/>
  <c r="E14" i="9"/>
  <c r="C5" i="11"/>
  <c r="C6" i="11"/>
  <c r="C7" i="11"/>
  <c r="C8" i="11"/>
  <c r="C9" i="11"/>
  <c r="C10" i="11"/>
  <c r="C11" i="11"/>
  <c r="C12" i="11"/>
  <c r="C13" i="11"/>
  <c r="C14" i="11"/>
  <c r="C15" i="11"/>
  <c r="C16" i="11"/>
  <c r="C17" i="11"/>
  <c r="C18" i="11"/>
  <c r="C19" i="11"/>
  <c r="C20" i="11"/>
  <c r="C21" i="11"/>
  <c r="C22" i="11"/>
  <c r="C23" i="11"/>
  <c r="C24" i="11"/>
  <c r="C25" i="11"/>
  <c r="C26" i="11"/>
  <c r="C27" i="11"/>
  <c r="C28" i="11"/>
  <c r="C29" i="11"/>
  <c r="C30" i="11"/>
  <c r="C31" i="11"/>
  <c r="C32" i="11"/>
  <c r="C33" i="11"/>
  <c r="C34" i="11"/>
  <c r="C35" i="11"/>
  <c r="C36" i="11"/>
  <c r="C37" i="11"/>
  <c r="C38" i="11"/>
  <c r="C39" i="11"/>
  <c r="C40" i="11"/>
  <c r="C41" i="11"/>
  <c r="C42" i="11"/>
  <c r="C43" i="11"/>
  <c r="C44" i="11"/>
  <c r="C45" i="11"/>
  <c r="C46" i="11"/>
  <c r="C47" i="11"/>
  <c r="C48" i="11"/>
  <c r="C49" i="11"/>
  <c r="C50" i="11"/>
  <c r="C51" i="11"/>
  <c r="C52" i="11"/>
  <c r="C53" i="11"/>
  <c r="C54" i="11"/>
  <c r="C55" i="11"/>
  <c r="C56" i="11"/>
  <c r="C57" i="11"/>
  <c r="C58" i="11"/>
  <c r="C59" i="11"/>
  <c r="C60" i="11"/>
  <c r="C61" i="11"/>
  <c r="C62" i="11"/>
  <c r="C63" i="11"/>
  <c r="C64" i="11"/>
  <c r="C65" i="11"/>
  <c r="C66" i="11"/>
  <c r="C67" i="11"/>
  <c r="C68" i="11"/>
  <c r="C69" i="11"/>
  <c r="C70" i="11"/>
  <c r="C71" i="11"/>
  <c r="C72" i="11"/>
  <c r="C73" i="11"/>
  <c r="C74" i="11"/>
  <c r="C75" i="11"/>
  <c r="C76" i="11"/>
  <c r="C77" i="11"/>
  <c r="C78" i="11"/>
  <c r="C79" i="11"/>
  <c r="C80" i="11"/>
  <c r="C81" i="11"/>
  <c r="C82" i="11"/>
  <c r="C83" i="11"/>
  <c r="C84" i="11"/>
  <c r="C85" i="11"/>
  <c r="C86" i="11"/>
  <c r="C87" i="11"/>
  <c r="C88" i="11"/>
  <c r="C89" i="11"/>
  <c r="C90" i="11"/>
  <c r="C91" i="11"/>
  <c r="C92" i="11"/>
  <c r="C93" i="11"/>
  <c r="C94" i="11"/>
  <c r="C95" i="11"/>
  <c r="C96" i="11"/>
  <c r="C97" i="11"/>
  <c r="C98" i="11"/>
  <c r="C99" i="11"/>
  <c r="C100" i="11"/>
  <c r="C101" i="11"/>
  <c r="C102" i="11"/>
  <c r="C4" i="11"/>
  <c r="B4" i="11"/>
  <c r="B5" i="11"/>
  <c r="B6" i="11"/>
  <c r="B7" i="11"/>
  <c r="B8" i="11"/>
  <c r="B9" i="11"/>
  <c r="B10" i="11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38" i="11"/>
  <c r="B39" i="11"/>
  <c r="B40" i="11"/>
  <c r="B41" i="11"/>
  <c r="B42" i="11"/>
  <c r="B43" i="11"/>
  <c r="B44" i="11"/>
  <c r="B45" i="11"/>
  <c r="B46" i="11"/>
  <c r="B47" i="11"/>
  <c r="B48" i="11"/>
  <c r="B49" i="11"/>
  <c r="B50" i="11"/>
  <c r="B51" i="11"/>
  <c r="B52" i="11"/>
  <c r="B53" i="11"/>
  <c r="B54" i="11"/>
  <c r="B55" i="11"/>
  <c r="B56" i="11"/>
  <c r="B57" i="11"/>
  <c r="B58" i="11"/>
  <c r="B59" i="11"/>
  <c r="B60" i="11"/>
  <c r="B61" i="11"/>
  <c r="B62" i="11"/>
  <c r="B63" i="11"/>
  <c r="B64" i="11"/>
  <c r="B65" i="11"/>
  <c r="B66" i="11"/>
  <c r="B67" i="11"/>
  <c r="B68" i="11"/>
  <c r="B69" i="11"/>
  <c r="B70" i="11"/>
  <c r="B71" i="11"/>
  <c r="B72" i="11"/>
  <c r="B73" i="11"/>
  <c r="B74" i="11"/>
  <c r="B75" i="11"/>
  <c r="B76" i="11"/>
  <c r="B77" i="11"/>
  <c r="B78" i="11"/>
  <c r="B79" i="11"/>
  <c r="B80" i="11"/>
  <c r="B81" i="11"/>
  <c r="B82" i="11"/>
  <c r="B83" i="11"/>
  <c r="B84" i="11"/>
  <c r="B85" i="11"/>
  <c r="B86" i="11"/>
  <c r="B87" i="11"/>
  <c r="B88" i="11"/>
  <c r="B89" i="11"/>
  <c r="B90" i="11"/>
  <c r="B91" i="11"/>
  <c r="B92" i="11"/>
  <c r="B93" i="11"/>
  <c r="B94" i="11"/>
  <c r="B95" i="11"/>
  <c r="B96" i="11"/>
  <c r="B97" i="11"/>
  <c r="B98" i="11"/>
  <c r="B99" i="11"/>
  <c r="B100" i="11"/>
  <c r="B101" i="11"/>
  <c r="B102" i="11"/>
  <c r="B3" i="11"/>
  <c r="G17" i="9"/>
  <c r="G10" i="9"/>
  <c r="F9" i="9"/>
  <c r="F10" i="9"/>
  <c r="E9" i="9"/>
  <c r="G12" i="9"/>
  <c r="E13" i="9"/>
  <c r="G13" i="9"/>
  <c r="F12" i="9"/>
  <c r="F119" i="9" l="1"/>
  <c r="O13" i="8"/>
  <c r="T28" i="8"/>
  <c r="M28" i="8"/>
  <c r="S28" i="8"/>
  <c r="N28" i="8"/>
  <c r="Q28" i="8"/>
  <c r="R28" i="8"/>
  <c r="P28" i="8"/>
  <c r="D40" i="15"/>
  <c r="E40" i="15" s="1"/>
  <c r="E120" i="9"/>
  <c r="Q13" i="8"/>
  <c r="R13" i="8"/>
  <c r="F47" i="9"/>
  <c r="D44" i="14"/>
  <c r="E44" i="14" s="1"/>
  <c r="D42" i="14"/>
  <c r="E42" i="14" s="1"/>
  <c r="K13" i="8"/>
  <c r="N13" i="8"/>
  <c r="L13" i="8"/>
  <c r="J13" i="8"/>
  <c r="M13" i="8"/>
  <c r="D108" i="15"/>
  <c r="E108" i="15" s="1"/>
  <c r="S13" i="8"/>
  <c r="D15" i="15"/>
  <c r="E15" i="15" s="1"/>
  <c r="D33" i="15"/>
  <c r="E33" i="15" s="1"/>
  <c r="D31" i="14"/>
  <c r="E31" i="14" s="1"/>
  <c r="D59" i="15"/>
  <c r="E59" i="15" s="1"/>
  <c r="D71" i="15"/>
  <c r="E71" i="15" s="1"/>
  <c r="Q20" i="8"/>
  <c r="Q35" i="8"/>
  <c r="D42" i="15"/>
  <c r="E42" i="15" s="1"/>
  <c r="Q31" i="8"/>
  <c r="D19" i="14"/>
  <c r="E19" i="14" s="1"/>
  <c r="D126" i="15"/>
  <c r="E126" i="15" s="1"/>
  <c r="J24" i="8"/>
  <c r="R10" i="8"/>
  <c r="D87" i="15"/>
  <c r="E87" i="15" s="1"/>
  <c r="D119" i="15"/>
  <c r="E119" i="15" s="1"/>
  <c r="D125" i="15"/>
  <c r="E125" i="15" s="1"/>
  <c r="R20" i="8"/>
  <c r="Q26" i="8"/>
  <c r="D54" i="14"/>
  <c r="E54" i="14" s="1"/>
  <c r="D63" i="14"/>
  <c r="E63" i="14" s="1"/>
  <c r="S30" i="8"/>
  <c r="S19" i="8"/>
  <c r="D28" i="15"/>
  <c r="E28" i="15" s="1"/>
  <c r="T34" i="8"/>
  <c r="T30" i="8"/>
  <c r="T19" i="8"/>
  <c r="D22" i="15"/>
  <c r="E22" i="15" s="1"/>
  <c r="D32" i="11"/>
  <c r="E32" i="11" s="1"/>
  <c r="P6" i="8"/>
  <c r="P10" i="8"/>
  <c r="D46" i="11"/>
  <c r="E46" i="11" s="1"/>
  <c r="D125" i="11"/>
  <c r="E125" i="11" s="1"/>
  <c r="D101" i="11"/>
  <c r="E101" i="11" s="1"/>
  <c r="D89" i="11"/>
  <c r="E89" i="11" s="1"/>
  <c r="J15" i="8"/>
  <c r="T24" i="8"/>
  <c r="T25" i="8"/>
  <c r="D82" i="11"/>
  <c r="E82" i="11" s="1"/>
  <c r="D113" i="11"/>
  <c r="E113" i="11" s="1"/>
  <c r="D67" i="11"/>
  <c r="E67" i="11" s="1"/>
  <c r="Q10" i="8"/>
  <c r="D35" i="14"/>
  <c r="E35" i="14" s="1"/>
  <c r="U4" i="8"/>
  <c r="D130" i="15"/>
  <c r="E130" i="15" s="1"/>
  <c r="D31" i="11"/>
  <c r="E31" i="11" s="1"/>
  <c r="D100" i="15"/>
  <c r="E100" i="15" s="1"/>
  <c r="D113" i="15"/>
  <c r="E113" i="15" s="1"/>
  <c r="D110" i="11"/>
  <c r="E110" i="11" s="1"/>
  <c r="D62" i="11"/>
  <c r="E62" i="11" s="1"/>
  <c r="D38" i="11"/>
  <c r="E38" i="11" s="1"/>
  <c r="D30" i="14"/>
  <c r="E30" i="14" s="1"/>
  <c r="D24" i="14"/>
  <c r="E24" i="14" s="1"/>
  <c r="D24" i="15"/>
  <c r="E24" i="15" s="1"/>
  <c r="D34" i="14"/>
  <c r="E34" i="14" s="1"/>
  <c r="D6" i="14"/>
  <c r="E6" i="14" s="1"/>
  <c r="D4" i="14"/>
  <c r="E4" i="14" s="1"/>
  <c r="D14" i="15"/>
  <c r="E14" i="15" s="1"/>
  <c r="D26" i="15"/>
  <c r="E26" i="15" s="1"/>
  <c r="D77" i="15"/>
  <c r="E77" i="15" s="1"/>
  <c r="D66" i="15"/>
  <c r="E66" i="15" s="1"/>
  <c r="D80" i="15"/>
  <c r="E80" i="15" s="1"/>
  <c r="D5" i="13"/>
  <c r="E5" i="13" s="1"/>
  <c r="D13" i="13"/>
  <c r="E13" i="13" s="1"/>
  <c r="D15" i="13"/>
  <c r="E15" i="13" s="1"/>
  <c r="D21" i="13"/>
  <c r="E21" i="13" s="1"/>
  <c r="D29" i="13"/>
  <c r="E29" i="13" s="1"/>
  <c r="D31" i="13"/>
  <c r="E31" i="13" s="1"/>
  <c r="D37" i="13"/>
  <c r="E37" i="13" s="1"/>
  <c r="D43" i="13"/>
  <c r="E43" i="13" s="1"/>
  <c r="D45" i="13"/>
  <c r="E45" i="13" s="1"/>
  <c r="D47" i="13"/>
  <c r="E47" i="13" s="1"/>
  <c r="D53" i="13"/>
  <c r="E53" i="13" s="1"/>
  <c r="D55" i="13"/>
  <c r="E55" i="13" s="1"/>
  <c r="D59" i="13"/>
  <c r="E59" i="13" s="1"/>
  <c r="D61" i="13"/>
  <c r="E61" i="13" s="1"/>
  <c r="D63" i="13"/>
  <c r="E63" i="13" s="1"/>
  <c r="D69" i="13"/>
  <c r="E69" i="13" s="1"/>
  <c r="D71" i="13"/>
  <c r="E71" i="13" s="1"/>
  <c r="D75" i="13"/>
  <c r="E75" i="13" s="1"/>
  <c r="D77" i="13"/>
  <c r="E77" i="13" s="1"/>
  <c r="D79" i="13"/>
  <c r="E79" i="13" s="1"/>
  <c r="D85" i="13"/>
  <c r="E85" i="13" s="1"/>
  <c r="D87" i="13"/>
  <c r="E87" i="13" s="1"/>
  <c r="D91" i="13"/>
  <c r="E91" i="13" s="1"/>
  <c r="D93" i="13"/>
  <c r="E93" i="13" s="1"/>
  <c r="D95" i="13"/>
  <c r="E95" i="13" s="1"/>
  <c r="D101" i="13"/>
  <c r="E101" i="13" s="1"/>
  <c r="D103" i="13"/>
  <c r="E103" i="13" s="1"/>
  <c r="D107" i="13"/>
  <c r="E107" i="13" s="1"/>
  <c r="D109" i="13"/>
  <c r="E109" i="13" s="1"/>
  <c r="D111" i="13"/>
  <c r="E111" i="13" s="1"/>
  <c r="D113" i="13"/>
  <c r="E113" i="13" s="1"/>
  <c r="D117" i="13"/>
  <c r="E117" i="13" s="1"/>
  <c r="D119" i="13"/>
  <c r="E119" i="13" s="1"/>
  <c r="D123" i="13"/>
  <c r="E123" i="13" s="1"/>
  <c r="D125" i="13"/>
  <c r="E125" i="13" s="1"/>
  <c r="D127" i="13"/>
  <c r="E127" i="13" s="1"/>
  <c r="D129" i="13"/>
  <c r="E129" i="13" s="1"/>
  <c r="D61" i="14"/>
  <c r="E61" i="14" s="1"/>
  <c r="D59" i="14"/>
  <c r="E59" i="14" s="1"/>
  <c r="D37" i="14"/>
  <c r="E37" i="14" s="1"/>
  <c r="D21" i="15"/>
  <c r="E21" i="15" s="1"/>
  <c r="D60" i="15"/>
  <c r="E60" i="15" s="1"/>
  <c r="D98" i="15"/>
  <c r="E98" i="15" s="1"/>
  <c r="D109" i="15"/>
  <c r="E109" i="15" s="1"/>
  <c r="D89" i="15"/>
  <c r="E89" i="15" s="1"/>
  <c r="D122" i="11"/>
  <c r="E122" i="11" s="1"/>
  <c r="D98" i="11"/>
  <c r="E98" i="11" s="1"/>
  <c r="D86" i="11"/>
  <c r="E86" i="11" s="1"/>
  <c r="D74" i="11"/>
  <c r="E74" i="11" s="1"/>
  <c r="D26" i="11"/>
  <c r="E26" i="11" s="1"/>
  <c r="D32" i="14"/>
  <c r="E32" i="14" s="1"/>
  <c r="D26" i="14"/>
  <c r="E26" i="14" s="1"/>
  <c r="D75" i="11"/>
  <c r="E75" i="11" s="1"/>
  <c r="D73" i="15"/>
  <c r="E73" i="15" s="1"/>
  <c r="D33" i="14"/>
  <c r="E33" i="14" s="1"/>
  <c r="D115" i="15"/>
  <c r="E115" i="15" s="1"/>
  <c r="D2" i="13"/>
  <c r="E2" i="13" s="1"/>
  <c r="D4" i="13"/>
  <c r="E4" i="13" s="1"/>
  <c r="D6" i="13"/>
  <c r="E6" i="13" s="1"/>
  <c r="D8" i="13"/>
  <c r="E8" i="13" s="1"/>
  <c r="D10" i="13"/>
  <c r="E10" i="13" s="1"/>
  <c r="D12" i="13"/>
  <c r="E12" i="13" s="1"/>
  <c r="D14" i="13"/>
  <c r="E14" i="13" s="1"/>
  <c r="D16" i="13"/>
  <c r="E16" i="13" s="1"/>
  <c r="D18" i="13"/>
  <c r="E18" i="13" s="1"/>
  <c r="D20" i="13"/>
  <c r="E20" i="13" s="1"/>
  <c r="D22" i="13"/>
  <c r="E22" i="13" s="1"/>
  <c r="D24" i="13"/>
  <c r="E24" i="13" s="1"/>
  <c r="D26" i="13"/>
  <c r="E26" i="13" s="1"/>
  <c r="D28" i="13"/>
  <c r="E28" i="13" s="1"/>
  <c r="D30" i="13"/>
  <c r="E30" i="13" s="1"/>
  <c r="D32" i="13"/>
  <c r="E32" i="13" s="1"/>
  <c r="D34" i="13"/>
  <c r="E34" i="13" s="1"/>
  <c r="D36" i="13"/>
  <c r="E36" i="13" s="1"/>
  <c r="D38" i="13"/>
  <c r="E38" i="13" s="1"/>
  <c r="D40" i="13"/>
  <c r="E40" i="13" s="1"/>
  <c r="D42" i="13"/>
  <c r="E42" i="13" s="1"/>
  <c r="D44" i="13"/>
  <c r="E44" i="13" s="1"/>
  <c r="D46" i="13"/>
  <c r="E46" i="13" s="1"/>
  <c r="D48" i="13"/>
  <c r="E48" i="13" s="1"/>
  <c r="D50" i="13"/>
  <c r="E50" i="13" s="1"/>
  <c r="D52" i="13"/>
  <c r="E52" i="13" s="1"/>
  <c r="D54" i="13"/>
  <c r="E54" i="13" s="1"/>
  <c r="D56" i="13"/>
  <c r="E56" i="13" s="1"/>
  <c r="D58" i="13"/>
  <c r="E58" i="13" s="1"/>
  <c r="D60" i="13"/>
  <c r="E60" i="13" s="1"/>
  <c r="D62" i="13"/>
  <c r="E62" i="13" s="1"/>
  <c r="D64" i="13"/>
  <c r="E64" i="13" s="1"/>
  <c r="D66" i="13"/>
  <c r="E66" i="13" s="1"/>
  <c r="D68" i="13"/>
  <c r="E68" i="13" s="1"/>
  <c r="D70" i="13"/>
  <c r="E70" i="13" s="1"/>
  <c r="D72" i="13"/>
  <c r="E72" i="13" s="1"/>
  <c r="D74" i="13"/>
  <c r="E74" i="13" s="1"/>
  <c r="D76" i="13"/>
  <c r="E76" i="13" s="1"/>
  <c r="D78" i="13"/>
  <c r="E78" i="13" s="1"/>
  <c r="D80" i="13"/>
  <c r="E80" i="13" s="1"/>
  <c r="D82" i="13"/>
  <c r="E82" i="13" s="1"/>
  <c r="D84" i="13"/>
  <c r="E84" i="13" s="1"/>
  <c r="D86" i="13"/>
  <c r="E86" i="13" s="1"/>
  <c r="D88" i="13"/>
  <c r="E88" i="13" s="1"/>
  <c r="D90" i="13"/>
  <c r="E90" i="13" s="1"/>
  <c r="D92" i="13"/>
  <c r="E92" i="13" s="1"/>
  <c r="D94" i="13"/>
  <c r="E94" i="13" s="1"/>
  <c r="D96" i="13"/>
  <c r="E96" i="13" s="1"/>
  <c r="D98" i="13"/>
  <c r="E98" i="13" s="1"/>
  <c r="D100" i="13"/>
  <c r="E100" i="13" s="1"/>
  <c r="D102" i="13"/>
  <c r="E102" i="13" s="1"/>
  <c r="D104" i="13"/>
  <c r="E104" i="13" s="1"/>
  <c r="D106" i="13"/>
  <c r="E106" i="13" s="1"/>
  <c r="D108" i="13"/>
  <c r="E108" i="13" s="1"/>
  <c r="D110" i="13"/>
  <c r="E110" i="13" s="1"/>
  <c r="D112" i="13"/>
  <c r="E112" i="13" s="1"/>
  <c r="D114" i="13"/>
  <c r="E114" i="13" s="1"/>
  <c r="D116" i="13"/>
  <c r="E116" i="13" s="1"/>
  <c r="D118" i="13"/>
  <c r="E118" i="13" s="1"/>
  <c r="D51" i="15"/>
  <c r="E51" i="15" s="1"/>
  <c r="D86" i="15"/>
  <c r="E86" i="15" s="1"/>
  <c r="D128" i="15"/>
  <c r="E128" i="15" s="1"/>
  <c r="D49" i="15"/>
  <c r="E49" i="15" s="1"/>
  <c r="D105" i="15"/>
  <c r="E105" i="15" s="1"/>
  <c r="F38" i="9"/>
  <c r="E38" i="9"/>
  <c r="D81" i="11"/>
  <c r="E81" i="11" s="1"/>
  <c r="D69" i="11"/>
  <c r="E69" i="11" s="1"/>
  <c r="D45" i="11"/>
  <c r="E45" i="11" s="1"/>
  <c r="D33" i="11"/>
  <c r="E33" i="11" s="1"/>
  <c r="D9" i="11"/>
  <c r="E9" i="11" s="1"/>
  <c r="D4" i="11"/>
  <c r="E4" i="11" s="1"/>
  <c r="D124" i="11"/>
  <c r="E124" i="11" s="1"/>
  <c r="D112" i="11"/>
  <c r="E112" i="11" s="1"/>
  <c r="D100" i="11"/>
  <c r="E100" i="11" s="1"/>
  <c r="D88" i="11"/>
  <c r="E88" i="11" s="1"/>
  <c r="D76" i="11"/>
  <c r="E76" i="11" s="1"/>
  <c r="D52" i="11"/>
  <c r="E52" i="11" s="1"/>
  <c r="D22" i="14"/>
  <c r="E22" i="14" s="1"/>
  <c r="O17" i="8"/>
  <c r="U17" i="8" s="1"/>
  <c r="D16" i="14"/>
  <c r="E16" i="14" s="1"/>
  <c r="O23" i="8"/>
  <c r="U23" i="8" s="1"/>
  <c r="D8" i="14"/>
  <c r="E8" i="14" s="1"/>
  <c r="O35" i="8"/>
  <c r="O21" i="8"/>
  <c r="K25" i="8"/>
  <c r="K24" i="8"/>
  <c r="O11" i="8"/>
  <c r="U11" i="8" s="1"/>
  <c r="D8" i="15"/>
  <c r="E8" i="15" s="1"/>
  <c r="P31" i="8"/>
  <c r="P20" i="8"/>
  <c r="P35" i="8"/>
  <c r="L25" i="8"/>
  <c r="L24" i="8"/>
  <c r="D79" i="15"/>
  <c r="E79" i="15" s="1"/>
  <c r="D3" i="11"/>
  <c r="E3" i="11" s="1"/>
  <c r="D120" i="13"/>
  <c r="E120" i="13" s="1"/>
  <c r="D122" i="13"/>
  <c r="E122" i="13" s="1"/>
  <c r="D124" i="13"/>
  <c r="E124" i="13" s="1"/>
  <c r="D126" i="13"/>
  <c r="E126" i="13" s="1"/>
  <c r="D128" i="13"/>
  <c r="E128" i="13" s="1"/>
  <c r="D130" i="13"/>
  <c r="E130" i="13" s="1"/>
  <c r="D2" i="14"/>
  <c r="E2" i="14" s="1"/>
  <c r="D49" i="14"/>
  <c r="E49" i="14" s="1"/>
  <c r="D47" i="14"/>
  <c r="E47" i="14" s="1"/>
  <c r="D41" i="14"/>
  <c r="E41" i="14" s="1"/>
  <c r="D55" i="15"/>
  <c r="E55" i="15" s="1"/>
  <c r="D56" i="15"/>
  <c r="E56" i="15" s="1"/>
  <c r="D114" i="15"/>
  <c r="E114" i="15" s="1"/>
  <c r="D23" i="15"/>
  <c r="E23" i="15" s="1"/>
  <c r="D27" i="15"/>
  <c r="E27" i="15" s="1"/>
  <c r="D70" i="15"/>
  <c r="E70" i="15" s="1"/>
  <c r="D129" i="15"/>
  <c r="E129" i="15" s="1"/>
  <c r="O8" i="8"/>
  <c r="U8" i="8" s="1"/>
  <c r="D10" i="11"/>
  <c r="E10" i="11" s="1"/>
  <c r="K36" i="8"/>
  <c r="K15" i="8"/>
  <c r="O6" i="8"/>
  <c r="D6" i="15"/>
  <c r="E6" i="15" s="1"/>
  <c r="O14" i="8"/>
  <c r="D36" i="15"/>
  <c r="E36" i="15" s="1"/>
  <c r="D41" i="15"/>
  <c r="E41" i="15" s="1"/>
  <c r="D112" i="15"/>
  <c r="E112" i="15" s="1"/>
  <c r="D84" i="15"/>
  <c r="E84" i="15" s="1"/>
  <c r="D40" i="11"/>
  <c r="E40" i="11" s="1"/>
  <c r="D16" i="11"/>
  <c r="E16" i="11" s="1"/>
  <c r="U5" i="8"/>
  <c r="D119" i="11"/>
  <c r="E119" i="11" s="1"/>
  <c r="D85" i="15"/>
  <c r="E85" i="15" s="1"/>
  <c r="D96" i="15"/>
  <c r="E96" i="15" s="1"/>
  <c r="D81" i="15"/>
  <c r="E81" i="15" s="1"/>
  <c r="D92" i="15"/>
  <c r="E92" i="15" s="1"/>
  <c r="D103" i="15"/>
  <c r="E103" i="15" s="1"/>
  <c r="D104" i="15"/>
  <c r="E104" i="15" s="1"/>
  <c r="D68" i="11"/>
  <c r="E68" i="11" s="1"/>
  <c r="D29" i="14"/>
  <c r="E29" i="14" s="1"/>
  <c r="D25" i="14"/>
  <c r="E25" i="14" s="1"/>
  <c r="D23" i="14"/>
  <c r="E23" i="14" s="1"/>
  <c r="D17" i="14"/>
  <c r="E17" i="14" s="1"/>
  <c r="D29" i="15"/>
  <c r="E29" i="15" s="1"/>
  <c r="D75" i="15"/>
  <c r="E75" i="15" s="1"/>
  <c r="D62" i="14"/>
  <c r="E62" i="14" s="1"/>
  <c r="D60" i="14"/>
  <c r="E60" i="14" s="1"/>
  <c r="L21" i="8"/>
  <c r="L36" i="8"/>
  <c r="L15" i="8"/>
  <c r="D35" i="15"/>
  <c r="E35" i="15" s="1"/>
  <c r="D120" i="11"/>
  <c r="E120" i="11" s="1"/>
  <c r="D108" i="11"/>
  <c r="E108" i="11" s="1"/>
  <c r="D96" i="11"/>
  <c r="E96" i="11" s="1"/>
  <c r="D84" i="11"/>
  <c r="E84" i="11" s="1"/>
  <c r="D72" i="11"/>
  <c r="E72" i="11" s="1"/>
  <c r="D48" i="11"/>
  <c r="E48" i="11" s="1"/>
  <c r="D36" i="11"/>
  <c r="E36" i="11" s="1"/>
  <c r="D12" i="11"/>
  <c r="E12" i="11" s="1"/>
  <c r="D65" i="14"/>
  <c r="E65" i="14" s="1"/>
  <c r="D55" i="14"/>
  <c r="E55" i="14" s="1"/>
  <c r="D53" i="14"/>
  <c r="E53" i="14" s="1"/>
  <c r="D7" i="15"/>
  <c r="E7" i="15" s="1"/>
  <c r="D13" i="15"/>
  <c r="E13" i="15" s="1"/>
  <c r="D18" i="15"/>
  <c r="E18" i="15" s="1"/>
  <c r="D52" i="15"/>
  <c r="E52" i="15" s="1"/>
  <c r="D63" i="15"/>
  <c r="E63" i="15" s="1"/>
  <c r="D69" i="15"/>
  <c r="E69" i="15" s="1"/>
  <c r="D74" i="15"/>
  <c r="E74" i="15" s="1"/>
  <c r="D91" i="15"/>
  <c r="E91" i="15" s="1"/>
  <c r="D97" i="15"/>
  <c r="E97" i="15" s="1"/>
  <c r="D102" i="15"/>
  <c r="E102" i="15" s="1"/>
  <c r="S16" i="8"/>
  <c r="D129" i="11"/>
  <c r="E129" i="11" s="1"/>
  <c r="D127" i="11"/>
  <c r="E127" i="11" s="1"/>
  <c r="D117" i="11"/>
  <c r="E117" i="11" s="1"/>
  <c r="D115" i="11"/>
  <c r="E115" i="11" s="1"/>
  <c r="D105" i="11"/>
  <c r="E105" i="11" s="1"/>
  <c r="D103" i="11"/>
  <c r="E103" i="11" s="1"/>
  <c r="D93" i="11"/>
  <c r="E93" i="11" s="1"/>
  <c r="D91" i="11"/>
  <c r="E91" i="11" s="1"/>
  <c r="D79" i="11"/>
  <c r="E79" i="11" s="1"/>
  <c r="D64" i="11"/>
  <c r="E64" i="11" s="1"/>
  <c r="D57" i="11"/>
  <c r="E57" i="11" s="1"/>
  <c r="D55" i="11"/>
  <c r="E55" i="11" s="1"/>
  <c r="D50" i="11"/>
  <c r="E50" i="11" s="1"/>
  <c r="D43" i="11"/>
  <c r="E43" i="11" s="1"/>
  <c r="D28" i="11"/>
  <c r="E28" i="11" s="1"/>
  <c r="D21" i="11"/>
  <c r="E21" i="11" s="1"/>
  <c r="D19" i="11"/>
  <c r="E19" i="11" s="1"/>
  <c r="D14" i="11"/>
  <c r="E14" i="11" s="1"/>
  <c r="D25" i="15"/>
  <c r="E25" i="15" s="1"/>
  <c r="D30" i="15"/>
  <c r="E30" i="15" s="1"/>
  <c r="D46" i="15"/>
  <c r="E46" i="15" s="1"/>
  <c r="D47" i="15"/>
  <c r="E47" i="15" s="1"/>
  <c r="D58" i="15"/>
  <c r="E58" i="15" s="1"/>
  <c r="D67" i="15"/>
  <c r="E67" i="15" s="1"/>
  <c r="D68" i="15"/>
  <c r="E68" i="15" s="1"/>
  <c r="T16" i="8"/>
  <c r="D107" i="11"/>
  <c r="E107" i="11" s="1"/>
  <c r="D83" i="11"/>
  <c r="E83" i="11" s="1"/>
  <c r="D71" i="11"/>
  <c r="E71" i="11" s="1"/>
  <c r="D59" i="11"/>
  <c r="E59" i="11" s="1"/>
  <c r="D47" i="11"/>
  <c r="E47" i="11" s="1"/>
  <c r="D39" i="11"/>
  <c r="E39" i="11" s="1"/>
  <c r="D35" i="11"/>
  <c r="E35" i="11" s="1"/>
  <c r="D23" i="11"/>
  <c r="E23" i="11" s="1"/>
  <c r="D11" i="11"/>
  <c r="E11" i="11" s="1"/>
  <c r="D7" i="13"/>
  <c r="E7" i="13" s="1"/>
  <c r="D9" i="13"/>
  <c r="E9" i="13" s="1"/>
  <c r="D11" i="13"/>
  <c r="E11" i="13" s="1"/>
  <c r="D17" i="13"/>
  <c r="E17" i="13" s="1"/>
  <c r="D19" i="13"/>
  <c r="E19" i="13" s="1"/>
  <c r="D23" i="13"/>
  <c r="E23" i="13" s="1"/>
  <c r="D25" i="13"/>
  <c r="E25" i="13" s="1"/>
  <c r="D33" i="13"/>
  <c r="E33" i="13" s="1"/>
  <c r="D35" i="13"/>
  <c r="E35" i="13" s="1"/>
  <c r="D39" i="13"/>
  <c r="E39" i="13" s="1"/>
  <c r="D52" i="14"/>
  <c r="E52" i="14" s="1"/>
  <c r="D50" i="14"/>
  <c r="E50" i="14" s="1"/>
  <c r="D48" i="14"/>
  <c r="E48" i="14" s="1"/>
  <c r="D46" i="14"/>
  <c r="E46" i="14" s="1"/>
  <c r="D19" i="15"/>
  <c r="E19" i="15" s="1"/>
  <c r="D37" i="15"/>
  <c r="E37" i="15" s="1"/>
  <c r="D48" i="15"/>
  <c r="E48" i="15" s="1"/>
  <c r="D64" i="15"/>
  <c r="E64" i="15" s="1"/>
  <c r="D65" i="15"/>
  <c r="E65" i="15" s="1"/>
  <c r="D99" i="15"/>
  <c r="E99" i="15" s="1"/>
  <c r="R26" i="8"/>
  <c r="D118" i="11"/>
  <c r="E118" i="11" s="1"/>
  <c r="D94" i="11"/>
  <c r="E94" i="11" s="1"/>
  <c r="D66" i="11"/>
  <c r="E66" i="11" s="1"/>
  <c r="D54" i="11"/>
  <c r="E54" i="11" s="1"/>
  <c r="D42" i="11"/>
  <c r="E42" i="11" s="1"/>
  <c r="D18" i="11"/>
  <c r="E18" i="11" s="1"/>
  <c r="D6" i="11"/>
  <c r="E6" i="11" s="1"/>
  <c r="D60" i="11"/>
  <c r="E60" i="11" s="1"/>
  <c r="D56" i="14"/>
  <c r="E56" i="14" s="1"/>
  <c r="D32" i="15"/>
  <c r="E32" i="15" s="1"/>
  <c r="D72" i="15"/>
  <c r="E72" i="15" s="1"/>
  <c r="D120" i="15"/>
  <c r="E120" i="15" s="1"/>
  <c r="D66" i="14"/>
  <c r="E66" i="14" s="1"/>
  <c r="D44" i="15"/>
  <c r="E44" i="15" s="1"/>
  <c r="D61" i="15"/>
  <c r="E61" i="15" s="1"/>
  <c r="D78" i="15"/>
  <c r="E78" i="15" s="1"/>
  <c r="D83" i="15"/>
  <c r="E83" i="15" s="1"/>
  <c r="D106" i="15"/>
  <c r="E106" i="15" s="1"/>
  <c r="D116" i="15"/>
  <c r="E116" i="15" s="1"/>
  <c r="R34" i="8"/>
  <c r="D95" i="11"/>
  <c r="E95" i="11" s="1"/>
  <c r="D27" i="13"/>
  <c r="E27" i="13" s="1"/>
  <c r="R31" i="8"/>
  <c r="D130" i="11"/>
  <c r="E130" i="11" s="1"/>
  <c r="D106" i="11"/>
  <c r="E106" i="11" s="1"/>
  <c r="S31" i="8"/>
  <c r="D128" i="11"/>
  <c r="E128" i="11" s="1"/>
  <c r="D123" i="11"/>
  <c r="E123" i="11" s="1"/>
  <c r="D116" i="11"/>
  <c r="E116" i="11" s="1"/>
  <c r="D111" i="11"/>
  <c r="E111" i="11" s="1"/>
  <c r="D104" i="11"/>
  <c r="E104" i="11" s="1"/>
  <c r="D99" i="11"/>
  <c r="E99" i="11" s="1"/>
  <c r="D92" i="11"/>
  <c r="E92" i="11" s="1"/>
  <c r="D87" i="11"/>
  <c r="E87" i="11" s="1"/>
  <c r="D80" i="11"/>
  <c r="E80" i="11" s="1"/>
  <c r="D70" i="11"/>
  <c r="E70" i="11" s="1"/>
  <c r="D63" i="11"/>
  <c r="E63" i="11" s="1"/>
  <c r="D56" i="11"/>
  <c r="E56" i="11" s="1"/>
  <c r="D44" i="11"/>
  <c r="E44" i="11" s="1"/>
  <c r="D34" i="11"/>
  <c r="E34" i="11" s="1"/>
  <c r="D27" i="11"/>
  <c r="E27" i="11" s="1"/>
  <c r="D20" i="11"/>
  <c r="E20" i="11" s="1"/>
  <c r="D8" i="11"/>
  <c r="E8" i="11" s="1"/>
  <c r="D40" i="14"/>
  <c r="E40" i="14" s="1"/>
  <c r="D38" i="14"/>
  <c r="E38" i="14" s="1"/>
  <c r="D36" i="14"/>
  <c r="E36" i="14" s="1"/>
  <c r="D15" i="14"/>
  <c r="E15" i="14" s="1"/>
  <c r="D9" i="14"/>
  <c r="E9" i="14" s="1"/>
  <c r="D7" i="14"/>
  <c r="E7" i="14" s="1"/>
  <c r="D5" i="14"/>
  <c r="E5" i="14" s="1"/>
  <c r="D5" i="15"/>
  <c r="E5" i="15" s="1"/>
  <c r="D10" i="15"/>
  <c r="E10" i="15" s="1"/>
  <c r="D82" i="15"/>
  <c r="E82" i="15" s="1"/>
  <c r="D88" i="15"/>
  <c r="E88" i="15" s="1"/>
  <c r="D93" i="15"/>
  <c r="E93" i="15" s="1"/>
  <c r="D95" i="15"/>
  <c r="E95" i="15" s="1"/>
  <c r="D107" i="15"/>
  <c r="E107" i="15" s="1"/>
  <c r="D123" i="15"/>
  <c r="E123" i="15" s="1"/>
  <c r="S34" i="8"/>
  <c r="D3" i="13"/>
  <c r="E3" i="13" s="1"/>
  <c r="D41" i="13"/>
  <c r="E41" i="13" s="1"/>
  <c r="D20" i="15"/>
  <c r="E20" i="15" s="1"/>
  <c r="D126" i="11"/>
  <c r="E126" i="11" s="1"/>
  <c r="D114" i="11"/>
  <c r="E114" i="11" s="1"/>
  <c r="D102" i="11"/>
  <c r="E102" i="11" s="1"/>
  <c r="D90" i="11"/>
  <c r="E90" i="11" s="1"/>
  <c r="D78" i="11"/>
  <c r="E78" i="11" s="1"/>
  <c r="D30" i="11"/>
  <c r="E30" i="11" s="1"/>
  <c r="D58" i="11"/>
  <c r="E58" i="11" s="1"/>
  <c r="D51" i="11"/>
  <c r="E51" i="11" s="1"/>
  <c r="D22" i="11"/>
  <c r="E22" i="11" s="1"/>
  <c r="D15" i="11"/>
  <c r="E15" i="11" s="1"/>
  <c r="D51" i="14"/>
  <c r="E51" i="14" s="1"/>
  <c r="D43" i="14"/>
  <c r="E43" i="14" s="1"/>
  <c r="D20" i="14"/>
  <c r="E20" i="14" s="1"/>
  <c r="D18" i="14"/>
  <c r="E18" i="14" s="1"/>
  <c r="D14" i="14"/>
  <c r="E14" i="14" s="1"/>
  <c r="D12" i="14"/>
  <c r="E12" i="14" s="1"/>
  <c r="D10" i="14"/>
  <c r="E10" i="14" s="1"/>
  <c r="D34" i="15"/>
  <c r="E34" i="15" s="1"/>
  <c r="D45" i="15"/>
  <c r="E45" i="15" s="1"/>
  <c r="D50" i="15"/>
  <c r="E50" i="15" s="1"/>
  <c r="D62" i="15"/>
  <c r="E62" i="15" s="1"/>
  <c r="D101" i="15"/>
  <c r="E101" i="15" s="1"/>
  <c r="D118" i="15"/>
  <c r="E118" i="15" s="1"/>
  <c r="D127" i="15"/>
  <c r="E127" i="15" s="1"/>
  <c r="D49" i="13"/>
  <c r="E49" i="13" s="1"/>
  <c r="D51" i="13"/>
  <c r="E51" i="13" s="1"/>
  <c r="D57" i="13"/>
  <c r="E57" i="13" s="1"/>
  <c r="D65" i="13"/>
  <c r="E65" i="13" s="1"/>
  <c r="D67" i="13"/>
  <c r="E67" i="13" s="1"/>
  <c r="D73" i="13"/>
  <c r="E73" i="13" s="1"/>
  <c r="D81" i="13"/>
  <c r="E81" i="13" s="1"/>
  <c r="D83" i="13"/>
  <c r="E83" i="13" s="1"/>
  <c r="D89" i="13"/>
  <c r="E89" i="13" s="1"/>
  <c r="D97" i="13"/>
  <c r="E97" i="13" s="1"/>
  <c r="D99" i="13"/>
  <c r="E99" i="13" s="1"/>
  <c r="D105" i="13"/>
  <c r="E105" i="13" s="1"/>
  <c r="D115" i="13"/>
  <c r="E115" i="13" s="1"/>
  <c r="D121" i="13"/>
  <c r="E121" i="13" s="1"/>
  <c r="D121" i="11"/>
  <c r="E121" i="11" s="1"/>
  <c r="D109" i="11"/>
  <c r="E109" i="11" s="1"/>
  <c r="D97" i="11"/>
  <c r="E97" i="11" s="1"/>
  <c r="D85" i="11"/>
  <c r="E85" i="11" s="1"/>
  <c r="D73" i="11"/>
  <c r="E73" i="11" s="1"/>
  <c r="D61" i="11"/>
  <c r="E61" i="11" s="1"/>
  <c r="D49" i="11"/>
  <c r="E49" i="11" s="1"/>
  <c r="D37" i="11"/>
  <c r="E37" i="11" s="1"/>
  <c r="D25" i="11"/>
  <c r="E25" i="11" s="1"/>
  <c r="D13" i="11"/>
  <c r="E13" i="11" s="1"/>
  <c r="D28" i="14"/>
  <c r="E28" i="14" s="1"/>
  <c r="Q25" i="8"/>
  <c r="D4" i="15"/>
  <c r="E4" i="15" s="1"/>
  <c r="Q24" i="8"/>
  <c r="M6" i="8"/>
  <c r="M10" i="8"/>
  <c r="D11" i="15"/>
  <c r="E11" i="15" s="1"/>
  <c r="D3" i="14"/>
  <c r="E3" i="14" s="1"/>
  <c r="L6" i="8"/>
  <c r="L14" i="8"/>
  <c r="L10" i="8"/>
  <c r="D57" i="14"/>
  <c r="E57" i="14" s="1"/>
  <c r="D45" i="14"/>
  <c r="E45" i="14" s="1"/>
  <c r="R25" i="8"/>
  <c r="R24" i="8"/>
  <c r="N6" i="8"/>
  <c r="N10" i="8"/>
  <c r="D2" i="11"/>
  <c r="E2" i="11" s="1"/>
  <c r="F56" i="9"/>
  <c r="G63" i="9"/>
  <c r="D7" i="11"/>
  <c r="E7" i="11" s="1"/>
  <c r="J34" i="8"/>
  <c r="J19" i="8"/>
  <c r="D16" i="15"/>
  <c r="E16" i="15" s="1"/>
  <c r="D17" i="15"/>
  <c r="E17" i="15" s="1"/>
  <c r="D31" i="15"/>
  <c r="E31" i="15" s="1"/>
  <c r="D53" i="15"/>
  <c r="E53" i="15" s="1"/>
  <c r="D57" i="15"/>
  <c r="E57" i="15" s="1"/>
  <c r="D117" i="15"/>
  <c r="E117" i="15" s="1"/>
  <c r="D77" i="11"/>
  <c r="E77" i="11" s="1"/>
  <c r="D65" i="11"/>
  <c r="E65" i="11" s="1"/>
  <c r="D53" i="11"/>
  <c r="E53" i="11" s="1"/>
  <c r="D41" i="11"/>
  <c r="E41" i="11" s="1"/>
  <c r="D29" i="11"/>
  <c r="E29" i="11" s="1"/>
  <c r="D17" i="11"/>
  <c r="E17" i="11" s="1"/>
  <c r="D5" i="11"/>
  <c r="E5" i="11" s="1"/>
  <c r="D39" i="14"/>
  <c r="E39" i="14" s="1"/>
  <c r="M35" i="8"/>
  <c r="M26" i="8"/>
  <c r="M20" i="8"/>
  <c r="M31" i="8"/>
  <c r="M16" i="8"/>
  <c r="M15" i="8"/>
  <c r="K34" i="8"/>
  <c r="K19" i="8"/>
  <c r="K30" i="8"/>
  <c r="D94" i="15"/>
  <c r="E94" i="15" s="1"/>
  <c r="D124" i="15"/>
  <c r="E124" i="15" s="1"/>
  <c r="S25" i="8"/>
  <c r="D64" i="14"/>
  <c r="E64" i="14" s="1"/>
  <c r="N35" i="8"/>
  <c r="N26" i="8"/>
  <c r="N20" i="8"/>
  <c r="N31" i="8"/>
  <c r="N16" i="8"/>
  <c r="N15" i="8"/>
  <c r="L34" i="8"/>
  <c r="L19" i="8"/>
  <c r="L30" i="8"/>
  <c r="D12" i="15"/>
  <c r="E12" i="15" s="1"/>
  <c r="D43" i="15"/>
  <c r="E43" i="15" s="1"/>
  <c r="D54" i="15"/>
  <c r="E54" i="15" s="1"/>
  <c r="O26" i="8"/>
  <c r="O20" i="8"/>
  <c r="O31" i="8"/>
  <c r="O16" i="8"/>
  <c r="O15" i="8"/>
  <c r="D2" i="15"/>
  <c r="E2" i="15" s="1"/>
  <c r="O36" i="8"/>
  <c r="D38" i="15"/>
  <c r="E38" i="15" s="1"/>
  <c r="D110" i="15"/>
  <c r="E110" i="15" s="1"/>
  <c r="P13" i="8"/>
  <c r="D11" i="14"/>
  <c r="E11" i="14" s="1"/>
  <c r="D27" i="14"/>
  <c r="E27" i="14" s="1"/>
  <c r="D121" i="15"/>
  <c r="E121" i="15" s="1"/>
  <c r="J30" i="8"/>
  <c r="G55" i="9"/>
  <c r="D58" i="14"/>
  <c r="E58" i="14" s="1"/>
  <c r="D21" i="14"/>
  <c r="E21" i="14" s="1"/>
  <c r="D39" i="15"/>
  <c r="E39" i="15" s="1"/>
  <c r="D111" i="15"/>
  <c r="E111" i="15" s="1"/>
  <c r="M21" i="8"/>
  <c r="O28" i="8"/>
  <c r="M36" i="8"/>
  <c r="D24" i="11"/>
  <c r="E24" i="11" s="1"/>
  <c r="D13" i="14"/>
  <c r="E13" i="14" s="1"/>
  <c r="D9" i="15"/>
  <c r="E9" i="15" s="1"/>
  <c r="O29" i="8"/>
  <c r="U29" i="8" s="1"/>
  <c r="D76" i="15"/>
  <c r="E76" i="15" s="1"/>
  <c r="D90" i="15"/>
  <c r="E90" i="15" s="1"/>
  <c r="D122" i="15"/>
  <c r="E122" i="15" s="1"/>
  <c r="N21" i="8"/>
  <c r="N36" i="8"/>
  <c r="S10" i="8"/>
  <c r="P14" i="8"/>
  <c r="J16" i="8"/>
  <c r="S20" i="8"/>
  <c r="P21" i="8"/>
  <c r="M24" i="8"/>
  <c r="S26" i="8"/>
  <c r="T31" i="8"/>
  <c r="R35" i="8"/>
  <c r="T10" i="8"/>
  <c r="Q14" i="8"/>
  <c r="K16" i="8"/>
  <c r="T20" i="8"/>
  <c r="Q21" i="8"/>
  <c r="N24" i="8"/>
  <c r="T26" i="8"/>
  <c r="S35" i="8"/>
  <c r="P36" i="8"/>
  <c r="D3" i="15"/>
  <c r="E3" i="15" s="1"/>
  <c r="R14" i="8"/>
  <c r="L16" i="8"/>
  <c r="R21" i="8"/>
  <c r="O24" i="8"/>
  <c r="M30" i="8"/>
  <c r="J31" i="8"/>
  <c r="T35" i="8"/>
  <c r="Q36" i="8"/>
  <c r="J10" i="8"/>
  <c r="S14" i="8"/>
  <c r="P15" i="8"/>
  <c r="M19" i="8"/>
  <c r="J20" i="8"/>
  <c r="S21" i="8"/>
  <c r="P24" i="8"/>
  <c r="J26" i="8"/>
  <c r="N30" i="8"/>
  <c r="K31" i="8"/>
  <c r="R36" i="8"/>
  <c r="K10" i="8"/>
  <c r="T14" i="8"/>
  <c r="Q15" i="8"/>
  <c r="N19" i="8"/>
  <c r="K20" i="8"/>
  <c r="T21" i="8"/>
  <c r="K26" i="8"/>
  <c r="O30" i="8"/>
  <c r="L31" i="8"/>
  <c r="J35" i="8"/>
  <c r="S36" i="8"/>
  <c r="O9" i="8"/>
  <c r="U9" i="8" s="1"/>
  <c r="R15" i="8"/>
  <c r="O19" i="8"/>
  <c r="L20" i="8"/>
  <c r="L26" i="8"/>
  <c r="P30" i="8"/>
  <c r="K35" i="8"/>
  <c r="T36" i="8"/>
  <c r="J14" i="8"/>
  <c r="P16" i="8"/>
  <c r="P19" i="8"/>
  <c r="J21" i="8"/>
  <c r="Q30" i="8"/>
  <c r="L35" i="8"/>
  <c r="K14" i="8"/>
  <c r="Q19" i="8"/>
  <c r="K21" i="8"/>
  <c r="R30" i="8"/>
  <c r="O10" i="8"/>
  <c r="F69" i="9"/>
  <c r="G97" i="9"/>
  <c r="E62" i="9"/>
  <c r="G56" i="9"/>
  <c r="G86" i="9"/>
  <c r="E121" i="9"/>
  <c r="F100" i="9"/>
  <c r="E24" i="9"/>
  <c r="G98" i="9"/>
  <c r="E71" i="9"/>
  <c r="G62" i="9"/>
  <c r="G61" i="9"/>
  <c r="G42" i="9"/>
  <c r="G33" i="9"/>
  <c r="G38" i="9"/>
  <c r="G50" i="9"/>
  <c r="F68" i="9"/>
  <c r="G106" i="9"/>
  <c r="F97" i="9"/>
  <c r="F86" i="9"/>
  <c r="F58" i="9"/>
  <c r="F39" i="9"/>
  <c r="G104" i="9"/>
  <c r="G85" i="9"/>
  <c r="G65" i="9"/>
  <c r="F91" i="9"/>
  <c r="F64" i="9"/>
  <c r="E57" i="9"/>
  <c r="E113" i="9"/>
  <c r="F104" i="9"/>
  <c r="F77" i="9"/>
  <c r="G45" i="9"/>
  <c r="E29" i="9"/>
  <c r="G68" i="9"/>
  <c r="E112" i="9"/>
  <c r="F94" i="9"/>
  <c r="F76" i="9"/>
  <c r="F52" i="9"/>
  <c r="G44" i="9"/>
  <c r="F81" i="9"/>
  <c r="F93" i="9"/>
  <c r="G20" i="9"/>
  <c r="F19" i="9"/>
  <c r="E19" i="9"/>
  <c r="F75" i="9"/>
  <c r="G78" i="9"/>
  <c r="G70" i="9"/>
  <c r="F40" i="9"/>
  <c r="E32" i="9"/>
  <c r="E109" i="9"/>
  <c r="F48" i="9"/>
  <c r="E11" i="9"/>
  <c r="E107" i="9"/>
  <c r="F99" i="9"/>
  <c r="E92" i="9"/>
  <c r="E105" i="9"/>
  <c r="F44" i="9"/>
  <c r="G105" i="9"/>
  <c r="F90" i="9"/>
  <c r="E90" i="9"/>
  <c r="G119" i="9"/>
  <c r="F74" i="9"/>
  <c r="G74" i="9"/>
  <c r="G120" i="9"/>
  <c r="E91" i="9"/>
  <c r="G35" i="9"/>
  <c r="E37" i="9"/>
  <c r="E114" i="9"/>
  <c r="E75" i="9"/>
  <c r="F36" i="9"/>
  <c r="F50" i="9"/>
  <c r="F107" i="9"/>
  <c r="G84" i="9"/>
  <c r="E36" i="9"/>
  <c r="E117" i="9"/>
  <c r="E35" i="9"/>
  <c r="U12" i="8"/>
  <c r="U22" i="8"/>
  <c r="F42" i="9"/>
  <c r="G71" i="9"/>
  <c r="G101" i="9"/>
  <c r="E49" i="9"/>
  <c r="F24" i="9"/>
  <c r="E48" i="9"/>
  <c r="F43" i="9"/>
  <c r="F33" i="9"/>
  <c r="F78" i="9"/>
  <c r="G64" i="9"/>
  <c r="F110" i="9"/>
  <c r="E51" i="9"/>
  <c r="E65" i="9"/>
  <c r="E106" i="9"/>
  <c r="F118" i="9"/>
  <c r="F92" i="9"/>
  <c r="G27" i="9"/>
  <c r="G118" i="9"/>
  <c r="G111" i="9"/>
  <c r="F72" i="9"/>
  <c r="F51" i="9"/>
  <c r="F27" i="9"/>
  <c r="G34" i="9"/>
  <c r="F34" i="9"/>
  <c r="F108" i="9"/>
  <c r="G108" i="9"/>
  <c r="E26" i="9"/>
  <c r="F26" i="9"/>
  <c r="G41" i="9"/>
  <c r="E41" i="9"/>
  <c r="E25" i="9"/>
  <c r="F25" i="9"/>
  <c r="U7" i="8"/>
  <c r="U18" i="8"/>
  <c r="G121" i="9"/>
  <c r="E72" i="9"/>
  <c r="G54" i="9"/>
  <c r="E54" i="9"/>
  <c r="F54" i="9"/>
  <c r="G67" i="9"/>
  <c r="E67" i="9"/>
  <c r="E46" i="9"/>
  <c r="E73" i="9"/>
  <c r="G73" i="9"/>
  <c r="G60" i="9"/>
  <c r="E60" i="9"/>
  <c r="E53" i="9"/>
  <c r="F53" i="9"/>
  <c r="F88" i="9"/>
  <c r="E88" i="9"/>
  <c r="F80" i="9"/>
  <c r="E80" i="9"/>
  <c r="E66" i="9"/>
  <c r="F66" i="9"/>
  <c r="G103" i="9"/>
  <c r="E103" i="9"/>
  <c r="E79" i="9"/>
  <c r="F79" i="9"/>
  <c r="G59" i="9"/>
  <c r="E59" i="9"/>
  <c r="E116" i="9"/>
  <c r="F116" i="9"/>
  <c r="G102" i="9"/>
  <c r="F102" i="9"/>
  <c r="E87" i="9"/>
  <c r="F87" i="9"/>
  <c r="G47" i="9"/>
  <c r="E123" i="9"/>
  <c r="F123" i="9"/>
  <c r="G123" i="9"/>
  <c r="G109" i="9"/>
  <c r="E102" i="9"/>
  <c r="F122" i="9"/>
  <c r="G122" i="9"/>
  <c r="G115" i="9"/>
  <c r="E115" i="9"/>
  <c r="E108" i="9"/>
  <c r="E18" i="9"/>
  <c r="G18" i="9"/>
  <c r="U27" i="8"/>
  <c r="U32" i="8"/>
  <c r="U33" i="8"/>
  <c r="F32" i="9"/>
  <c r="F98" i="9"/>
  <c r="G77" i="9"/>
  <c r="F30" i="9"/>
  <c r="E31" i="9"/>
  <c r="E30" i="9"/>
  <c r="G117" i="9"/>
  <c r="E81" i="9"/>
  <c r="E93" i="9"/>
  <c r="F85" i="9"/>
  <c r="G114" i="9"/>
  <c r="E23" i="9"/>
  <c r="G57" i="9"/>
  <c r="G31" i="9"/>
  <c r="G21" i="9"/>
  <c r="E63" i="9"/>
  <c r="G76" i="9"/>
  <c r="E100" i="9"/>
  <c r="G39" i="9"/>
  <c r="G29" i="9"/>
  <c r="G22" i="9"/>
  <c r="E45" i="9"/>
  <c r="E95" i="9"/>
  <c r="E99" i="9"/>
  <c r="F101" i="9"/>
  <c r="G95" i="9"/>
  <c r="E89" i="9"/>
  <c r="G83" i="9"/>
  <c r="F22" i="9"/>
  <c r="F15" i="9"/>
  <c r="E34" i="9"/>
  <c r="E69" i="9"/>
  <c r="G11" i="9"/>
  <c r="G15" i="9"/>
  <c r="E52" i="9"/>
  <c r="G88" i="9"/>
  <c r="G28" i="9"/>
  <c r="F37" i="9"/>
  <c r="E58" i="9"/>
  <c r="F46" i="9"/>
  <c r="F111" i="9"/>
  <c r="E55" i="9"/>
  <c r="E94" i="9"/>
  <c r="G49" i="9"/>
  <c r="G112" i="9"/>
  <c r="E122" i="9"/>
  <c r="G116" i="9"/>
  <c r="G110" i="9"/>
  <c r="G79" i="9"/>
  <c r="F73" i="9"/>
  <c r="E61" i="9"/>
  <c r="E43" i="9"/>
  <c r="G26" i="9"/>
  <c r="E28" i="9"/>
  <c r="F70" i="9"/>
  <c r="F113" i="9"/>
  <c r="E84" i="9"/>
  <c r="E82" i="9"/>
  <c r="G82" i="9"/>
  <c r="F41" i="9"/>
  <c r="F83" i="9"/>
  <c r="F89" i="9"/>
  <c r="F21" i="9"/>
  <c r="F16" i="9"/>
  <c r="E40" i="9"/>
  <c r="E16" i="9"/>
  <c r="G23" i="9"/>
  <c r="F96" i="9"/>
  <c r="E20" i="9"/>
  <c r="E96" i="9"/>
  <c r="U28" i="8" l="1"/>
  <c r="U13" i="8"/>
  <c r="V39" i="8"/>
  <c r="U15" i="8"/>
  <c r="W4" i="8"/>
  <c r="U19" i="8"/>
  <c r="U21" i="8"/>
  <c r="U6" i="8"/>
  <c r="V4" i="8" s="1"/>
  <c r="U16" i="8"/>
  <c r="U26" i="8"/>
  <c r="U25" i="8"/>
  <c r="U36" i="8"/>
  <c r="U35" i="8"/>
  <c r="U31" i="8"/>
  <c r="U10" i="8"/>
  <c r="U34" i="8"/>
  <c r="U14" i="8"/>
  <c r="U24" i="8"/>
  <c r="U30" i="8"/>
  <c r="U20" i="8"/>
  <c r="V17" i="8" l="1"/>
  <c r="V12" i="8"/>
  <c r="V32" i="8"/>
  <c r="V40" i="8"/>
  <c r="V7" i="8"/>
  <c r="V27" i="8"/>
  <c r="V22" i="8"/>
  <c r="V41" i="8" l="1"/>
  <c r="W22" i="8"/>
  <c r="W6" i="8"/>
  <c r="V37" i="8"/>
</calcChain>
</file>

<file path=xl/sharedStrings.xml><?xml version="1.0" encoding="utf-8"?>
<sst xmlns="http://schemas.openxmlformats.org/spreadsheetml/2006/main" count="434" uniqueCount="95">
  <si>
    <t>1/8</t>
  </si>
  <si>
    <t>1/4</t>
  </si>
  <si>
    <t>1/2</t>
  </si>
  <si>
    <t>Finale</t>
  </si>
  <si>
    <t>Antal</t>
  </si>
  <si>
    <t>1. rd</t>
  </si>
  <si>
    <t>2. rd</t>
  </si>
  <si>
    <t>3. rd</t>
  </si>
  <si>
    <t>4. rd</t>
  </si>
  <si>
    <t>5. rd</t>
  </si>
  <si>
    <t>Kampe</t>
  </si>
  <si>
    <t>1. præmie</t>
  </si>
  <si>
    <t>2. præmie</t>
  </si>
  <si>
    <t>3. præmie</t>
  </si>
  <si>
    <t>Deltagere</t>
  </si>
  <si>
    <t>Du kan indtaste et andet antal for 2. og 3. præmie herover.</t>
  </si>
  <si>
    <t>Række</t>
  </si>
  <si>
    <t>2. linje</t>
  </si>
  <si>
    <t>1. linje</t>
  </si>
  <si>
    <t>RUNDESKEMA</t>
  </si>
  <si>
    <t>HS</t>
  </si>
  <si>
    <t>DS</t>
  </si>
  <si>
    <t>HD</t>
  </si>
  <si>
    <t>DD</t>
  </si>
  <si>
    <t>MD</t>
  </si>
  <si>
    <t>Puljer med 3</t>
  </si>
  <si>
    <t>Puljer med 4</t>
  </si>
  <si>
    <t>Puljer med 5</t>
  </si>
  <si>
    <t>Tjek</t>
  </si>
  <si>
    <t>Antal puljer</t>
  </si>
  <si>
    <t>Antal kampe</t>
  </si>
  <si>
    <t>3Puljer</t>
  </si>
  <si>
    <t>4Puljer</t>
  </si>
  <si>
    <t>5Puljer</t>
  </si>
  <si>
    <t>1 runde</t>
  </si>
  <si>
    <t>2 runde</t>
  </si>
  <si>
    <t>3 runde</t>
  </si>
  <si>
    <t>4 runde</t>
  </si>
  <si>
    <t>5 runde</t>
  </si>
  <si>
    <t>U9 D</t>
  </si>
  <si>
    <t>U11 A</t>
  </si>
  <si>
    <t>U11 B</t>
  </si>
  <si>
    <t>U11 C</t>
  </si>
  <si>
    <t>U11 D</t>
  </si>
  <si>
    <t>U13 A</t>
  </si>
  <si>
    <t>U13 B</t>
  </si>
  <si>
    <t>U13 C</t>
  </si>
  <si>
    <t>U13 D</t>
  </si>
  <si>
    <t>U15 M</t>
  </si>
  <si>
    <t>U15 A</t>
  </si>
  <si>
    <t>U15 B</t>
  </si>
  <si>
    <t>U15 C</t>
  </si>
  <si>
    <t>U15 D</t>
  </si>
  <si>
    <t>U17/U19 M</t>
  </si>
  <si>
    <t>U17/U19 A</t>
  </si>
  <si>
    <t>U17/U19 B</t>
  </si>
  <si>
    <t>U17/U19 C</t>
  </si>
  <si>
    <t>U17/U19 D</t>
  </si>
  <si>
    <t>6Puljer</t>
  </si>
  <si>
    <t>Puljer med 6</t>
  </si>
  <si>
    <t>Spillere</t>
  </si>
  <si>
    <t>U13 M</t>
  </si>
  <si>
    <t>U15 E</t>
  </si>
  <si>
    <t>U17 E</t>
  </si>
  <si>
    <t>U19 E</t>
  </si>
  <si>
    <t>PRÆMIER</t>
  </si>
  <si>
    <t>X</t>
  </si>
  <si>
    <t>Graasten Cup</t>
  </si>
  <si>
    <t>1/16</t>
  </si>
  <si>
    <t>1/32</t>
  </si>
  <si>
    <t>Antal pulje kampe</t>
  </si>
  <si>
    <t>Antal cup kampe</t>
  </si>
  <si>
    <t>Do.</t>
  </si>
  <si>
    <t>U9 singlekampe</t>
  </si>
  <si>
    <t>i alt</t>
  </si>
  <si>
    <t>U9 double + U11 kampe</t>
  </si>
  <si>
    <t>Kampe på normal bane</t>
  </si>
  <si>
    <t>1d</t>
  </si>
  <si>
    <t>U11 B/C</t>
  </si>
  <si>
    <t>U11 C/D</t>
  </si>
  <si>
    <t>Si.</t>
  </si>
  <si>
    <t>U13 B/C</t>
  </si>
  <si>
    <t>U13 C/D</t>
  </si>
  <si>
    <t>swl.</t>
  </si>
  <si>
    <t>BANER</t>
  </si>
  <si>
    <t xml:space="preserve">HAL 1 </t>
  </si>
  <si>
    <t>HAL 2</t>
  </si>
  <si>
    <t>½ bane</t>
  </si>
  <si>
    <t>BANEFORBRUG:</t>
  </si>
  <si>
    <t xml:space="preserve">Der spilles 30 U9 kampe på ½ bane - derfor 15 i baneforbrug </t>
  </si>
  <si>
    <t>Antallet af kampe i TP er mindre end i Excelark, men det skyldes, at Swiss Ladder kampene først bliver generet i lavet af dagen.</t>
  </si>
  <si>
    <r>
      <t xml:space="preserve">Hvis man vil optimere kampplanen mod slutningen af dagen , så kan der laves en ekstra U11 bane i hal 2, så </t>
    </r>
    <r>
      <rPr>
        <u/>
        <sz val="11"/>
        <color theme="1"/>
        <rFont val="Calibri"/>
        <family val="2"/>
        <scheme val="minor"/>
      </rPr>
      <t xml:space="preserve">11B </t>
    </r>
    <r>
      <rPr>
        <sz val="11"/>
        <color theme="1"/>
        <rFont val="Calibri"/>
        <family val="2"/>
        <scheme val="minor"/>
      </rPr>
      <t>HS kan afvikles lidt hurtigere.</t>
    </r>
  </si>
  <si>
    <t>AFLYST RÆKKE</t>
  </si>
  <si>
    <t>FLYTTET RÆKKE</t>
  </si>
  <si>
    <t>SAMMENLAGT RÆKKE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</si>
</sst>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12"/>
      <color theme="1"/>
      <name val="Arial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u/>
      <sz val="11"/>
      <color theme="1"/>
      <name val="Calibri"/>
      <family val="2"/>
      <scheme val="minor"/>
    </font>
    <font>
      <b/>
      <sz val="16"/>
      <color theme="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/>
      <diagonal/>
    </border>
    <border>
      <left/>
      <right style="thin">
        <color theme="1"/>
      </right>
      <top style="medium">
        <color indexed="64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7" xfId="0" applyBorder="1" applyAlignment="1">
      <alignment horizontal="center" vertical="center"/>
    </xf>
    <xf numFmtId="0" fontId="1" fillId="2" borderId="9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5" fillId="0" borderId="2" xfId="0" applyFont="1" applyBorder="1" applyProtection="1">
      <protection locked="0"/>
    </xf>
    <xf numFmtId="0" fontId="5" fillId="0" borderId="6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14" xfId="0" applyFont="1" applyBorder="1" applyAlignment="1">
      <alignment horizontal="center"/>
    </xf>
    <xf numFmtId="0" fontId="5" fillId="0" borderId="7" xfId="0" applyFont="1" applyBorder="1" applyProtection="1">
      <protection locked="0"/>
    </xf>
    <xf numFmtId="0" fontId="5" fillId="0" borderId="6" xfId="0" applyFont="1" applyBorder="1" applyProtection="1">
      <protection locked="0"/>
    </xf>
    <xf numFmtId="0" fontId="5" fillId="0" borderId="13" xfId="0" applyFont="1" applyBorder="1" applyProtection="1">
      <protection locked="0"/>
    </xf>
    <xf numFmtId="0" fontId="5" fillId="0" borderId="3" xfId="0" applyFont="1" applyBorder="1" applyProtection="1">
      <protection locked="0"/>
    </xf>
    <xf numFmtId="0" fontId="5" fillId="0" borderId="8" xfId="0" applyFont="1" applyBorder="1" applyProtection="1">
      <protection locked="0"/>
    </xf>
    <xf numFmtId="0" fontId="0" fillId="0" borderId="8" xfId="0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quotePrefix="1" applyFont="1" applyAlignment="1">
      <alignment horizontal="center" vertical="center"/>
    </xf>
    <xf numFmtId="0" fontId="5" fillId="0" borderId="15" xfId="0" applyFont="1" applyBorder="1" applyAlignment="1">
      <alignment vertical="center"/>
    </xf>
    <xf numFmtId="0" fontId="5" fillId="0" borderId="16" xfId="0" applyFont="1" applyBorder="1" applyProtection="1">
      <protection locked="0"/>
    </xf>
    <xf numFmtId="0" fontId="1" fillId="2" borderId="10" xfId="0" applyFont="1" applyFill="1" applyBorder="1"/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5" fillId="0" borderId="17" xfId="0" applyFont="1" applyBorder="1" applyAlignment="1">
      <alignment vertical="center"/>
    </xf>
    <xf numFmtId="0" fontId="5" fillId="0" borderId="18" xfId="0" applyFont="1" applyBorder="1" applyProtection="1">
      <protection locked="0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2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0" xfId="0" applyAlignment="1">
      <alignment horizontal="right"/>
    </xf>
    <xf numFmtId="0" fontId="8" fillId="0" borderId="0" xfId="0" applyFont="1" applyAlignment="1">
      <alignment horizontal="center"/>
    </xf>
    <xf numFmtId="0" fontId="8" fillId="4" borderId="0" xfId="0" applyFont="1" applyFill="1" applyAlignment="1">
      <alignment horizontal="center"/>
    </xf>
    <xf numFmtId="0" fontId="8" fillId="5" borderId="0" xfId="0" applyFont="1" applyFill="1" applyAlignment="1">
      <alignment horizontal="center"/>
    </xf>
    <xf numFmtId="0" fontId="0" fillId="5" borderId="0" xfId="0" applyFill="1"/>
    <xf numFmtId="0" fontId="5" fillId="5" borderId="0" xfId="0" applyFont="1" applyFill="1" applyAlignment="1">
      <alignment horizontal="center"/>
    </xf>
    <xf numFmtId="0" fontId="8" fillId="6" borderId="0" xfId="0" applyFont="1" applyFill="1" applyAlignment="1">
      <alignment horizontal="center"/>
    </xf>
    <xf numFmtId="0" fontId="0" fillId="3" borderId="0" xfId="0" applyFill="1"/>
    <xf numFmtId="0" fontId="5" fillId="3" borderId="6" xfId="0" applyFont="1" applyFill="1" applyBorder="1" applyProtection="1">
      <protection locked="0"/>
    </xf>
    <xf numFmtId="0" fontId="5" fillId="3" borderId="20" xfId="0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21" xfId="0" applyFont="1" applyFill="1" applyBorder="1" applyProtection="1">
      <protection locked="0"/>
    </xf>
    <xf numFmtId="0" fontId="5" fillId="3" borderId="3" xfId="0" applyFont="1" applyFill="1" applyBorder="1" applyProtection="1">
      <protection locked="0"/>
    </xf>
    <xf numFmtId="0" fontId="5" fillId="3" borderId="22" xfId="0" applyFont="1" applyFill="1" applyBorder="1" applyProtection="1">
      <protection locked="0"/>
    </xf>
    <xf numFmtId="0" fontId="0" fillId="6" borderId="0" xfId="0" applyFill="1"/>
    <xf numFmtId="0" fontId="5" fillId="6" borderId="6" xfId="0" applyFont="1" applyFill="1" applyBorder="1" applyAlignment="1">
      <alignment vertical="center"/>
    </xf>
    <xf numFmtId="0" fontId="5" fillId="6" borderId="20" xfId="0" applyFont="1" applyFill="1" applyBorder="1" applyProtection="1">
      <protection locked="0"/>
    </xf>
    <xf numFmtId="0" fontId="5" fillId="6" borderId="2" xfId="0" applyFont="1" applyFill="1" applyBorder="1" applyAlignment="1">
      <alignment vertical="center"/>
    </xf>
    <xf numFmtId="0" fontId="5" fillId="6" borderId="21" xfId="0" applyFont="1" applyFill="1" applyBorder="1" applyProtection="1">
      <protection locked="0"/>
    </xf>
    <xf numFmtId="0" fontId="5" fillId="6" borderId="3" xfId="0" applyFont="1" applyFill="1" applyBorder="1" applyAlignment="1">
      <alignment vertical="center"/>
    </xf>
    <xf numFmtId="0" fontId="5" fillId="6" borderId="22" xfId="0" applyFont="1" applyFill="1" applyBorder="1" applyProtection="1">
      <protection locked="0"/>
    </xf>
    <xf numFmtId="0" fontId="0" fillId="6" borderId="0" xfId="0" applyFill="1" applyAlignment="1">
      <alignment horizontal="center"/>
    </xf>
    <xf numFmtId="0" fontId="5" fillId="3" borderId="0" xfId="0" applyFont="1" applyFill="1" applyBorder="1" applyAlignment="1">
      <alignment vertical="center"/>
    </xf>
    <xf numFmtId="0" fontId="0" fillId="3" borderId="0" xfId="0" applyFill="1" applyAlignment="1">
      <alignment horizontal="center"/>
    </xf>
    <xf numFmtId="0" fontId="0" fillId="3" borderId="0" xfId="0" applyFill="1" applyBorder="1" applyAlignment="1">
      <alignment horizontal="right"/>
    </xf>
    <xf numFmtId="0" fontId="0" fillId="5" borderId="0" xfId="0" applyFill="1" applyBorder="1" applyAlignment="1">
      <alignment horizontal="right"/>
    </xf>
    <xf numFmtId="0" fontId="0" fillId="5" borderId="0" xfId="0" applyFill="1" applyAlignment="1">
      <alignment horizontal="center"/>
    </xf>
    <xf numFmtId="0" fontId="0" fillId="6" borderId="0" xfId="0" applyFill="1" applyBorder="1" applyAlignment="1">
      <alignment horizontal="right"/>
    </xf>
    <xf numFmtId="0" fontId="1" fillId="3" borderId="42" xfId="0" applyFont="1" applyFill="1" applyBorder="1" applyAlignment="1">
      <alignment horizontal="center"/>
    </xf>
    <xf numFmtId="0" fontId="1" fillId="6" borderId="42" xfId="0" applyFont="1" applyFill="1" applyBorder="1" applyAlignment="1">
      <alignment horizontal="center"/>
    </xf>
    <xf numFmtId="0" fontId="1" fillId="5" borderId="42" xfId="0" applyFont="1" applyFill="1" applyBorder="1" applyAlignment="1">
      <alignment horizontal="center"/>
    </xf>
    <xf numFmtId="0" fontId="0" fillId="0" borderId="23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5" fillId="5" borderId="6" xfId="0" applyFont="1" applyFill="1" applyBorder="1" applyAlignment="1">
      <alignment vertical="center"/>
    </xf>
    <xf numFmtId="0" fontId="5" fillId="5" borderId="20" xfId="0" applyFont="1" applyFill="1" applyBorder="1" applyProtection="1">
      <protection locked="0"/>
    </xf>
    <xf numFmtId="0" fontId="5" fillId="5" borderId="2" xfId="0" applyFont="1" applyFill="1" applyBorder="1" applyAlignment="1">
      <alignment vertical="center"/>
    </xf>
    <xf numFmtId="0" fontId="5" fillId="5" borderId="21" xfId="0" applyFont="1" applyFill="1" applyBorder="1" applyProtection="1">
      <protection locked="0"/>
    </xf>
    <xf numFmtId="0" fontId="5" fillId="5" borderId="3" xfId="0" applyFont="1" applyFill="1" applyBorder="1" applyAlignment="1">
      <alignment vertical="center"/>
    </xf>
    <xf numFmtId="0" fontId="5" fillId="5" borderId="22" xfId="0" applyFont="1" applyFill="1" applyBorder="1" applyProtection="1">
      <protection locked="0"/>
    </xf>
    <xf numFmtId="0" fontId="5" fillId="7" borderId="3" xfId="0" applyFont="1" applyFill="1" applyBorder="1" applyAlignment="1">
      <alignment vertical="center"/>
    </xf>
    <xf numFmtId="0" fontId="5" fillId="7" borderId="22" xfId="0" applyFont="1" applyFill="1" applyBorder="1" applyProtection="1">
      <protection locked="0"/>
    </xf>
    <xf numFmtId="0" fontId="6" fillId="8" borderId="25" xfId="0" applyFont="1" applyFill="1" applyBorder="1" applyAlignment="1">
      <alignment horizontal="center" vertical="center"/>
    </xf>
    <xf numFmtId="0" fontId="5" fillId="8" borderId="26" xfId="0" applyFont="1" applyFill="1" applyBorder="1" applyAlignment="1" applyProtection="1">
      <alignment horizontal="center"/>
      <protection locked="0"/>
    </xf>
    <xf numFmtId="0" fontId="5" fillId="8" borderId="28" xfId="0" applyFont="1" applyFill="1" applyBorder="1" applyAlignment="1" applyProtection="1">
      <alignment horizontal="center"/>
      <protection locked="0"/>
    </xf>
    <xf numFmtId="0" fontId="5" fillId="8" borderId="27" xfId="0" applyFont="1" applyFill="1" applyBorder="1" applyAlignment="1" applyProtection="1">
      <alignment horizontal="center"/>
      <protection locked="0"/>
    </xf>
    <xf numFmtId="0" fontId="5" fillId="9" borderId="2" xfId="0" applyFont="1" applyFill="1" applyBorder="1" applyAlignment="1">
      <alignment vertical="center"/>
    </xf>
    <xf numFmtId="0" fontId="5" fillId="9" borderId="21" xfId="0" applyFont="1" applyFill="1" applyBorder="1" applyProtection="1">
      <protection locked="0"/>
    </xf>
    <xf numFmtId="0" fontId="5" fillId="2" borderId="2" xfId="0" applyFont="1" applyFill="1" applyBorder="1" applyAlignment="1">
      <alignment vertical="center"/>
    </xf>
    <xf numFmtId="0" fontId="5" fillId="2" borderId="21" xfId="0" applyFont="1" applyFill="1" applyBorder="1" applyProtection="1">
      <protection locked="0"/>
    </xf>
    <xf numFmtId="0" fontId="5" fillId="9" borderId="6" xfId="0" applyFont="1" applyFill="1" applyBorder="1" applyAlignment="1">
      <alignment vertical="center"/>
    </xf>
    <xf numFmtId="0" fontId="5" fillId="9" borderId="20" xfId="0" applyFont="1" applyFill="1" applyBorder="1" applyProtection="1">
      <protection locked="0"/>
    </xf>
    <xf numFmtId="0" fontId="5" fillId="0" borderId="20" xfId="0" applyFont="1" applyFill="1" applyBorder="1" applyAlignment="1">
      <alignment horizontal="center"/>
    </xf>
    <xf numFmtId="0" fontId="5" fillId="0" borderId="21" xfId="0" applyFont="1" applyFill="1" applyBorder="1" applyAlignment="1">
      <alignment horizontal="center"/>
    </xf>
    <xf numFmtId="0" fontId="5" fillId="0" borderId="22" xfId="0" applyFont="1" applyFill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5" fillId="6" borderId="27" xfId="0" applyFont="1" applyFill="1" applyBorder="1" applyAlignment="1">
      <alignment horizontal="center" vertical="center"/>
    </xf>
    <xf numFmtId="0" fontId="5" fillId="6" borderId="28" xfId="0" applyFont="1" applyFill="1" applyBorder="1" applyAlignment="1">
      <alignment horizontal="center" vertical="center"/>
    </xf>
    <xf numFmtId="0" fontId="5" fillId="5" borderId="26" xfId="0" applyFont="1" applyFill="1" applyBorder="1" applyAlignment="1">
      <alignment horizontal="center" vertical="center"/>
    </xf>
    <xf numFmtId="0" fontId="5" fillId="5" borderId="27" xfId="0" applyFont="1" applyFill="1" applyBorder="1" applyAlignment="1">
      <alignment horizontal="center" vertical="center"/>
    </xf>
    <xf numFmtId="0" fontId="5" fillId="5" borderId="28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1" fillId="3" borderId="43" xfId="0" applyFont="1" applyFill="1" applyBorder="1" applyAlignment="1">
      <alignment horizontal="center" vertical="center"/>
    </xf>
    <xf numFmtId="0" fontId="1" fillId="6" borderId="25" xfId="0" applyFont="1" applyFill="1" applyBorder="1" applyAlignment="1">
      <alignment horizontal="center" vertical="center"/>
    </xf>
    <xf numFmtId="0" fontId="1" fillId="6" borderId="44" xfId="0" applyFont="1" applyFill="1" applyBorder="1" applyAlignment="1">
      <alignment horizontal="center" vertical="center"/>
    </xf>
    <xf numFmtId="0" fontId="1" fillId="6" borderId="43" xfId="0" applyFont="1" applyFill="1" applyBorder="1" applyAlignment="1">
      <alignment horizontal="center" vertical="center"/>
    </xf>
    <xf numFmtId="0" fontId="1" fillId="5" borderId="25" xfId="0" applyFont="1" applyFill="1" applyBorder="1" applyAlignment="1">
      <alignment horizontal="center" vertical="center"/>
    </xf>
    <xf numFmtId="0" fontId="1" fillId="5" borderId="44" xfId="0" applyFont="1" applyFill="1" applyBorder="1" applyAlignment="1">
      <alignment horizontal="center" vertical="center"/>
    </xf>
    <xf numFmtId="0" fontId="1" fillId="5" borderId="43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0" fillId="3" borderId="7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7" xfId="0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Border="1"/>
    <xf numFmtId="0" fontId="0" fillId="3" borderId="2" xfId="0" applyFill="1" applyBorder="1" applyAlignment="1">
      <alignment horizontal="center"/>
    </xf>
    <xf numFmtId="0" fontId="0" fillId="0" borderId="4" xfId="0" applyBorder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/>
    <xf numFmtId="0" fontId="0" fillId="3" borderId="6" xfId="0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0" borderId="1" xfId="0" applyBorder="1"/>
    <xf numFmtId="0" fontId="0" fillId="3" borderId="16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45" xfId="0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15" xfId="0" applyBorder="1" applyAlignment="1">
      <alignment horizontal="center"/>
    </xf>
    <xf numFmtId="0" fontId="0" fillId="0" borderId="46" xfId="0" applyBorder="1"/>
    <xf numFmtId="0" fontId="1" fillId="0" borderId="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3" borderId="42" xfId="0" applyFill="1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53" xfId="0" applyBorder="1" applyAlignment="1">
      <alignment horizontal="center"/>
    </xf>
    <xf numFmtId="0" fontId="0" fillId="0" borderId="54" xfId="0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0" borderId="8" xfId="0" applyBorder="1"/>
    <xf numFmtId="0" fontId="0" fillId="0" borderId="13" xfId="0" applyBorder="1"/>
    <xf numFmtId="0" fontId="0" fillId="0" borderId="18" xfId="0" applyBorder="1"/>
    <xf numFmtId="0" fontId="1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/>
    <xf numFmtId="20" fontId="5" fillId="0" borderId="47" xfId="0" applyNumberFormat="1" applyFont="1" applyBorder="1" applyAlignment="1">
      <alignment horizontal="center"/>
    </xf>
    <xf numFmtId="20" fontId="5" fillId="0" borderId="55" xfId="0" applyNumberFormat="1" applyFont="1" applyBorder="1" applyAlignment="1">
      <alignment horizontal="center"/>
    </xf>
    <xf numFmtId="20" fontId="5" fillId="0" borderId="55" xfId="0" applyNumberFormat="1" applyFont="1" applyBorder="1"/>
    <xf numFmtId="20" fontId="5" fillId="0" borderId="48" xfId="0" applyNumberFormat="1" applyFont="1" applyBorder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0" fillId="0" borderId="0" xfId="0" applyFont="1"/>
    <xf numFmtId="0" fontId="0" fillId="7" borderId="0" xfId="0" applyFill="1"/>
    <xf numFmtId="0" fontId="0" fillId="2" borderId="0" xfId="0" applyFill="1"/>
    <xf numFmtId="0" fontId="0" fillId="9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4">
    <pageSetUpPr fitToPage="1"/>
  </sheetPr>
  <dimension ref="A1:BD46"/>
  <sheetViews>
    <sheetView tabSelected="1" zoomScale="110" zoomScaleNormal="110" workbookViewId="0">
      <pane xSplit="4" ySplit="3" topLeftCell="E4" activePane="bottomRight" state="frozen"/>
      <selection pane="topRight" activeCell="E1" sqref="E1"/>
      <selection pane="bottomLeft" activeCell="A3" sqref="A3"/>
      <selection pane="bottomRight" activeCell="F44" sqref="F44"/>
    </sheetView>
  </sheetViews>
  <sheetFormatPr defaultRowHeight="15" x14ac:dyDescent="0.25"/>
  <cols>
    <col min="1" max="1" width="4.5703125" bestFit="1" customWidth="1"/>
    <col min="2" max="2" width="10.7109375" bestFit="1" customWidth="1"/>
    <col min="3" max="3" width="3.85546875" bestFit="1" customWidth="1"/>
    <col min="4" max="4" width="3.85546875" style="1" customWidth="1"/>
    <col min="5" max="5" width="8.7109375" style="1" bestFit="1" customWidth="1"/>
    <col min="6" max="6" width="8.42578125" style="1" bestFit="1" customWidth="1"/>
    <col min="7" max="9" width="8.42578125" style="1" customWidth="1"/>
    <col min="10" max="14" width="5.7109375" bestFit="1" customWidth="1"/>
    <col min="15" max="16" width="5.7109375" customWidth="1"/>
    <col min="17" max="19" width="4.85546875" bestFit="1" customWidth="1"/>
    <col min="20" max="20" width="7.140625" bestFit="1" customWidth="1"/>
    <col min="21" max="21" width="4.42578125" bestFit="1" customWidth="1"/>
    <col min="22" max="22" width="13.42578125" bestFit="1" customWidth="1"/>
    <col min="23" max="23" width="7.140625" bestFit="1" customWidth="1"/>
    <col min="25" max="53" width="6.5703125" style="1" bestFit="1" customWidth="1"/>
    <col min="54" max="55" width="6.5703125" bestFit="1" customWidth="1"/>
    <col min="56" max="56" width="4" bestFit="1" customWidth="1"/>
  </cols>
  <sheetData>
    <row r="1" spans="1:55" s="179" customFormat="1" ht="19.5" x14ac:dyDescent="0.25">
      <c r="A1" s="186" t="s">
        <v>19</v>
      </c>
      <c r="D1" s="184"/>
      <c r="E1" s="184"/>
      <c r="F1" s="184"/>
      <c r="G1" s="184"/>
      <c r="H1" s="184"/>
      <c r="I1" s="184"/>
      <c r="Y1" s="184"/>
      <c r="Z1" s="184"/>
      <c r="AA1" s="184"/>
      <c r="AB1" s="184"/>
      <c r="AC1" s="184"/>
      <c r="AD1" s="184"/>
      <c r="AE1" s="184"/>
      <c r="AF1" s="184"/>
      <c r="AG1" s="184"/>
      <c r="AH1" s="184"/>
      <c r="AI1" s="184"/>
      <c r="AJ1" s="184"/>
      <c r="AK1" s="184"/>
      <c r="AL1" s="184"/>
      <c r="AM1" s="184"/>
      <c r="AN1" s="184"/>
      <c r="AO1" s="184"/>
      <c r="AP1" s="184"/>
      <c r="AQ1" s="184"/>
      <c r="AR1" s="184"/>
      <c r="AS1" s="184"/>
      <c r="AT1" s="184"/>
      <c r="AU1" s="184"/>
      <c r="AV1" s="184"/>
      <c r="AW1" s="184"/>
      <c r="AX1" s="184"/>
      <c r="AY1" s="184"/>
      <c r="AZ1" s="184"/>
      <c r="BA1" s="184"/>
    </row>
    <row r="2" spans="1:55" s="179" customFormat="1" ht="13.5" thickBot="1" x14ac:dyDescent="0.25">
      <c r="B2" s="185" t="s">
        <v>19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Y2" s="184"/>
      <c r="Z2" s="184"/>
      <c r="AA2" s="184"/>
      <c r="AB2" s="184"/>
      <c r="AC2" s="184"/>
      <c r="AD2" s="184"/>
      <c r="AE2" s="184"/>
      <c r="AF2" s="184"/>
      <c r="AG2" s="184"/>
      <c r="AH2" s="184"/>
      <c r="AI2" s="184"/>
      <c r="AJ2" s="184"/>
      <c r="AK2" s="184"/>
      <c r="AL2" s="184"/>
      <c r="AM2" s="184"/>
      <c r="AN2" s="184"/>
      <c r="AO2" s="184"/>
      <c r="AP2" s="184"/>
      <c r="AQ2" s="184"/>
      <c r="AR2" s="184"/>
      <c r="AS2" s="184"/>
      <c r="AT2" s="184"/>
      <c r="AU2" s="184"/>
      <c r="AV2" s="184"/>
      <c r="AW2" s="184"/>
      <c r="AX2" s="184"/>
      <c r="AY2" s="184"/>
      <c r="AZ2" s="184"/>
      <c r="BA2" s="184"/>
    </row>
    <row r="3" spans="1:55" s="179" customFormat="1" ht="15" customHeight="1" thickBot="1" x14ac:dyDescent="0.25">
      <c r="B3" s="32" t="s">
        <v>16</v>
      </c>
      <c r="C3" s="32"/>
      <c r="D3" s="98" t="s">
        <v>66</v>
      </c>
      <c r="E3" s="114" t="s">
        <v>60</v>
      </c>
      <c r="F3" s="114" t="s">
        <v>31</v>
      </c>
      <c r="G3" s="114" t="s">
        <v>32</v>
      </c>
      <c r="H3" s="114" t="s">
        <v>33</v>
      </c>
      <c r="I3" s="114" t="s">
        <v>58</v>
      </c>
      <c r="J3" s="114" t="s">
        <v>5</v>
      </c>
      <c r="K3" s="114" t="s">
        <v>6</v>
      </c>
      <c r="L3" s="114" t="s">
        <v>7</v>
      </c>
      <c r="M3" s="114" t="s">
        <v>8</v>
      </c>
      <c r="N3" s="114" t="s">
        <v>9</v>
      </c>
      <c r="O3" s="33" t="s">
        <v>69</v>
      </c>
      <c r="P3" s="33" t="s">
        <v>68</v>
      </c>
      <c r="Q3" s="33" t="s">
        <v>0</v>
      </c>
      <c r="R3" s="33" t="s">
        <v>1</v>
      </c>
      <c r="S3" s="33" t="s">
        <v>2</v>
      </c>
      <c r="T3" s="114" t="s">
        <v>3</v>
      </c>
      <c r="U3" s="129" t="s">
        <v>10</v>
      </c>
      <c r="V3" s="129"/>
      <c r="Y3" s="180">
        <v>0.375</v>
      </c>
      <c r="Z3" s="181">
        <v>0.3888888888888889</v>
      </c>
      <c r="AA3" s="181">
        <v>0.40277777777777801</v>
      </c>
      <c r="AB3" s="181">
        <v>0.41666666666666702</v>
      </c>
      <c r="AC3" s="181">
        <v>0.43055555555555602</v>
      </c>
      <c r="AD3" s="181">
        <v>0.44444444444444497</v>
      </c>
      <c r="AE3" s="181">
        <v>0.45833333333333298</v>
      </c>
      <c r="AF3" s="181">
        <v>0.47222222222222199</v>
      </c>
      <c r="AG3" s="181">
        <v>0.48611111111111099</v>
      </c>
      <c r="AH3" s="181">
        <v>0.5</v>
      </c>
      <c r="AI3" s="181">
        <v>0.51388888888888895</v>
      </c>
      <c r="AJ3" s="181">
        <v>0.52777777777777801</v>
      </c>
      <c r="AK3" s="181">
        <v>0.54166666666666696</v>
      </c>
      <c r="AL3" s="181">
        <v>0.55555555555555602</v>
      </c>
      <c r="AM3" s="181">
        <v>0.56944444444444497</v>
      </c>
      <c r="AN3" s="181">
        <v>0.58333333333333304</v>
      </c>
      <c r="AO3" s="181">
        <v>0.59722222222222199</v>
      </c>
      <c r="AP3" s="181">
        <v>0.61111111111111105</v>
      </c>
      <c r="AQ3" s="181">
        <v>0.625</v>
      </c>
      <c r="AR3" s="181">
        <v>0.63888888888888895</v>
      </c>
      <c r="AS3" s="181">
        <v>0.65277777777777801</v>
      </c>
      <c r="AT3" s="181">
        <v>0.66666666666666696</v>
      </c>
      <c r="AU3" s="181">
        <v>0.68055555555555602</v>
      </c>
      <c r="AV3" s="181">
        <v>0.69444444444444497</v>
      </c>
      <c r="AW3" s="181">
        <v>0.70833333333333404</v>
      </c>
      <c r="AX3" s="181">
        <v>0.72222222222222299</v>
      </c>
      <c r="AY3" s="181">
        <v>0.73611111111111205</v>
      </c>
      <c r="AZ3" s="181">
        <v>0.750000000000001</v>
      </c>
      <c r="BA3" s="181">
        <v>0.76388888888888995</v>
      </c>
      <c r="BB3" s="182">
        <v>0.77777777777777779</v>
      </c>
      <c r="BC3" s="183">
        <v>0.79166666666666663</v>
      </c>
    </row>
    <row r="4" spans="1:55" ht="15" customHeight="1" x14ac:dyDescent="0.25">
      <c r="A4" s="60" t="s">
        <v>83</v>
      </c>
      <c r="B4" s="61" t="s">
        <v>39</v>
      </c>
      <c r="C4" s="62" t="s">
        <v>20</v>
      </c>
      <c r="D4" s="99"/>
      <c r="E4" s="84">
        <v>9</v>
      </c>
      <c r="F4" s="85">
        <v>0</v>
      </c>
      <c r="G4" s="85">
        <f>IF(A4=43,VLOOKUP(E4,Ark43s!$A$2:$U$130,7,FALSE),IF(A4=34,VLOOKUP(E4,'Ark34'!$A$2:$U$130,7,FALSE),VLOOKUP(E4,Arkcup!$A$2:$U$130,7,FALSE)))</f>
        <v>0</v>
      </c>
      <c r="H4" s="85">
        <f>IF(A4=43,VLOOKUP(E4,Ark43s!$A$2:$U$130,8,FALSE),IF(A4=34,VLOOKUP(E4,'Ark34'!$A$2:$U$130,8,FALSE),VLOOKUP(E4,Arkcup!$A$2:$U$130,8,FALSE)))</f>
        <v>0</v>
      </c>
      <c r="I4" s="85">
        <f>IF(A4=43,VLOOKUP(E4,Ark43s!$A$2:$U$130,9,FALSE),IF(A4=34,VLOOKUP(E4,'Ark34'!$A$2:$U$130,9,FALSE),VLOOKUP(E4,Arkcup!$A$2:$U$130,9,FALSE)))</f>
        <v>0</v>
      </c>
      <c r="J4" s="85">
        <v>4</v>
      </c>
      <c r="K4" s="85">
        <v>4</v>
      </c>
      <c r="L4" s="85">
        <v>4</v>
      </c>
      <c r="M4" s="85">
        <v>4</v>
      </c>
      <c r="N4" s="85">
        <v>4</v>
      </c>
      <c r="O4" s="85">
        <f>IF(A4=43,VLOOKUP(E4,Ark43s!$A$2:$U$130,15,FALSE),IF(A4=34,VLOOKUP(E4,'Ark34'!$A$2:$U$130,15,FALSE),VLOOKUP(E4,Arkcup!$A$2:$U$130,15,FALSE)))</f>
        <v>0</v>
      </c>
      <c r="P4" s="85">
        <f>IF(A4=43,VLOOKUP(E4,Ark43s!$A$2:$U$130,16,FALSE),IF(A4=34,VLOOKUP(E4,'Ark34'!$A$2:$U$130,16,FALSE),VLOOKUP(E4,Arkcup!$A$2:$U$130,16,FALSE)))</f>
        <v>0</v>
      </c>
      <c r="Q4" s="85">
        <v>0</v>
      </c>
      <c r="R4" s="85">
        <v>0</v>
      </c>
      <c r="S4" s="85">
        <v>0</v>
      </c>
      <c r="T4" s="85">
        <v>0</v>
      </c>
      <c r="U4" s="108">
        <f>SUM(J4:T4)</f>
        <v>20</v>
      </c>
      <c r="V4" s="130">
        <f>SUM(U4:U6)</f>
        <v>36</v>
      </c>
      <c r="W4" s="121">
        <f>U4+U5</f>
        <v>30</v>
      </c>
      <c r="Y4" s="173">
        <v>4</v>
      </c>
      <c r="Z4" s="138"/>
      <c r="AA4" s="151">
        <v>4</v>
      </c>
      <c r="AB4" s="138"/>
      <c r="AC4" s="151">
        <v>4</v>
      </c>
      <c r="AD4" s="138"/>
      <c r="AE4" s="151">
        <v>4</v>
      </c>
      <c r="AF4" s="138"/>
      <c r="AG4" s="151">
        <v>4</v>
      </c>
      <c r="AH4" s="138"/>
      <c r="AI4" s="138"/>
      <c r="AJ4" s="138"/>
      <c r="AK4" s="138"/>
      <c r="AL4" s="138"/>
      <c r="AM4" s="138"/>
      <c r="AN4" s="138"/>
      <c r="AO4" s="138"/>
      <c r="AP4" s="138"/>
      <c r="AQ4" s="138"/>
      <c r="AR4" s="138"/>
      <c r="AS4" s="138"/>
      <c r="AT4" s="138"/>
      <c r="AU4" s="138"/>
      <c r="AV4" s="138"/>
      <c r="AW4" s="138"/>
      <c r="AX4" s="138"/>
      <c r="AY4" s="138"/>
      <c r="AZ4" s="138"/>
      <c r="BA4" s="138"/>
      <c r="BB4" s="139"/>
      <c r="BC4" s="159"/>
    </row>
    <row r="5" spans="1:55" ht="15.75" thickBot="1" x14ac:dyDescent="0.3">
      <c r="A5" s="60">
        <v>43</v>
      </c>
      <c r="B5" s="63" t="s">
        <v>39</v>
      </c>
      <c r="C5" s="64" t="s">
        <v>21</v>
      </c>
      <c r="D5" s="101"/>
      <c r="E5" s="86">
        <v>5</v>
      </c>
      <c r="F5" s="87">
        <f>IF(A5=43,VLOOKUP(E5,Ark43s!$A$2:$U$130,6,FALSE),IF(A5=34,VLOOKUP(E5,'Ark34'!$A$2:$U$130,6,FALSE),VLOOKUP(E5,Arkcup!$A$2:$U$130,6,FALSE)))</f>
        <v>0</v>
      </c>
      <c r="G5" s="87">
        <f>IF(A5=43,VLOOKUP(E5,Ark43s!$A$2:$U$130,7,FALSE),IF(A5=34,VLOOKUP(E5,'Ark34'!$A$2:$U$130,7,FALSE),VLOOKUP(E5,Arkcup!$A$2:$U$130,7,FALSE)))</f>
        <v>0</v>
      </c>
      <c r="H5" s="87">
        <f>IF(A5=43,VLOOKUP(E5,Ark43s!$A$2:$U$130,8,FALSE),IF(A5=34,VLOOKUP(E5,'Ark34'!$A$2:$U$130,8,FALSE),VLOOKUP(E5,Arkcup!$A$2:$U$130,8,FALSE)))</f>
        <v>1</v>
      </c>
      <c r="I5" s="87">
        <f>IF(A5=43,VLOOKUP(E5,Ark43s!$A$2:$U$130,9,FALSE),IF(A5=34,VLOOKUP(E5,'Ark34'!$A$2:$U$130,9,FALSE),VLOOKUP(E5,Arkcup!$A$2:$U$130,9,FALSE)))</f>
        <v>0</v>
      </c>
      <c r="J5" s="87">
        <f>IF(A5=43,VLOOKUP(E5,Ark43s!$A$2:$U$130,10,FALSE),IF(A5=34,VLOOKUP(E5,'Ark34'!$A$2:$U$130,10,FALSE),VLOOKUP(E5,Arkcup!$A$2:$U$130,10,FALSE)))</f>
        <v>2</v>
      </c>
      <c r="K5" s="87">
        <f>IF(A5=43,VLOOKUP(E5,Ark43s!$A$2:$U$130,11,FALSE),IF(A5=34,VLOOKUP(E5,'Ark34'!$A$2:$U$130,11,FALSE),VLOOKUP(E5,Arkcup!$A$2:$U$130,11,FALSE)))</f>
        <v>2</v>
      </c>
      <c r="L5" s="87">
        <f>IF(A5=43,VLOOKUP(E5,Ark43s!$A$2:$U$130,12,FALSE),IF(A5=34,VLOOKUP(E5,'Ark34'!$A$2:$U$130,12,FALSE),VLOOKUP(E5,Arkcup!$A$2:$U$130,12,FALSE)))</f>
        <v>2</v>
      </c>
      <c r="M5" s="87">
        <f>IF(A5=43,VLOOKUP(E5,Ark43s!$A$2:$U$130,13,FALSE),IF(A5=34,VLOOKUP(E5,'Ark34'!$A$2:$U$130,13,FALSE),VLOOKUP(E5,Arkcup!$A$2:$U$130,13,FALSE)))</f>
        <v>2</v>
      </c>
      <c r="N5" s="87">
        <f>IF(A5=43,VLOOKUP(E5,Ark43s!$A$2:$U$130,14,FALSE),IF(A5=34,VLOOKUP(E5,'Ark34'!$A$2:$U$130,14,FALSE),VLOOKUP(E5,Arkcup!$A$2:$U$130,14,FALSE)))</f>
        <v>2</v>
      </c>
      <c r="O5" s="87">
        <f>IF(A5=43,VLOOKUP(E5,Ark43s!$A$2:$U$130,15,FALSE),IF(A5=34,VLOOKUP(E5,'Ark34'!$A$2:$U$130,15,FALSE),VLOOKUP(E5,Arkcup!$A$2:$U$130,15,FALSE)))</f>
        <v>0</v>
      </c>
      <c r="P5" s="87">
        <f>IF(A5=43,VLOOKUP(E5,Ark43s!$A$2:$U$130,16,FALSE),IF(A5=34,VLOOKUP(E5,'Ark34'!$A$2:$U$130,16,FALSE),VLOOKUP(E5,Arkcup!$A$2:$U$130,16,FALSE)))</f>
        <v>0</v>
      </c>
      <c r="Q5" s="87">
        <f>IF(A5=43,VLOOKUP(E5,Ark43s!$A$2:$U$130,17,FALSE),IF(A5=34,VLOOKUP(E5,'Ark34'!$A$2:$U$130,17,FALSE),VLOOKUP(E5,Arkcup!$A$2:$U$130,17,FALSE)))</f>
        <v>0</v>
      </c>
      <c r="R5" s="87">
        <f>IF(A5=43,VLOOKUP(E5,Ark43s!$A$2:$U$130,18,FALSE),IF(A5=34,VLOOKUP(E5,'Ark34'!$A$2:$U$130,18,FALSE),VLOOKUP(E5,Arkcup!$A$2:$U$130,18,FALSE)))</f>
        <v>0</v>
      </c>
      <c r="S5" s="87">
        <f>IF(A5=43,VLOOKUP(E5,Ark43s!$A$2:$U$130,19,FALSE),IF(A5=34,VLOOKUP(E5,'Ark34'!$A$2:$U$130,19,FALSE),VLOOKUP(E5,Arkcup!$A$2:$U$130,19,FALSE)))</f>
        <v>0</v>
      </c>
      <c r="T5" s="87">
        <f>IF(A5=43,VLOOKUP(E5,Ark43s!$A$2:$U$130,20,FALSE),IF(A5=34,VLOOKUP(E5,'Ark34'!$A$2:$U$130,20,FALSE),VLOOKUP(E5,Arkcup!$A$2:$U$130,20,FALSE)))</f>
        <v>0</v>
      </c>
      <c r="U5" s="109">
        <f>SUM(J5:T5)</f>
        <v>10</v>
      </c>
      <c r="V5" s="131"/>
      <c r="W5" s="122"/>
      <c r="Y5" s="140">
        <v>2</v>
      </c>
      <c r="Z5" s="135"/>
      <c r="AA5" s="134">
        <v>2</v>
      </c>
      <c r="AB5" s="135"/>
      <c r="AC5" s="134">
        <v>2</v>
      </c>
      <c r="AD5" s="135"/>
      <c r="AE5" s="134">
        <v>2</v>
      </c>
      <c r="AF5" s="135"/>
      <c r="AG5" s="134">
        <v>2</v>
      </c>
      <c r="AH5" s="135"/>
      <c r="AI5" s="135"/>
      <c r="AJ5" s="135"/>
      <c r="AK5" s="135"/>
      <c r="AL5" s="135"/>
      <c r="AM5" s="135"/>
      <c r="AN5" s="135"/>
      <c r="AO5" s="135"/>
      <c r="AP5" s="135"/>
      <c r="AQ5" s="135"/>
      <c r="AR5" s="135"/>
      <c r="AS5" s="135"/>
      <c r="AT5" s="135"/>
      <c r="AU5" s="135"/>
      <c r="AV5" s="135"/>
      <c r="AW5" s="135"/>
      <c r="AX5" s="135"/>
      <c r="AY5" s="135"/>
      <c r="AZ5" s="135"/>
      <c r="BA5" s="135"/>
      <c r="BB5" s="136"/>
      <c r="BC5" s="141"/>
    </row>
    <row r="6" spans="1:55" ht="15.75" thickBot="1" x14ac:dyDescent="0.3">
      <c r="A6" s="60">
        <v>43</v>
      </c>
      <c r="B6" s="65" t="s">
        <v>39</v>
      </c>
      <c r="C6" s="66" t="s">
        <v>72</v>
      </c>
      <c r="D6" s="100"/>
      <c r="E6" s="88">
        <v>4</v>
      </c>
      <c r="F6" s="89">
        <f>IF(A6=43,VLOOKUP(E6,Ark43d!$A$2:$U$130,6,FALSE),IF(A6=34,VLOOKUP(E6,'Ark34'!$A$2:$U$130,6,FALSE),VLOOKUP(E6,Arkcup!$A$2:$U$130,6,FALSE)))</f>
        <v>0</v>
      </c>
      <c r="G6" s="89">
        <f>IF(A6=43,VLOOKUP(E6,Ark43d!$A$2:$U$130,7,FALSE),IF(A6=34,VLOOKUP(E6,'Ark34'!$A$2:$U$130,7,FALSE),VLOOKUP(E6,Arkcup!$A$2:$U$130,7,FALSE)))</f>
        <v>1</v>
      </c>
      <c r="H6" s="89">
        <f>IF(A6=43,VLOOKUP(E6,Ark43d!$A$2:$U$130,8,FALSE),IF(A6=34,VLOOKUP(E6,'Ark34'!$A$2:$U$130,8,FALSE),VLOOKUP(E6,Arkcup!$A$2:$U$130,8,FALSE)))</f>
        <v>0</v>
      </c>
      <c r="I6" s="89">
        <f>IF(A6=43,VLOOKUP(E6,Ark43d!$A$2:$U$130,9,FALSE),IF(A6=34,VLOOKUP(E6,'Ark34'!$A$2:$U$130,9,FALSE),VLOOKUP(E6,Arkcup!$A$2:$U$130,9,FALSE)))</f>
        <v>0</v>
      </c>
      <c r="J6" s="89">
        <f>IF(A6=43,VLOOKUP(E6,Ark43d!$A$2:$U$130,10,FALSE),IF(A6=34,VLOOKUP(E6,'Ark34'!$A$2:$U$130,10,FALSE),VLOOKUP(E6,Arkcup!$A$2:$U$130,10,FALSE)))</f>
        <v>2</v>
      </c>
      <c r="K6" s="89">
        <f>IF(A6=43,VLOOKUP(E6,Ark43d!$A$2:$U$130,11,FALSE),IF(A6=34,VLOOKUP(E6,'Ark34'!$A$2:$U$130,11,FALSE),VLOOKUP(E6,Arkcup!$A$2:$U$130,11,FALSE)))</f>
        <v>2</v>
      </c>
      <c r="L6" s="89">
        <f>IF(A6=43,VLOOKUP(E6,Ark43d!$A$2:$U$130,12,FALSE),IF(A6=34,VLOOKUP(E6,'Ark34'!$A$2:$U$130,12,FALSE),VLOOKUP(E6,Arkcup!$A$2:$U$130,12,FALSE)))</f>
        <v>2</v>
      </c>
      <c r="M6" s="89">
        <f>IF(A6=43,VLOOKUP(E6,Ark43d!$A$2:$U$130,13,FALSE),IF(A6=34,VLOOKUP(E6,'Ark34'!$A$2:$U$130,13,FALSE),VLOOKUP(E6,Arkcup!$A$2:$U$130,13,FALSE)))</f>
        <v>0</v>
      </c>
      <c r="N6" s="89">
        <f>IF(A6=43,VLOOKUP(E6,Ark43d!$A$2:$U$130,14,FALSE),IF(A6=34,VLOOKUP(E6,'Ark34'!$A$2:$U$130,14,FALSE),VLOOKUP(E6,Arkcup!$A$2:$U$130,14,FALSE)))</f>
        <v>0</v>
      </c>
      <c r="O6" s="89">
        <f>IF(A6=43,VLOOKUP(E6,Ark43d!$A$2:$U$130,15,FALSE),IF(A6=34,VLOOKUP(E6,'Ark34'!$A$2:$U$130,15,FALSE),VLOOKUP(E6,Arkcup!$A$2:$U$130,15,FALSE)))</f>
        <v>0</v>
      </c>
      <c r="P6" s="89">
        <f>IF(A6=43,VLOOKUP(E6,Ark43d!$A$2:$U$130,16,FALSE),IF(A6=34,VLOOKUP(E6,'Ark34'!$A$2:$U$130,16,FALSE),VLOOKUP(E6,Arkcup!$A$2:$U$130,16,FALSE)))</f>
        <v>0</v>
      </c>
      <c r="Q6" s="89">
        <f>IF(A6=43,VLOOKUP(E6,Ark43d!$A$2:$U$130,17,FALSE),IF(A6=34,VLOOKUP(E6,'Ark34'!$A$2:$U$130,17,FALSE),VLOOKUP(E6,Arkcup!$A$2:$U$130,17,FALSE)))</f>
        <v>0</v>
      </c>
      <c r="R6" s="89">
        <f>IF(A6=43,VLOOKUP(E6,Ark43d!$A$2:$U$130,18,FALSE),IF(A6=34,VLOOKUP(E6,'Ark34'!$A$2:$U$130,18,FALSE),VLOOKUP(E6,Arkcup!$A$2:$U$130,18,FALSE)))</f>
        <v>0</v>
      </c>
      <c r="S6" s="89">
        <f>IF(A6=43,VLOOKUP(E6,Ark43d!$A$2:$U$130,19,FALSE),IF(A6=34,VLOOKUP(E6,'Ark34'!$A$2:$U$130,19,FALSE),VLOOKUP(E6,Arkcup!$A$2:$U$130,19,FALSE)))</f>
        <v>0</v>
      </c>
      <c r="T6" s="89">
        <f>IF(A6=43,VLOOKUP(E6,Ark43d!$A$2:$U$130,20,FALSE),IF(A6=34,VLOOKUP(E6,'Ark34'!$A$2:$U$130,20,FALSE),VLOOKUP(E6,Arkcup!$A$2:$U$130,20,FALSE)))</f>
        <v>0</v>
      </c>
      <c r="U6" s="110">
        <f>SUM(J6:T6)</f>
        <v>6</v>
      </c>
      <c r="V6" s="132"/>
      <c r="W6" s="123">
        <f>U6+V7+V12+V17</f>
        <v>148</v>
      </c>
      <c r="Y6" s="142"/>
      <c r="Z6" s="135"/>
      <c r="AA6" s="135"/>
      <c r="AB6" s="135"/>
      <c r="AC6" s="135"/>
      <c r="AD6" s="135"/>
      <c r="AE6" s="137"/>
      <c r="AF6" s="137"/>
      <c r="AG6" s="137"/>
      <c r="AH6" s="137"/>
      <c r="AI6" s="137">
        <v>2</v>
      </c>
      <c r="AJ6" s="137">
        <v>2</v>
      </c>
      <c r="AK6" s="137"/>
      <c r="AL6" s="137">
        <v>2</v>
      </c>
      <c r="AM6" s="137"/>
      <c r="AN6" s="137"/>
      <c r="AO6" s="137"/>
      <c r="AP6" s="135"/>
      <c r="AQ6" s="135"/>
      <c r="AR6" s="135"/>
      <c r="AS6" s="135"/>
      <c r="AT6" s="154"/>
      <c r="AU6" s="154"/>
      <c r="AV6" s="154"/>
      <c r="AW6" s="154"/>
      <c r="AX6" s="154"/>
      <c r="AY6" s="154"/>
      <c r="AZ6" s="154"/>
      <c r="BA6" s="135"/>
      <c r="BB6" s="136"/>
      <c r="BC6" s="141"/>
    </row>
    <row r="7" spans="1:55" ht="15.75" thickBot="1" x14ac:dyDescent="0.3">
      <c r="A7" s="67">
        <v>43</v>
      </c>
      <c r="B7" s="68" t="s">
        <v>41</v>
      </c>
      <c r="C7" s="69" t="s">
        <v>20</v>
      </c>
      <c r="D7" s="99"/>
      <c r="E7" s="84">
        <v>22</v>
      </c>
      <c r="F7" s="85">
        <v>0</v>
      </c>
      <c r="G7" s="85">
        <v>3</v>
      </c>
      <c r="H7" s="85">
        <v>2</v>
      </c>
      <c r="I7" s="85">
        <f>IF(A7=43,VLOOKUP(E7,Ark43s!$A$2:$U$130,9,FALSE),IF(A7=34,VLOOKUP(E7,'Ark34'!$A$2:$U$130,9,FALSE),VLOOKUP(E7,Arkcup!$A$2:$U$130,9,FALSE)))</f>
        <v>0</v>
      </c>
      <c r="J7" s="85">
        <f>IF(A7=43,VLOOKUP(E7,Ark43s!$A$2:$U$130,10,FALSE),IF(A7=34,VLOOKUP(E7,'Ark34'!$A$2:$U$130,10,FALSE),VLOOKUP(E7,Arkcup!$A$2:$U$130,10,FALSE)))</f>
        <v>10</v>
      </c>
      <c r="K7" s="85">
        <f>IF(A7=43,VLOOKUP(E7,Ark43s!$A$2:$U$130,11,FALSE),IF(A7=34,VLOOKUP(E7,'Ark34'!$A$2:$U$130,11,FALSE),VLOOKUP(E7,Arkcup!$A$2:$U$130,11,FALSE)))</f>
        <v>10</v>
      </c>
      <c r="L7" s="85">
        <f>IF(A7=43,VLOOKUP(E7,Ark43s!$A$2:$U$130,12,FALSE),IF(A7=34,VLOOKUP(E7,'Ark34'!$A$2:$U$130,12,FALSE),VLOOKUP(E7,Arkcup!$A$2:$U$130,12,FALSE)))</f>
        <v>10</v>
      </c>
      <c r="M7" s="85">
        <v>4</v>
      </c>
      <c r="N7" s="85">
        <v>4</v>
      </c>
      <c r="O7" s="85">
        <f>IF(A7=43,VLOOKUP(E7,Ark43s!$A$2:$U$130,15,FALSE),IF(A7=34,VLOOKUP(E7,'Ark34'!$A$2:$U$130,15,FALSE),VLOOKUP(E7,Arkcup!$A$2:$U$130,15,FALSE)))</f>
        <v>0</v>
      </c>
      <c r="P7" s="85">
        <f>IF(A7=43,VLOOKUP(E7,Ark43s!$A$2:$U$130,16,FALSE),IF(A7=34,VLOOKUP(E7,'Ark34'!$A$2:$U$130,16,FALSE),VLOOKUP(E7,Arkcup!$A$2:$U$130,16,FALSE)))</f>
        <v>0</v>
      </c>
      <c r="Q7" s="85">
        <f>IF(A7=43,VLOOKUP(E7,Ark43s!$A$2:$U$130,17,FALSE),IF(A7=34,VLOOKUP(E7,'Ark34'!$A$2:$U$130,17,FALSE),VLOOKUP(E7,Arkcup!$A$2:$U$130,17,FALSE)))</f>
        <v>0</v>
      </c>
      <c r="R7" s="85">
        <v>1</v>
      </c>
      <c r="S7" s="85">
        <f>IF(A7=43,VLOOKUP(E7,Ark43s!$A$2:$U$130,19,FALSE),IF(A7=34,VLOOKUP(E7,'Ark34'!$A$2:$U$130,19,FALSE),VLOOKUP(E7,Arkcup!$A$2:$U$130,19,FALSE)))</f>
        <v>2</v>
      </c>
      <c r="T7" s="85">
        <f>IF(A7=43,VLOOKUP(E7,Ark43s!$A$2:$U$130,20,FALSE),IF(A7=34,VLOOKUP(E7,'Ark34'!$A$2:$U$130,20,FALSE),VLOOKUP(E7,Arkcup!$A$2:$U$130,20,FALSE)))</f>
        <v>1</v>
      </c>
      <c r="U7" s="108">
        <f t="shared" ref="U7:U21" si="0">SUM(J7:T7)</f>
        <v>42</v>
      </c>
      <c r="V7" s="115">
        <f>SUM(U7:U11)</f>
        <v>79</v>
      </c>
      <c r="W7" s="124"/>
      <c r="Y7" s="142"/>
      <c r="Z7" s="135"/>
      <c r="AA7" s="135"/>
      <c r="AB7" s="135"/>
      <c r="AC7" s="135"/>
      <c r="AD7" s="135"/>
      <c r="AE7" s="137"/>
      <c r="AF7" s="137"/>
      <c r="AG7" s="137"/>
      <c r="AH7" s="137"/>
      <c r="AI7" s="137"/>
      <c r="AJ7" s="137"/>
      <c r="AK7" s="137"/>
      <c r="AL7" s="137"/>
      <c r="AM7" s="137"/>
      <c r="AN7" s="137"/>
      <c r="AO7" s="137">
        <v>4</v>
      </c>
      <c r="AP7" s="135"/>
      <c r="AQ7" s="135">
        <v>4</v>
      </c>
      <c r="AR7" s="154">
        <v>6</v>
      </c>
      <c r="AS7" s="168"/>
      <c r="AT7" s="170">
        <v>2</v>
      </c>
      <c r="AU7" s="171">
        <v>6</v>
      </c>
      <c r="AV7" s="172">
        <v>2</v>
      </c>
      <c r="AW7" s="170">
        <v>8</v>
      </c>
      <c r="AX7" s="164">
        <v>2</v>
      </c>
      <c r="AY7" s="162">
        <v>5</v>
      </c>
      <c r="AZ7" s="135"/>
      <c r="BA7" s="135">
        <v>2</v>
      </c>
      <c r="BB7" s="135"/>
      <c r="BC7" s="143">
        <v>1</v>
      </c>
    </row>
    <row r="8" spans="1:55" x14ac:dyDescent="0.25">
      <c r="A8" s="67">
        <v>43</v>
      </c>
      <c r="B8" s="70" t="s">
        <v>41</v>
      </c>
      <c r="C8" s="71" t="s">
        <v>21</v>
      </c>
      <c r="D8" s="101"/>
      <c r="E8" s="86">
        <v>8</v>
      </c>
      <c r="F8" s="87">
        <f>IF(A8=43,VLOOKUP(E8,Ark43s!$A$2:$U$130,6,FALSE),IF(A8=34,VLOOKUP(E8,'Ark34'!$A$2:$U$130,6,FALSE),VLOOKUP(E8,Arkcup!$A$2:$U$130,6,FALSE)))</f>
        <v>0</v>
      </c>
      <c r="G8" s="87">
        <f>IF(A8=43,VLOOKUP(E8,Ark43s!$A$2:$U$130,7,FALSE),IF(A8=34,VLOOKUP(E8,'Ark34'!$A$2:$U$130,7,FALSE),VLOOKUP(E8,Arkcup!$A$2:$U$130,7,FALSE)))</f>
        <v>2</v>
      </c>
      <c r="H8" s="87">
        <f>IF(A8=43,VLOOKUP(E8,Ark43s!$A$2:$U$130,8,FALSE),IF(A8=34,VLOOKUP(E8,'Ark34'!$A$2:$U$130,8,FALSE),VLOOKUP(E8,Arkcup!$A$2:$U$130,8,FALSE)))</f>
        <v>0</v>
      </c>
      <c r="I8" s="87">
        <f>IF(A8=43,VLOOKUP(E8,Ark43s!$A$2:$U$130,9,FALSE),IF(A8=34,VLOOKUP(E8,'Ark34'!$A$2:$U$130,9,FALSE),VLOOKUP(E8,Arkcup!$A$2:$U$130,9,FALSE)))</f>
        <v>0</v>
      </c>
      <c r="J8" s="87">
        <f>IF(A8=43,VLOOKUP(E8,Ark43s!$A$2:$U$130,10,FALSE),IF(A8=34,VLOOKUP(E8,'Ark34'!$A$2:$U$130,10,FALSE),VLOOKUP(E8,Arkcup!$A$2:$U$130,10,FALSE)))</f>
        <v>4</v>
      </c>
      <c r="K8" s="87">
        <f>IF(A8=43,VLOOKUP(E8,Ark43s!$A$2:$U$130,11,FALSE),IF(A8=34,VLOOKUP(E8,'Ark34'!$A$2:$U$130,11,FALSE),VLOOKUP(E8,Arkcup!$A$2:$U$130,11,FALSE)))</f>
        <v>4</v>
      </c>
      <c r="L8" s="87">
        <f>IF(A8=43,VLOOKUP(E8,Ark43s!$A$2:$U$130,12,FALSE),IF(A8=34,VLOOKUP(E8,'Ark34'!$A$2:$U$130,12,FALSE),VLOOKUP(E8,Arkcup!$A$2:$U$130,12,FALSE)))</f>
        <v>4</v>
      </c>
      <c r="M8" s="87">
        <f>IF(A8=43,VLOOKUP(E8,Ark43s!$A$2:$U$130,13,FALSE),IF(A8=34,VLOOKUP(E8,'Ark34'!$A$2:$U$130,13,FALSE),VLOOKUP(E8,Arkcup!$A$2:$U$130,13,FALSE)))</f>
        <v>0</v>
      </c>
      <c r="N8" s="87">
        <f>IF(A8=43,VLOOKUP(E8,Ark43s!$A$2:$U$130,14,FALSE),IF(A8=34,VLOOKUP(E8,'Ark34'!$A$2:$U$130,14,FALSE),VLOOKUP(E8,Arkcup!$A$2:$U$130,14,FALSE)))</f>
        <v>0</v>
      </c>
      <c r="O8" s="87">
        <f>IF(A8=43,VLOOKUP(E8,Ark43s!$A$2:$U$130,15,FALSE),IF(A8=34,VLOOKUP(E8,'Ark34'!$A$2:$U$130,15,FALSE),VLOOKUP(E8,Arkcup!$A$2:$U$130,15,FALSE)))</f>
        <v>0</v>
      </c>
      <c r="P8" s="87">
        <f>IF(A8=43,VLOOKUP(E8,Ark43s!$A$2:$U$130,16,FALSE),IF(A8=34,VLOOKUP(E8,'Ark34'!$A$2:$U$130,16,FALSE),VLOOKUP(E8,Arkcup!$A$2:$U$130,16,FALSE)))</f>
        <v>0</v>
      </c>
      <c r="Q8" s="87">
        <f>IF(A8=43,VLOOKUP(E8,Ark43s!$A$2:$U$130,17,FALSE),IF(A8=34,VLOOKUP(E8,'Ark34'!$A$2:$U$130,17,FALSE),VLOOKUP(E8,Arkcup!$A$2:$U$130,17,FALSE)))</f>
        <v>0</v>
      </c>
      <c r="R8" s="87">
        <f>IF(A8=43,VLOOKUP(E8,Ark43s!$A$2:$U$130,18,FALSE),IF(A8=34,VLOOKUP(E8,'Ark34'!$A$2:$U$130,18,FALSE),VLOOKUP(E8,Arkcup!$A$2:$U$130,18,FALSE)))</f>
        <v>0</v>
      </c>
      <c r="S8" s="87">
        <f>IF(A8=43,VLOOKUP(E8,Ark43s!$A$2:$U$130,19,FALSE),IF(A8=34,VLOOKUP(E8,'Ark34'!$A$2:$U$130,19,FALSE),VLOOKUP(E8,Arkcup!$A$2:$U$130,19,FALSE)))</f>
        <v>0</v>
      </c>
      <c r="T8" s="87">
        <f>IF(A8=43,VLOOKUP(E8,Ark43s!$A$2:$U$130,20,FALSE),IF(A8=34,VLOOKUP(E8,'Ark34'!$A$2:$U$130,20,FALSE),VLOOKUP(E8,Arkcup!$A$2:$U$130,20,FALSE)))</f>
        <v>1</v>
      </c>
      <c r="U8" s="109">
        <f t="shared" si="0"/>
        <v>13</v>
      </c>
      <c r="V8" s="116"/>
      <c r="W8" s="124"/>
      <c r="Y8" s="142"/>
      <c r="Z8" s="135"/>
      <c r="AA8" s="135"/>
      <c r="AB8" s="135"/>
      <c r="AC8" s="135"/>
      <c r="AD8" s="135"/>
      <c r="AE8" s="137"/>
      <c r="AF8" s="137"/>
      <c r="AG8" s="137"/>
      <c r="AH8" s="137"/>
      <c r="AI8" s="137"/>
      <c r="AJ8" s="137"/>
      <c r="AK8" s="137"/>
      <c r="AL8" s="137"/>
      <c r="AM8" s="137">
        <v>4</v>
      </c>
      <c r="AN8" s="137"/>
      <c r="AO8" s="137">
        <v>2</v>
      </c>
      <c r="AP8" s="135">
        <v>2</v>
      </c>
      <c r="AQ8" s="165"/>
      <c r="AR8" s="135"/>
      <c r="AS8" s="135">
        <v>4</v>
      </c>
      <c r="AT8" s="169"/>
      <c r="AU8" s="138"/>
      <c r="AV8" s="138">
        <v>1</v>
      </c>
      <c r="AW8" s="138"/>
      <c r="AX8" s="138"/>
      <c r="AY8" s="138"/>
      <c r="AZ8" s="138"/>
      <c r="BA8" s="135"/>
      <c r="BB8" s="136"/>
      <c r="BC8" s="141"/>
    </row>
    <row r="9" spans="1:55" x14ac:dyDescent="0.25">
      <c r="A9" s="67">
        <v>43</v>
      </c>
      <c r="B9" s="70" t="s">
        <v>41</v>
      </c>
      <c r="C9" s="71" t="s">
        <v>22</v>
      </c>
      <c r="D9" s="101"/>
      <c r="E9" s="86">
        <v>9</v>
      </c>
      <c r="F9" s="87">
        <f>IF(A9=43,VLOOKUP(E9,Ark43d!$A$2:$U$130,6,FALSE),IF(A9=34,VLOOKUP(E9,'Ark34'!$A$2:$U$130,6,FALSE),VLOOKUP(E9,Arkcup!$A$2:$U$130,6,FALSE)))</f>
        <v>3</v>
      </c>
      <c r="G9" s="87">
        <f>IF(A9=43,VLOOKUP(E9,Ark43d!$A$2:$U$130,7,FALSE),IF(A9=34,VLOOKUP(E9,'Ark34'!$A$2:$U$130,7,FALSE),VLOOKUP(E9,Arkcup!$A$2:$U$130,7,FALSE)))</f>
        <v>0</v>
      </c>
      <c r="H9" s="87">
        <f>IF(A9=43,VLOOKUP(E9,Ark43d!$A$2:$U$130,8,FALSE),IF(A9=34,VLOOKUP(E9,'Ark34'!$A$2:$U$130,8,FALSE),VLOOKUP(E9,Arkcup!$A$2:$U$130,8,FALSE)))</f>
        <v>0</v>
      </c>
      <c r="I9" s="87">
        <f>IF(A9=43,VLOOKUP(E9,Ark43d!$A$2:$U$130,9,FALSE),IF(A9=34,VLOOKUP(E9,'Ark34'!$A$2:$U$130,9,FALSE),VLOOKUP(E9,Arkcup!$A$2:$U$130,9,FALSE)))</f>
        <v>0</v>
      </c>
      <c r="J9" s="87">
        <f>IF(A9=43,VLOOKUP(E9,Ark43d!$A$2:$U$130,10,FALSE),IF(A9=34,VLOOKUP(E9,'Ark34'!$A$2:$U$130,10,FALSE),VLOOKUP(E9,Arkcup!$A$2:$U$130,10,FALSE)))</f>
        <v>3</v>
      </c>
      <c r="K9" s="87">
        <f>IF(A9=43,VLOOKUP(E9,Ark43d!$A$2:$U$130,11,FALSE),IF(A9=34,VLOOKUP(E9,'Ark34'!$A$2:$U$130,11,FALSE),VLOOKUP(E9,Arkcup!$A$2:$U$130,11,FALSE)))</f>
        <v>3</v>
      </c>
      <c r="L9" s="87">
        <f>IF(A9=43,VLOOKUP(E9,Ark43d!$A$2:$U$130,12,FALSE),IF(A9=34,VLOOKUP(E9,'Ark34'!$A$2:$U$130,12,FALSE),VLOOKUP(E9,Arkcup!$A$2:$U$130,12,FALSE)))</f>
        <v>3</v>
      </c>
      <c r="M9" s="87">
        <f>IF(A9=43,VLOOKUP(E9,Ark43d!$A$2:$U$130,13,FALSE),IF(A9=34,VLOOKUP(E9,'Ark34'!$A$2:$U$130,13,FALSE),VLOOKUP(E9,Arkcup!$A$2:$U$130,13,FALSE)))</f>
        <v>0</v>
      </c>
      <c r="N9" s="87">
        <f>IF(A9=43,VLOOKUP(E9,Ark43d!$A$2:$U$130,14,FALSE),IF(A9=34,VLOOKUP(E9,'Ark34'!$A$2:$U$130,14,FALSE),VLOOKUP(E9,Arkcup!$A$2:$U$130,14,FALSE)))</f>
        <v>0</v>
      </c>
      <c r="O9" s="87">
        <f>IF(A9=43,VLOOKUP(E9,Ark43d!$A$2:$U$130,15,FALSE),IF(A9=34,VLOOKUP(E9,'Ark34'!$A$2:$U$130,15,FALSE),VLOOKUP(E9,Arkcup!$A$2:$U$130,15,FALSE)))</f>
        <v>0</v>
      </c>
      <c r="P9" s="87">
        <f>IF(A9=43,VLOOKUP(E9,Ark43d!$A$2:$U$130,16,FALSE),IF(A9=34,VLOOKUP(E9,'Ark34'!$A$2:$U$130,16,FALSE),VLOOKUP(E9,Arkcup!$A$2:$U$130,16,FALSE)))</f>
        <v>0</v>
      </c>
      <c r="Q9" s="87">
        <f>IF(A9=43,VLOOKUP(E9,Ark43d!$A$2:$U$130,17,FALSE),IF(A9=34,VLOOKUP(E9,'Ark34'!$A$2:$U$130,17,FALSE),VLOOKUP(E9,Arkcup!$A$2:$U$130,17,FALSE)))</f>
        <v>0</v>
      </c>
      <c r="R9" s="87">
        <f>IF(A9=43,VLOOKUP(E9,Ark43d!$A$2:$U$130,18,FALSE),IF(A9=34,VLOOKUP(E9,'Ark34'!$A$2:$U$130,18,FALSE),VLOOKUP(E9,Arkcup!$A$2:$U$130,18,FALSE)))</f>
        <v>0</v>
      </c>
      <c r="S9" s="87">
        <f>IF(A9=43,VLOOKUP(E9,Ark43d!$A$2:$U$130,19,FALSE),IF(A9=34,VLOOKUP(E9,'Ark34'!$A$2:$U$130,19,FALSE),VLOOKUP(E9,Arkcup!$A$2:$U$130,19,FALSE)))</f>
        <v>1</v>
      </c>
      <c r="T9" s="87">
        <f>IF(A9=43,VLOOKUP(E9,Ark43d!$A$2:$U$130,20,FALSE),IF(A9=34,VLOOKUP(E9,'Ark34'!$A$2:$U$130,20,FALSE),VLOOKUP(E9,Arkcup!$A$2:$U$130,20,FALSE)))</f>
        <v>1</v>
      </c>
      <c r="U9" s="109">
        <f t="shared" si="0"/>
        <v>11</v>
      </c>
      <c r="V9" s="116"/>
      <c r="W9" s="124"/>
      <c r="Y9" s="142"/>
      <c r="Z9" s="135"/>
      <c r="AA9" s="135"/>
      <c r="AB9" s="135"/>
      <c r="AC9" s="135"/>
      <c r="AD9" s="135"/>
      <c r="AE9" s="137"/>
      <c r="AF9" s="137">
        <v>2</v>
      </c>
      <c r="AG9" s="137"/>
      <c r="AH9" s="137"/>
      <c r="AI9" s="137">
        <v>3</v>
      </c>
      <c r="AJ9" s="137"/>
      <c r="AK9" s="137">
        <v>3</v>
      </c>
      <c r="AL9" s="137"/>
      <c r="AM9" s="137">
        <v>2</v>
      </c>
      <c r="AN9" s="137">
        <v>1</v>
      </c>
      <c r="AO9" s="137"/>
      <c r="AP9" s="135"/>
      <c r="AQ9" s="135"/>
      <c r="AR9" s="138"/>
      <c r="AS9" s="138"/>
      <c r="AT9" s="135"/>
      <c r="AU9" s="135"/>
      <c r="AV9" s="135"/>
      <c r="AW9" s="135"/>
      <c r="AX9" s="135"/>
      <c r="AY9" s="135"/>
      <c r="AZ9" s="135"/>
      <c r="BA9" s="135"/>
      <c r="BB9" s="136"/>
      <c r="BC9" s="141"/>
    </row>
    <row r="10" spans="1:55" x14ac:dyDescent="0.25">
      <c r="A10" s="67">
        <v>43</v>
      </c>
      <c r="B10" s="102" t="s">
        <v>78</v>
      </c>
      <c r="C10" s="103" t="s">
        <v>23</v>
      </c>
      <c r="D10" s="101"/>
      <c r="E10" s="86">
        <v>4</v>
      </c>
      <c r="F10" s="87">
        <f>IF(A10=43,VLOOKUP(E10,Ark43d!$A$2:$U$130,6,FALSE),IF(A10=34,VLOOKUP(E10,'Ark34'!$A$2:$U$130,6,FALSE),VLOOKUP(E10,Arkcup!$A$2:$U$130,6,FALSE)))</f>
        <v>0</v>
      </c>
      <c r="G10" s="87">
        <f>IF(A10=43,VLOOKUP(E10,Ark43d!$A$2:$U$130,7,FALSE),IF(A10=34,VLOOKUP(E10,'Ark34'!$A$2:$U$130,7,FALSE),VLOOKUP(E10,Arkcup!$A$2:$U$130,7,FALSE)))</f>
        <v>1</v>
      </c>
      <c r="H10" s="87">
        <f>IF(A10=43,VLOOKUP(E10,Ark43d!$A$2:$U$130,8,FALSE),IF(A10=34,VLOOKUP(E10,'Ark34'!$A$2:$U$130,8,FALSE),VLOOKUP(E10,Arkcup!$A$2:$U$130,8,FALSE)))</f>
        <v>0</v>
      </c>
      <c r="I10" s="87">
        <f>IF(A10=43,VLOOKUP(E10,Ark43d!$A$2:$U$130,9,FALSE),IF(A10=34,VLOOKUP(E10,'Ark34'!$A$2:$U$130,9,FALSE),VLOOKUP(E10,Arkcup!$A$2:$U$130,9,FALSE)))</f>
        <v>0</v>
      </c>
      <c r="J10" s="87">
        <f>IF(A10=43,VLOOKUP(E10,Ark43d!$A$2:$U$130,10,FALSE),IF(A10=34,VLOOKUP(E10,'Ark34'!$A$2:$U$130,10,FALSE),VLOOKUP(E10,Arkcup!$A$2:$U$130,10,FALSE)))</f>
        <v>2</v>
      </c>
      <c r="K10" s="87">
        <f>IF(A10=43,VLOOKUP(E10,Ark43d!$A$2:$U$130,11,FALSE),IF(A10=34,VLOOKUP(E10,'Ark34'!$A$2:$U$130,11,FALSE),VLOOKUP(E10,Arkcup!$A$2:$U$130,11,FALSE)))</f>
        <v>2</v>
      </c>
      <c r="L10" s="87">
        <f>IF(A10=43,VLOOKUP(E10,Ark43d!$A$2:$U$130,12,FALSE),IF(A10=34,VLOOKUP(E10,'Ark34'!$A$2:$U$130,12,FALSE),VLOOKUP(E10,Arkcup!$A$2:$U$130,12,FALSE)))</f>
        <v>2</v>
      </c>
      <c r="M10" s="87">
        <f>IF(A10=43,VLOOKUP(E10,Ark43d!$A$2:$U$130,13,FALSE),IF(A10=34,VLOOKUP(E10,'Ark34'!$A$2:$U$130,13,FALSE),VLOOKUP(E10,Arkcup!$A$2:$U$130,13,FALSE)))</f>
        <v>0</v>
      </c>
      <c r="N10" s="87">
        <f>IF(A10=43,VLOOKUP(E10,Ark43d!$A$2:$U$130,14,FALSE),IF(A10=34,VLOOKUP(E10,'Ark34'!$A$2:$U$130,14,FALSE),VLOOKUP(E10,Arkcup!$A$2:$U$130,14,FALSE)))</f>
        <v>0</v>
      </c>
      <c r="O10" s="87">
        <f>IF(A10=43,VLOOKUP(E10,Ark43d!$A$2:$U$130,15,FALSE),IF(A10=34,VLOOKUP(E10,'Ark34'!$A$2:$U$130,15,FALSE),VLOOKUP(E10,Arkcup!$A$2:$U$130,15,FALSE)))</f>
        <v>0</v>
      </c>
      <c r="P10" s="87">
        <f>IF(A10=43,VLOOKUP(E10,Ark43d!$A$2:$U$130,16,FALSE),IF(A10=34,VLOOKUP(E10,'Ark34'!$A$2:$U$130,16,FALSE),VLOOKUP(E10,Arkcup!$A$2:$U$130,16,FALSE)))</f>
        <v>0</v>
      </c>
      <c r="Q10" s="87">
        <f>IF(A10=43,VLOOKUP(E10,Ark43d!$A$2:$U$130,17,FALSE),IF(A10=34,VLOOKUP(E10,'Ark34'!$A$2:$U$130,17,FALSE),VLOOKUP(E10,Arkcup!$A$2:$U$130,17,FALSE)))</f>
        <v>0</v>
      </c>
      <c r="R10" s="87">
        <f>IF(A10=43,VLOOKUP(E10,Ark43d!$A$2:$U$130,18,FALSE),IF(A10=34,VLOOKUP(E10,'Ark34'!$A$2:$U$130,18,FALSE),VLOOKUP(E10,Arkcup!$A$2:$U$130,18,FALSE)))</f>
        <v>0</v>
      </c>
      <c r="S10" s="87">
        <f>IF(A10=43,VLOOKUP(E10,Ark43d!$A$2:$U$130,19,FALSE),IF(A10=34,VLOOKUP(E10,'Ark34'!$A$2:$U$130,19,FALSE),VLOOKUP(E10,Arkcup!$A$2:$U$130,19,FALSE)))</f>
        <v>0</v>
      </c>
      <c r="T10" s="87">
        <f>IF(A10=43,VLOOKUP(E10,Ark43d!$A$2:$U$130,20,FALSE),IF(A10=34,VLOOKUP(E10,'Ark34'!$A$2:$U$130,20,FALSE),VLOOKUP(E10,Arkcup!$A$2:$U$130,20,FALSE)))</f>
        <v>0</v>
      </c>
      <c r="U10" s="109">
        <f t="shared" si="0"/>
        <v>6</v>
      </c>
      <c r="V10" s="116"/>
      <c r="W10" s="124"/>
      <c r="Y10" s="142"/>
      <c r="Z10" s="135"/>
      <c r="AA10" s="135"/>
      <c r="AB10" s="135"/>
      <c r="AC10" s="135"/>
      <c r="AD10" s="135"/>
      <c r="AE10" s="137"/>
      <c r="AF10" s="137"/>
      <c r="AG10" s="137">
        <v>2</v>
      </c>
      <c r="AH10" s="137"/>
      <c r="AI10" s="137">
        <v>2</v>
      </c>
      <c r="AJ10" s="137"/>
      <c r="AK10" s="137">
        <v>2</v>
      </c>
      <c r="AL10" s="137"/>
      <c r="AM10" s="137"/>
      <c r="AN10" s="137"/>
      <c r="AO10" s="137"/>
      <c r="AP10" s="135"/>
      <c r="AQ10" s="135"/>
      <c r="AR10" s="135"/>
      <c r="AS10" s="135"/>
      <c r="AT10" s="135"/>
      <c r="AU10" s="135"/>
      <c r="AV10" s="135"/>
      <c r="AW10" s="135"/>
      <c r="AX10" s="135"/>
      <c r="AY10" s="135"/>
      <c r="AZ10" s="135"/>
      <c r="BA10" s="135"/>
      <c r="BB10" s="136"/>
      <c r="BC10" s="141"/>
    </row>
    <row r="11" spans="1:55" ht="15.75" thickBot="1" x14ac:dyDescent="0.3">
      <c r="A11" s="67">
        <v>43</v>
      </c>
      <c r="B11" s="72" t="s">
        <v>41</v>
      </c>
      <c r="C11" s="73" t="s">
        <v>24</v>
      </c>
      <c r="D11" s="100"/>
      <c r="E11" s="88">
        <v>6</v>
      </c>
      <c r="F11" s="89">
        <f>IF(A11=43,VLOOKUP(E11,Ark43d!$A$2:$U$130,6,FALSE),IF(A11=34,VLOOKUP(E11,'Ark34'!$A$2:$U$130,6,FALSE),VLOOKUP(E11,Arkcup!$A$2:$U$130,6,FALSE)))</f>
        <v>2</v>
      </c>
      <c r="G11" s="89">
        <f>IF(A11=43,VLOOKUP(E11,Ark43d!$A$2:$U$130,7,FALSE),IF(A11=34,VLOOKUP(E11,'Ark34'!$A$2:$U$130,7,FALSE),VLOOKUP(E11,Arkcup!$A$2:$U$130,7,FALSE)))</f>
        <v>0</v>
      </c>
      <c r="H11" s="89">
        <f>IF(A11=43,VLOOKUP(E11,Ark43d!$A$2:$U$130,8,FALSE),IF(A11=34,VLOOKUP(E11,'Ark34'!$A$2:$U$130,8,FALSE),VLOOKUP(E11,Arkcup!$A$2:$U$130,8,FALSE)))</f>
        <v>0</v>
      </c>
      <c r="I11" s="89">
        <f>IF(A11=43,VLOOKUP(E11,Ark43d!$A$2:$U$130,9,FALSE),IF(A11=34,VLOOKUP(E11,'Ark34'!$A$2:$U$130,9,FALSE),VLOOKUP(E11,Arkcup!$A$2:$U$130,9,FALSE)))</f>
        <v>0</v>
      </c>
      <c r="J11" s="89">
        <f>IF(A11=43,VLOOKUP(E11,Ark43d!$A$2:$U$130,10,FALSE),IF(A11=34,VLOOKUP(E11,'Ark34'!$A$2:$U$130,10,FALSE),VLOOKUP(E11,Arkcup!$A$2:$U$130,10,FALSE)))</f>
        <v>2</v>
      </c>
      <c r="K11" s="89">
        <f>IF(A11=43,VLOOKUP(E11,Ark43d!$A$2:$U$130,11,FALSE),IF(A11=34,VLOOKUP(E11,'Ark34'!$A$2:$U$130,11,FALSE),VLOOKUP(E11,Arkcup!$A$2:$U$130,11,FALSE)))</f>
        <v>2</v>
      </c>
      <c r="L11" s="89">
        <f>IF(A11=43,VLOOKUP(E11,Ark43d!$A$2:$U$130,12,FALSE),IF(A11=34,VLOOKUP(E11,'Ark34'!$A$2:$U$130,12,FALSE),VLOOKUP(E11,Arkcup!$A$2:$U$130,12,FALSE)))</f>
        <v>2</v>
      </c>
      <c r="M11" s="89">
        <f>IF(A11=43,VLOOKUP(E11,Ark43d!$A$2:$U$130,13,FALSE),IF(A11=34,VLOOKUP(E11,'Ark34'!$A$2:$U$130,13,FALSE),VLOOKUP(E11,Arkcup!$A$2:$U$130,13,FALSE)))</f>
        <v>0</v>
      </c>
      <c r="N11" s="89">
        <f>IF(A11=43,VLOOKUP(E11,Ark43d!$A$2:$U$130,14,FALSE),IF(A11=34,VLOOKUP(E11,'Ark34'!$A$2:$U$130,14,FALSE),VLOOKUP(E11,Arkcup!$A$2:$U$130,14,FALSE)))</f>
        <v>0</v>
      </c>
      <c r="O11" s="89">
        <f>IF(A11=43,VLOOKUP(E11,Ark43d!$A$2:$U$130,15,FALSE),IF(A11=34,VLOOKUP(E11,'Ark34'!$A$2:$U$130,15,FALSE),VLOOKUP(E11,Arkcup!$A$2:$U$130,15,FALSE)))</f>
        <v>0</v>
      </c>
      <c r="P11" s="89">
        <f>IF(A11=43,VLOOKUP(E11,Ark43d!$A$2:$U$130,16,FALSE),IF(A11=34,VLOOKUP(E11,'Ark34'!$A$2:$U$130,16,FALSE),VLOOKUP(E11,Arkcup!$A$2:$U$130,16,FALSE)))</f>
        <v>0</v>
      </c>
      <c r="Q11" s="89">
        <f>IF(A11=43,VLOOKUP(E11,Ark43d!$A$2:$U$130,17,FALSE),IF(A11=34,VLOOKUP(E11,'Ark34'!$A$2:$U$130,17,FALSE),VLOOKUP(E11,Arkcup!$A$2:$U$130,17,FALSE)))</f>
        <v>0</v>
      </c>
      <c r="R11" s="89">
        <f>IF(A11=43,VLOOKUP(E11,Ark43d!$A$2:$U$130,18,FALSE),IF(A11=34,VLOOKUP(E11,'Ark34'!$A$2:$U$130,18,FALSE),VLOOKUP(E11,Arkcup!$A$2:$U$130,18,FALSE)))</f>
        <v>0</v>
      </c>
      <c r="S11" s="89">
        <f>IF(A11=43,VLOOKUP(E11,Ark43d!$A$2:$U$130,19,FALSE),IF(A11=34,VLOOKUP(E11,'Ark34'!$A$2:$U$130,19,FALSE),VLOOKUP(E11,Arkcup!$A$2:$U$130,19,FALSE)))</f>
        <v>0</v>
      </c>
      <c r="T11" s="89">
        <f>IF(A11=43,VLOOKUP(E11,Ark43d!$A$2:$U$130,20,FALSE),IF(A11=34,VLOOKUP(E11,'Ark34'!$A$2:$U$130,20,FALSE),VLOOKUP(E11,Arkcup!$A$2:$U$130,20,FALSE)))</f>
        <v>1</v>
      </c>
      <c r="U11" s="110">
        <f t="shared" si="0"/>
        <v>7</v>
      </c>
      <c r="V11" s="117"/>
      <c r="W11" s="124"/>
      <c r="Y11" s="142">
        <v>2</v>
      </c>
      <c r="Z11" s="135"/>
      <c r="AA11" s="135">
        <v>2</v>
      </c>
      <c r="AB11" s="135"/>
      <c r="AC11" s="135">
        <v>2</v>
      </c>
      <c r="AD11" s="135"/>
      <c r="AE11" s="137">
        <v>1</v>
      </c>
      <c r="AF11" s="137"/>
      <c r="AG11" s="137"/>
      <c r="AH11" s="137"/>
      <c r="AI11" s="137"/>
      <c r="AJ11" s="137"/>
      <c r="AK11" s="137"/>
      <c r="AL11" s="137"/>
      <c r="AM11" s="137"/>
      <c r="AN11" s="137"/>
      <c r="AO11" s="137"/>
      <c r="AP11" s="135"/>
      <c r="AQ11" s="135"/>
      <c r="AR11" s="135"/>
      <c r="AS11" s="154"/>
      <c r="AT11" s="154"/>
      <c r="AU11" s="135"/>
      <c r="AV11" s="154"/>
      <c r="AW11" s="154"/>
      <c r="AX11" s="135"/>
      <c r="AY11" s="135"/>
      <c r="AZ11" s="135"/>
      <c r="BA11" s="135"/>
      <c r="BB11" s="136"/>
      <c r="BC11" s="141"/>
    </row>
    <row r="12" spans="1:55" ht="15.75" thickBot="1" x14ac:dyDescent="0.3">
      <c r="A12" s="67">
        <v>45</v>
      </c>
      <c r="B12" s="68" t="s">
        <v>42</v>
      </c>
      <c r="C12" s="69" t="s">
        <v>20</v>
      </c>
      <c r="D12" s="99"/>
      <c r="E12" s="84">
        <v>8</v>
      </c>
      <c r="F12" s="85">
        <f>IF(A12=43,VLOOKUP(E12,Ark43s!$A$2:$U$130,6,FALSE),IF(A12=34,VLOOKUP(E12,'Ark34'!$A$2:$U$130,6,FALSE),VLOOKUP(E12,Arkcup!$A$2:$U$130,6,FALSE)))</f>
        <v>0</v>
      </c>
      <c r="G12" s="85">
        <f>IF(A12=43,VLOOKUP(E12,Ark43s!$A$2:$U$130,7,FALSE),IF(A12=34,VLOOKUP(E12,'Ark34'!$A$2:$U$130,7,FALSE),VLOOKUP(E12,Arkcup!$A$2:$U$130,7,FALSE)))</f>
        <v>0</v>
      </c>
      <c r="H12" s="85">
        <f>IF(A12=43,VLOOKUP(E12,Ark43s!$A$2:$U$130,8,FALSE),IF(A12=34,VLOOKUP(E12,'Ark34'!$A$2:$U$130,8,FALSE),VLOOKUP(E12,Arkcup!$A$2:$U$130,8,FALSE)))</f>
        <v>0</v>
      </c>
      <c r="I12" s="85">
        <f>IF(A12=43,VLOOKUP(E12,Ark43s!$A$2:$U$130,9,FALSE),IF(A12=34,VLOOKUP(E12,'Ark34'!$A$2:$U$130,9,FALSE),VLOOKUP(E12,Arkcup!$A$2:$U$130,9,FALSE)))</f>
        <v>0</v>
      </c>
      <c r="J12" s="85">
        <v>4</v>
      </c>
      <c r="K12" s="85">
        <v>4</v>
      </c>
      <c r="L12" s="85">
        <v>4</v>
      </c>
      <c r="M12" s="85">
        <v>0</v>
      </c>
      <c r="N12" s="85">
        <v>0</v>
      </c>
      <c r="O12" s="85">
        <f>IF(A12=43,VLOOKUP(E12,Ark43s!$A$2:$U$130,15,FALSE),IF(A12=34,VLOOKUP(E12,'Ark34'!$A$2:$U$130,15,FALSE),VLOOKUP(E12,Arkcup!$A$2:$U$130,15,FALSE)))</f>
        <v>0</v>
      </c>
      <c r="P12" s="85">
        <f>IF(A12=43,VLOOKUP(E12,Ark43s!$A$2:$U$130,16,FALSE),IF(A12=34,VLOOKUP(E12,'Ark34'!$A$2:$U$130,16,FALSE),VLOOKUP(E12,Arkcup!$A$2:$U$130,16,FALSE)))</f>
        <v>0</v>
      </c>
      <c r="Q12" s="85">
        <f>IF(A12=43,VLOOKUP(E12,Ark43s!$A$2:$U$130,17,FALSE),IF(A12=34,VLOOKUP(E12,'Ark34'!$A$2:$U$130,17,FALSE),VLOOKUP(E12,Arkcup!$A$2:$U$130,17,FALSE)))</f>
        <v>0</v>
      </c>
      <c r="R12" s="85">
        <v>0</v>
      </c>
      <c r="S12" s="85">
        <v>0</v>
      </c>
      <c r="T12" s="85">
        <v>4</v>
      </c>
      <c r="U12" s="108">
        <f t="shared" si="0"/>
        <v>16</v>
      </c>
      <c r="V12" s="115">
        <f>SUM(U12:U16)</f>
        <v>28</v>
      </c>
      <c r="W12" s="124"/>
      <c r="Y12" s="142"/>
      <c r="Z12" s="135"/>
      <c r="AA12" s="135"/>
      <c r="AB12" s="135"/>
      <c r="AC12" s="135"/>
      <c r="AD12" s="135"/>
      <c r="AE12" s="137"/>
      <c r="AF12" s="137"/>
      <c r="AG12" s="137"/>
      <c r="AH12" s="137"/>
      <c r="AI12" s="137"/>
      <c r="AJ12" s="137"/>
      <c r="AK12" s="137"/>
      <c r="AL12" s="137"/>
      <c r="AM12" s="137"/>
      <c r="AN12" s="137"/>
      <c r="AO12" s="137"/>
      <c r="AP12" s="135">
        <v>4</v>
      </c>
      <c r="AQ12" s="135"/>
      <c r="AR12" s="165"/>
      <c r="AS12" s="163">
        <v>2</v>
      </c>
      <c r="AT12" s="164">
        <v>2</v>
      </c>
      <c r="AU12" s="166"/>
      <c r="AV12" s="163">
        <v>3</v>
      </c>
      <c r="AW12" s="164">
        <v>1</v>
      </c>
      <c r="AX12" s="162"/>
      <c r="AY12" s="135">
        <v>4</v>
      </c>
      <c r="AZ12" s="135"/>
      <c r="BA12" s="135"/>
      <c r="BB12" s="136"/>
      <c r="BC12" s="141"/>
    </row>
    <row r="13" spans="1:55" x14ac:dyDescent="0.25">
      <c r="A13" s="67">
        <v>43</v>
      </c>
      <c r="B13" s="104" t="s">
        <v>42</v>
      </c>
      <c r="C13" s="105" t="s">
        <v>21</v>
      </c>
      <c r="D13" s="101"/>
      <c r="E13" s="86">
        <v>4</v>
      </c>
      <c r="F13" s="87">
        <f>IF(A13=43,VLOOKUP(E13,Ark43s!$A$2:$U$130,6,FALSE),IF(A13=34,VLOOKUP(E13,'Ark34'!$A$2:$U$130,6,FALSE),VLOOKUP(E13,Arkcup!$A$2:$U$130,6,FALSE)))</f>
        <v>0</v>
      </c>
      <c r="G13" s="87">
        <f>IF(A13=43,VLOOKUP(E13,Ark43s!$A$2:$U$130,7,FALSE),IF(A13=34,VLOOKUP(E13,'Ark34'!$A$2:$U$130,7,FALSE),VLOOKUP(E13,Arkcup!$A$2:$U$130,7,FALSE)))</f>
        <v>1</v>
      </c>
      <c r="H13" s="87">
        <f>IF(A13=43,VLOOKUP(E13,Ark43s!$A$2:$U$130,8,FALSE),IF(A13=34,VLOOKUP(E13,'Ark34'!$A$2:$U$130,8,FALSE),VLOOKUP(E13,Arkcup!$A$2:$U$130,8,FALSE)))</f>
        <v>0</v>
      </c>
      <c r="I13" s="87">
        <f>IF(A13=43,VLOOKUP(E13,Ark43s!$A$2:$U$130,9,FALSE),IF(A13=34,VLOOKUP(E13,'Ark34'!$A$2:$U$130,9,FALSE),VLOOKUP(E13,Arkcup!$A$2:$U$130,9,FALSE)))</f>
        <v>0</v>
      </c>
      <c r="J13" s="87">
        <f>IF(A13=43,VLOOKUP(E13,Ark43s!$A$2:$U$130,10,FALSE),IF(A13=34,VLOOKUP(E13,'Ark34'!$A$2:$U$130,10,FALSE),VLOOKUP(E13,Arkcup!$A$2:$U$130,10,FALSE)))</f>
        <v>2</v>
      </c>
      <c r="K13" s="87">
        <f>IF(A13=43,VLOOKUP(E13,Ark43s!$A$2:$U$130,11,FALSE),IF(A13=34,VLOOKUP(E13,'Ark34'!$A$2:$U$130,11,FALSE),VLOOKUP(E13,Arkcup!$A$2:$U$130,11,FALSE)))</f>
        <v>2</v>
      </c>
      <c r="L13" s="87">
        <f>IF(A13=43,VLOOKUP(E13,Ark43s!$A$2:$U$130,12,FALSE),IF(A13=34,VLOOKUP(E13,'Ark34'!$A$2:$U$130,12,FALSE),VLOOKUP(E13,Arkcup!$A$2:$U$130,12,FALSE)))</f>
        <v>2</v>
      </c>
      <c r="M13" s="87">
        <f>IF(A13=43,VLOOKUP(E13,Ark43s!$A$2:$U$130,13,FALSE),IF(A13=34,VLOOKUP(E13,'Ark34'!$A$2:$U$130,13,FALSE),VLOOKUP(E13,Arkcup!$A$2:$U$130,13,FALSE)))</f>
        <v>0</v>
      </c>
      <c r="N13" s="87">
        <f>IF(A13=43,VLOOKUP(E13,Ark43s!$A$2:$U$130,14,FALSE),IF(A13=34,VLOOKUP(E13,'Ark34'!$A$2:$U$130,14,FALSE),VLOOKUP(E13,Arkcup!$A$2:$U$130,14,FALSE)))</f>
        <v>0</v>
      </c>
      <c r="O13" s="87">
        <f>IF(A13=43,VLOOKUP(E13,Ark43s!$A$2:$U$130,15,FALSE),IF(A13=34,VLOOKUP(E13,'Ark34'!$A$2:$U$130,15,FALSE),VLOOKUP(E13,Arkcup!$A$2:$U$130,15,FALSE)))</f>
        <v>0</v>
      </c>
      <c r="P13" s="87">
        <f>IF(A13=43,VLOOKUP(E13,Ark43s!$A$2:$U$130,16,FALSE),IF(A13=34,VLOOKUP(E13,'Ark34'!$A$2:$U$130,16,FALSE),VLOOKUP(E13,Arkcup!$A$2:$U$130,16,FALSE)))</f>
        <v>0</v>
      </c>
      <c r="Q13" s="87">
        <f>IF(A13=43,VLOOKUP(E13,Ark43s!$A$2:$U$130,17,FALSE),IF(A13=34,VLOOKUP(E13,'Ark34'!$A$2:$U$130,17,FALSE),VLOOKUP(E13,Arkcup!$A$2:$U$130,17,FALSE)))</f>
        <v>0</v>
      </c>
      <c r="R13" s="87">
        <f>IF(A13=43,VLOOKUP(E13,Ark43s!$A$2:$U$130,18,FALSE),IF(A13=34,VLOOKUP(E13,'Ark34'!$A$2:$U$130,18,FALSE),VLOOKUP(E13,Arkcup!$A$2:$U$130,18,FALSE)))</f>
        <v>0</v>
      </c>
      <c r="S13" s="87">
        <f>IF(A13=43,VLOOKUP(E13,Ark43s!$A$2:$U$130,19,FALSE),IF(A13=34,VLOOKUP(E13,'Ark34'!$A$2:$U$130,19,FALSE),VLOOKUP(E13,Arkcup!$A$2:$U$130,19,FALSE)))</f>
        <v>0</v>
      </c>
      <c r="T13" s="87">
        <v>0</v>
      </c>
      <c r="U13" s="109">
        <f t="shared" si="0"/>
        <v>6</v>
      </c>
      <c r="V13" s="116"/>
      <c r="W13" s="124"/>
      <c r="Y13" s="142"/>
      <c r="Z13" s="135"/>
      <c r="AA13" s="135"/>
      <c r="AB13" s="135"/>
      <c r="AC13" s="135"/>
      <c r="AD13" s="135"/>
      <c r="AE13" s="137"/>
      <c r="AF13" s="137"/>
      <c r="AG13" s="137"/>
      <c r="AH13" s="137"/>
      <c r="AI13" s="137"/>
      <c r="AJ13" s="137"/>
      <c r="AK13" s="137"/>
      <c r="AL13" s="137"/>
      <c r="AM13" s="137"/>
      <c r="AN13" s="137">
        <v>2</v>
      </c>
      <c r="AO13" s="137"/>
      <c r="AP13" s="135"/>
      <c r="AQ13" s="135">
        <v>2</v>
      </c>
      <c r="AR13" s="135"/>
      <c r="AS13" s="138"/>
      <c r="AT13" s="138">
        <v>2</v>
      </c>
      <c r="AU13" s="135"/>
      <c r="AV13" s="138"/>
      <c r="AW13" s="138"/>
      <c r="AX13" s="135"/>
      <c r="AY13" s="135"/>
      <c r="AZ13" s="135"/>
      <c r="BA13" s="135"/>
      <c r="BB13" s="136"/>
      <c r="BC13" s="141"/>
    </row>
    <row r="14" spans="1:55" x14ac:dyDescent="0.25">
      <c r="A14" s="67">
        <v>43</v>
      </c>
      <c r="B14" s="102" t="s">
        <v>79</v>
      </c>
      <c r="C14" s="103" t="s">
        <v>22</v>
      </c>
      <c r="D14" s="101"/>
      <c r="E14" s="86">
        <v>4</v>
      </c>
      <c r="F14" s="87">
        <f>IF(A14=43,VLOOKUP(E14,Ark43d!$A$2:$U$130,6,FALSE),IF(A14=34,VLOOKUP(E14,'Ark34'!$A$2:$U$130,6,FALSE),VLOOKUP(E14,Arkcup!$A$2:$U$130,6,FALSE)))</f>
        <v>0</v>
      </c>
      <c r="G14" s="87">
        <f>IF(A14=43,VLOOKUP(E14,Ark43d!$A$2:$U$130,7,FALSE),IF(A14=34,VLOOKUP(E14,'Ark34'!$A$2:$U$130,7,FALSE),VLOOKUP(E14,Arkcup!$A$2:$U$130,7,FALSE)))</f>
        <v>1</v>
      </c>
      <c r="H14" s="87">
        <f>IF(A14=43,VLOOKUP(E14,Ark43d!$A$2:$U$130,8,FALSE),IF(A14=34,VLOOKUP(E14,'Ark34'!$A$2:$U$130,8,FALSE),VLOOKUP(E14,Arkcup!$A$2:$U$130,8,FALSE)))</f>
        <v>0</v>
      </c>
      <c r="I14" s="87">
        <f>IF(A14=43,VLOOKUP(E14,Ark43d!$A$2:$U$130,9,FALSE),IF(A14=34,VLOOKUP(E14,'Ark34'!$A$2:$U$130,9,FALSE),VLOOKUP(E14,Arkcup!$A$2:$U$130,9,FALSE)))</f>
        <v>0</v>
      </c>
      <c r="J14" s="87">
        <f>IF(A14=43,VLOOKUP(E14,Ark43d!$A$2:$U$130,10,FALSE),IF(A14=34,VLOOKUP(E14,'Ark34'!$A$2:$U$130,10,FALSE),VLOOKUP(E14,Arkcup!$A$2:$U$130,10,FALSE)))</f>
        <v>2</v>
      </c>
      <c r="K14" s="87">
        <f>IF(A14=43,VLOOKUP(E14,Ark43d!$A$2:$U$130,11,FALSE),IF(A14=34,VLOOKUP(E14,'Ark34'!$A$2:$U$130,11,FALSE),VLOOKUP(E14,Arkcup!$A$2:$U$130,11,FALSE)))</f>
        <v>2</v>
      </c>
      <c r="L14" s="87">
        <f>IF(A14=43,VLOOKUP(E14,Ark43d!$A$2:$U$130,12,FALSE),IF(A14=34,VLOOKUP(E14,'Ark34'!$A$2:$U$130,12,FALSE),VLOOKUP(E14,Arkcup!$A$2:$U$130,12,FALSE)))</f>
        <v>2</v>
      </c>
      <c r="M14" s="87">
        <f>IF(A14=43,VLOOKUP(E14,Ark43d!$A$2:$U$130,13,FALSE),IF(A14=34,VLOOKUP(E14,'Ark34'!$A$2:$U$130,13,FALSE),VLOOKUP(E14,Arkcup!$A$2:$U$130,13,FALSE)))</f>
        <v>0</v>
      </c>
      <c r="N14" s="87">
        <f>IF(A14=43,VLOOKUP(E14,Ark43d!$A$2:$U$130,14,FALSE),IF(A14=34,VLOOKUP(E14,'Ark34'!$A$2:$U$130,14,FALSE),VLOOKUP(E14,Arkcup!$A$2:$U$130,14,FALSE)))</f>
        <v>0</v>
      </c>
      <c r="O14" s="87">
        <f>IF(A14=43,VLOOKUP(E14,Ark43d!$A$2:$U$130,15,FALSE),IF(A14=34,VLOOKUP(E14,'Ark34'!$A$2:$U$130,15,FALSE),VLOOKUP(E14,Arkcup!$A$2:$U$130,15,FALSE)))</f>
        <v>0</v>
      </c>
      <c r="P14" s="87">
        <f>IF(A14=43,VLOOKUP(E14,Ark43d!$A$2:$U$130,16,FALSE),IF(A14=34,VLOOKUP(E14,'Ark34'!$A$2:$U$130,16,FALSE),VLOOKUP(E14,Arkcup!$A$2:$U$130,16,FALSE)))</f>
        <v>0</v>
      </c>
      <c r="Q14" s="87">
        <f>IF(A14=43,VLOOKUP(E14,Ark43d!$A$2:$U$130,17,FALSE),IF(A14=34,VLOOKUP(E14,'Ark34'!$A$2:$U$130,17,FALSE),VLOOKUP(E14,Arkcup!$A$2:$U$130,17,FALSE)))</f>
        <v>0</v>
      </c>
      <c r="R14" s="87">
        <f>IF(A14=43,VLOOKUP(E14,Ark43d!$A$2:$U$130,18,FALSE),IF(A14=34,VLOOKUP(E14,'Ark34'!$A$2:$U$130,18,FALSE),VLOOKUP(E14,Arkcup!$A$2:$U$130,18,FALSE)))</f>
        <v>0</v>
      </c>
      <c r="S14" s="87">
        <f>IF(A14=43,VLOOKUP(E14,Ark43d!$A$2:$U$130,19,FALSE),IF(A14=34,VLOOKUP(E14,'Ark34'!$A$2:$U$130,19,FALSE),VLOOKUP(E14,Arkcup!$A$2:$U$130,19,FALSE)))</f>
        <v>0</v>
      </c>
      <c r="T14" s="87">
        <f>IF(A14=43,VLOOKUP(E14,Ark43d!$A$2:$U$130,20,FALSE),IF(A14=34,VLOOKUP(E14,'Ark34'!$A$2:$U$130,20,FALSE),VLOOKUP(E14,Arkcup!$A$2:$U$130,20,FALSE)))</f>
        <v>0</v>
      </c>
      <c r="U14" s="109">
        <f t="shared" si="0"/>
        <v>6</v>
      </c>
      <c r="V14" s="116"/>
      <c r="W14" s="124"/>
      <c r="Y14" s="142"/>
      <c r="Z14" s="135"/>
      <c r="AA14" s="135"/>
      <c r="AB14" s="135"/>
      <c r="AC14" s="135"/>
      <c r="AD14" s="135"/>
      <c r="AE14" s="137"/>
      <c r="AF14" s="137"/>
      <c r="AG14" s="137"/>
      <c r="AH14" s="137"/>
      <c r="AI14" s="137"/>
      <c r="AJ14" s="137">
        <v>2</v>
      </c>
      <c r="AK14" s="137"/>
      <c r="AL14" s="137">
        <v>2</v>
      </c>
      <c r="AM14" s="137"/>
      <c r="AN14" s="137">
        <v>2</v>
      </c>
      <c r="AO14" s="137"/>
      <c r="AP14" s="135"/>
      <c r="AQ14" s="135"/>
      <c r="AR14" s="135"/>
      <c r="AS14" s="135"/>
      <c r="AT14" s="135"/>
      <c r="AU14" s="135"/>
      <c r="AV14" s="135"/>
      <c r="AW14" s="135"/>
      <c r="AX14" s="135"/>
      <c r="AY14" s="135"/>
      <c r="AZ14" s="135"/>
      <c r="BA14" s="135"/>
      <c r="BB14" s="136"/>
      <c r="BC14" s="141"/>
    </row>
    <row r="15" spans="1:55" x14ac:dyDescent="0.25">
      <c r="A15" s="67">
        <v>43</v>
      </c>
      <c r="B15" s="104" t="s">
        <v>42</v>
      </c>
      <c r="C15" s="105" t="s">
        <v>23</v>
      </c>
      <c r="D15" s="101">
        <v>1</v>
      </c>
      <c r="E15" s="86">
        <v>0</v>
      </c>
      <c r="F15" s="87">
        <f>IF(A15=43,VLOOKUP(E15,Ark43d!$A$2:$U$130,6,FALSE),IF(A15=34,VLOOKUP(E15,'Ark34'!$A$2:$U$130,6,FALSE),VLOOKUP(E15,Arkcup!$A$2:$U$130,6,FALSE)))</f>
        <v>0</v>
      </c>
      <c r="G15" s="87">
        <f>IF(A15=43,VLOOKUP(E15,Ark43d!$A$2:$U$130,7,FALSE),IF(A15=34,VLOOKUP(E15,'Ark34'!$A$2:$U$130,7,FALSE),VLOOKUP(E15,Arkcup!$A$2:$U$130,7,FALSE)))</f>
        <v>0</v>
      </c>
      <c r="H15" s="87">
        <f>IF(A15=43,VLOOKUP(E15,Ark43d!$A$2:$U$130,8,FALSE),IF(A15=34,VLOOKUP(E15,'Ark34'!$A$2:$U$130,8,FALSE),VLOOKUP(E15,Arkcup!$A$2:$U$130,8,FALSE)))</f>
        <v>0</v>
      </c>
      <c r="I15" s="87">
        <f>IF(A15=43,VLOOKUP(E15,Ark43d!$A$2:$U$130,9,FALSE),IF(A15=34,VLOOKUP(E15,'Ark34'!$A$2:$U$130,9,FALSE),VLOOKUP(E15,Arkcup!$A$2:$U$130,9,FALSE)))</f>
        <v>0</v>
      </c>
      <c r="J15" s="87">
        <f>IF(A15=43,VLOOKUP(E15,Ark43d!$A$2:$U$130,10,FALSE),IF(A15=34,VLOOKUP(E15,'Ark34'!$A$2:$U$130,10,FALSE),VLOOKUP(E15,Arkcup!$A$2:$U$130,10,FALSE)))</f>
        <v>0</v>
      </c>
      <c r="K15" s="87">
        <f>IF(A15=43,VLOOKUP(E15,Ark43d!$A$2:$U$130,11,FALSE),IF(A15=34,VLOOKUP(E15,'Ark34'!$A$2:$U$130,11,FALSE),VLOOKUP(E15,Arkcup!$A$2:$U$130,11,FALSE)))</f>
        <v>0</v>
      </c>
      <c r="L15" s="87">
        <f>IF(A15=43,VLOOKUP(E15,Ark43d!$A$2:$U$130,12,FALSE),IF(A15=34,VLOOKUP(E15,'Ark34'!$A$2:$U$130,12,FALSE),VLOOKUP(E15,Arkcup!$A$2:$U$130,12,FALSE)))</f>
        <v>0</v>
      </c>
      <c r="M15" s="87">
        <f>IF(A15=43,VLOOKUP(E15,Ark43d!$A$2:$U$130,13,FALSE),IF(A15=34,VLOOKUP(E15,'Ark34'!$A$2:$U$130,13,FALSE),VLOOKUP(E15,Arkcup!$A$2:$U$130,13,FALSE)))</f>
        <v>0</v>
      </c>
      <c r="N15" s="87">
        <f>IF(A15=43,VLOOKUP(E15,Ark43d!$A$2:$U$130,14,FALSE),IF(A15=34,VLOOKUP(E15,'Ark34'!$A$2:$U$130,14,FALSE),VLOOKUP(E15,Arkcup!$A$2:$U$130,14,FALSE)))</f>
        <v>0</v>
      </c>
      <c r="O15" s="87">
        <f>IF(A15=43,VLOOKUP(E15,Ark43d!$A$2:$U$130,15,FALSE),IF(A15=34,VLOOKUP(E15,'Ark34'!$A$2:$U$130,15,FALSE),VLOOKUP(E15,Arkcup!$A$2:$U$130,15,FALSE)))</f>
        <v>0</v>
      </c>
      <c r="P15" s="87">
        <f>IF(A15=43,VLOOKUP(E15,Ark43d!$A$2:$U$130,16,FALSE),IF(A15=34,VLOOKUP(E15,'Ark34'!$A$2:$U$130,16,FALSE),VLOOKUP(E15,Arkcup!$A$2:$U$130,16,FALSE)))</f>
        <v>0</v>
      </c>
      <c r="Q15" s="87">
        <f>IF(A15=43,VLOOKUP(E15,Ark43d!$A$2:$U$130,17,FALSE),IF(A15=34,VLOOKUP(E15,'Ark34'!$A$2:$U$130,17,FALSE),VLOOKUP(E15,Arkcup!$A$2:$U$130,17,FALSE)))</f>
        <v>0</v>
      </c>
      <c r="R15" s="87">
        <f>IF(A15=43,VLOOKUP(E15,Ark43d!$A$2:$U$130,18,FALSE),IF(A15=34,VLOOKUP(E15,'Ark34'!$A$2:$U$130,18,FALSE),VLOOKUP(E15,Arkcup!$A$2:$U$130,18,FALSE)))</f>
        <v>0</v>
      </c>
      <c r="S15" s="87">
        <f>IF(A15=43,VLOOKUP(E15,Ark43d!$A$2:$U$130,19,FALSE),IF(A15=34,VLOOKUP(E15,'Ark34'!$A$2:$U$130,19,FALSE),VLOOKUP(E15,Arkcup!$A$2:$U$130,19,FALSE)))</f>
        <v>0</v>
      </c>
      <c r="T15" s="87">
        <f>IF(A15=43,VLOOKUP(E15,Ark43d!$A$2:$U$130,20,FALSE),IF(A15=34,VLOOKUP(E15,'Ark34'!$A$2:$U$130,20,FALSE),VLOOKUP(E15,Arkcup!$A$2:$U$130,20,FALSE)))</f>
        <v>0</v>
      </c>
      <c r="U15" s="109">
        <f t="shared" si="0"/>
        <v>0</v>
      </c>
      <c r="V15" s="116"/>
      <c r="W15" s="124"/>
      <c r="Y15" s="142"/>
      <c r="Z15" s="135"/>
      <c r="AA15" s="135"/>
      <c r="AB15" s="135"/>
      <c r="AC15" s="135"/>
      <c r="AD15" s="135"/>
      <c r="AE15" s="137"/>
      <c r="AF15" s="137"/>
      <c r="AG15" s="137"/>
      <c r="AH15" s="137"/>
      <c r="AI15" s="137"/>
      <c r="AJ15" s="137"/>
      <c r="AK15" s="137"/>
      <c r="AL15" s="137"/>
      <c r="AM15" s="137"/>
      <c r="AN15" s="137"/>
      <c r="AO15" s="137"/>
      <c r="AP15" s="135"/>
      <c r="AQ15" s="135"/>
      <c r="AR15" s="135"/>
      <c r="AS15" s="135"/>
      <c r="AT15" s="135"/>
      <c r="AU15" s="135"/>
      <c r="AV15" s="135"/>
      <c r="AW15" s="135"/>
      <c r="AX15" s="135"/>
      <c r="AY15" s="135"/>
      <c r="AZ15" s="135"/>
      <c r="BA15" s="135"/>
      <c r="BB15" s="136"/>
      <c r="BC15" s="141"/>
    </row>
    <row r="16" spans="1:55" ht="15.75" thickBot="1" x14ac:dyDescent="0.3">
      <c r="A16" s="67">
        <v>43</v>
      </c>
      <c r="B16" s="96" t="s">
        <v>42</v>
      </c>
      <c r="C16" s="97" t="s">
        <v>24</v>
      </c>
      <c r="D16" s="100" t="s">
        <v>77</v>
      </c>
      <c r="E16" s="88">
        <v>0</v>
      </c>
      <c r="F16" s="89">
        <f>IF(A16=43,VLOOKUP(E16,Ark43d!$A$2:$U$130,6,FALSE),IF(A16=34,VLOOKUP(E16,'Ark34'!$A$2:$U$130,6,FALSE),VLOOKUP(E16,Arkcup!$A$2:$U$130,6,FALSE)))</f>
        <v>0</v>
      </c>
      <c r="G16" s="89">
        <f>IF(A16=43,VLOOKUP(E16,Ark43d!$A$2:$U$130,7,FALSE),IF(A16=34,VLOOKUP(E16,'Ark34'!$A$2:$U$130,7,FALSE),VLOOKUP(E16,Arkcup!$A$2:$U$130,7,FALSE)))</f>
        <v>0</v>
      </c>
      <c r="H16" s="89">
        <f>IF(A16=43,VLOOKUP(E16,Ark43d!$A$2:$U$130,8,FALSE),IF(A16=34,VLOOKUP(E16,'Ark34'!$A$2:$U$130,8,FALSE),VLOOKUP(E16,Arkcup!$A$2:$U$130,8,FALSE)))</f>
        <v>0</v>
      </c>
      <c r="I16" s="89">
        <f>IF(A16=43,VLOOKUP(E16,Ark43d!$A$2:$U$130,9,FALSE),IF(A16=34,VLOOKUP(E16,'Ark34'!$A$2:$U$130,9,FALSE),VLOOKUP(E16,Arkcup!$A$2:$U$130,9,FALSE)))</f>
        <v>0</v>
      </c>
      <c r="J16" s="89">
        <f>IF(A16=43,VLOOKUP(E16,Ark43d!$A$2:$U$130,10,FALSE),IF(A16=34,VLOOKUP(E16,'Ark34'!$A$2:$U$130,10,FALSE),VLOOKUP(E16,Arkcup!$A$2:$U$130,10,FALSE)))</f>
        <v>0</v>
      </c>
      <c r="K16" s="89">
        <f>IF(A16=43,VLOOKUP(E16,Ark43d!$A$2:$U$130,11,FALSE),IF(A16=34,VLOOKUP(E16,'Ark34'!$A$2:$U$130,11,FALSE),VLOOKUP(E16,Arkcup!$A$2:$U$130,11,FALSE)))</f>
        <v>0</v>
      </c>
      <c r="L16" s="89">
        <f>IF(A16=43,VLOOKUP(E16,Ark43d!$A$2:$U$130,12,FALSE),IF(A16=34,VLOOKUP(E16,'Ark34'!$A$2:$U$130,12,FALSE),VLOOKUP(E16,Arkcup!$A$2:$U$130,12,FALSE)))</f>
        <v>0</v>
      </c>
      <c r="M16" s="89">
        <f>IF(A16=43,VLOOKUP(E16,Ark43d!$A$2:$U$130,13,FALSE),IF(A16=34,VLOOKUP(E16,'Ark34'!$A$2:$U$130,13,FALSE),VLOOKUP(E16,Arkcup!$A$2:$U$130,13,FALSE)))</f>
        <v>0</v>
      </c>
      <c r="N16" s="89">
        <f>IF(A16=43,VLOOKUP(E16,Ark43d!$A$2:$U$130,14,FALSE),IF(A16=34,VLOOKUP(E16,'Ark34'!$A$2:$U$130,14,FALSE),VLOOKUP(E16,Arkcup!$A$2:$U$130,14,FALSE)))</f>
        <v>0</v>
      </c>
      <c r="O16" s="89">
        <f>IF(A16=43,VLOOKUP(E16,Ark43d!$A$2:$U$130,15,FALSE),IF(A16=34,VLOOKUP(E16,'Ark34'!$A$2:$U$130,15,FALSE),VLOOKUP(E16,Arkcup!$A$2:$U$130,15,FALSE)))</f>
        <v>0</v>
      </c>
      <c r="P16" s="89">
        <f>IF(A16=43,VLOOKUP(E16,Ark43d!$A$2:$U$130,16,FALSE),IF(A16=34,VLOOKUP(E16,'Ark34'!$A$2:$U$130,16,FALSE),VLOOKUP(E16,Arkcup!$A$2:$U$130,16,FALSE)))</f>
        <v>0</v>
      </c>
      <c r="Q16" s="89">
        <f>IF(A16=43,VLOOKUP(E16,Ark43d!$A$2:$U$130,17,FALSE),IF(A16=34,VLOOKUP(E16,'Ark34'!$A$2:$U$130,17,FALSE),VLOOKUP(E16,Arkcup!$A$2:$U$130,17,FALSE)))</f>
        <v>0</v>
      </c>
      <c r="R16" s="89">
        <f>IF(A16=43,VLOOKUP(E16,Ark43d!$A$2:$U$130,18,FALSE),IF(A16=34,VLOOKUP(E16,'Ark34'!$A$2:$U$130,18,FALSE),VLOOKUP(E16,Arkcup!$A$2:$U$130,18,FALSE)))</f>
        <v>0</v>
      </c>
      <c r="S16" s="89">
        <f>IF(A16=43,VLOOKUP(E16,Ark43d!$A$2:$U$130,19,FALSE),IF(A16=34,VLOOKUP(E16,'Ark34'!$A$2:$U$130,19,FALSE),VLOOKUP(E16,Arkcup!$A$2:$U$130,19,FALSE)))</f>
        <v>0</v>
      </c>
      <c r="T16" s="89">
        <f>IF(A16=43,VLOOKUP(E16,Ark43d!$A$2:$U$130,20,FALSE),IF(A16=34,VLOOKUP(E16,'Ark34'!$A$2:$U$130,20,FALSE),VLOOKUP(E16,Arkcup!$A$2:$U$130,20,FALSE)))</f>
        <v>0</v>
      </c>
      <c r="U16" s="110">
        <f t="shared" si="0"/>
        <v>0</v>
      </c>
      <c r="V16" s="117"/>
      <c r="W16" s="124"/>
      <c r="Y16" s="153"/>
      <c r="Z16" s="154"/>
      <c r="AA16" s="154"/>
      <c r="AB16" s="154"/>
      <c r="AC16" s="154"/>
      <c r="AD16" s="154"/>
      <c r="AE16" s="154"/>
      <c r="AF16" s="154"/>
      <c r="AG16" s="154"/>
      <c r="AH16" s="154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135"/>
      <c r="AT16" s="135"/>
      <c r="AU16" s="135"/>
      <c r="AV16" s="135"/>
      <c r="AW16" s="135"/>
      <c r="AX16" s="135"/>
      <c r="AY16" s="135"/>
      <c r="AZ16" s="135"/>
      <c r="BA16" s="135"/>
      <c r="BB16" s="136"/>
      <c r="BC16" s="141"/>
    </row>
    <row r="17" spans="1:55" ht="15.75" thickBot="1" x14ac:dyDescent="0.3">
      <c r="A17" s="67" t="s">
        <v>83</v>
      </c>
      <c r="B17" s="106" t="s">
        <v>43</v>
      </c>
      <c r="C17" s="107" t="s">
        <v>80</v>
      </c>
      <c r="D17" s="99"/>
      <c r="E17" s="84">
        <v>14</v>
      </c>
      <c r="F17" s="85">
        <f>IF(A17=43,VLOOKUP(E17,Ark43s!$A$2:$U$130,6,FALSE),IF(A17=34,VLOOKUP(E17,'Ark34'!$A$2:$U$130,6,FALSE),VLOOKUP(E17,Arkcup!$A$2:$U$130,6,FALSE)))</f>
        <v>0</v>
      </c>
      <c r="G17" s="85">
        <f>IF(A17=43,VLOOKUP(E17,Ark43s!$A$2:$U$130,7,FALSE),IF(A17=34,VLOOKUP(E17,'Ark34'!$A$2:$U$130,7,FALSE),VLOOKUP(E17,Arkcup!$A$2:$U$130,7,FALSE)))</f>
        <v>0</v>
      </c>
      <c r="H17" s="85">
        <f>IF(A17=43,VLOOKUP(E17,Ark43s!$A$2:$U$130,8,FALSE),IF(A17=34,VLOOKUP(E17,'Ark34'!$A$2:$U$130,8,FALSE),VLOOKUP(E17,Arkcup!$A$2:$U$130,8,FALSE)))</f>
        <v>0</v>
      </c>
      <c r="I17" s="85">
        <f>IF(A17=43,VLOOKUP(E17,Ark43s!$A$2:$U$130,9,FALSE),IF(A17=34,VLOOKUP(E17,'Ark34'!$A$2:$U$130,9,FALSE),VLOOKUP(E17,Arkcup!$A$2:$U$130,9,FALSE)))</f>
        <v>0</v>
      </c>
      <c r="J17" s="85">
        <v>7</v>
      </c>
      <c r="K17" s="85">
        <v>7</v>
      </c>
      <c r="L17" s="85">
        <v>7</v>
      </c>
      <c r="M17" s="85">
        <v>7</v>
      </c>
      <c r="N17" s="85">
        <v>7</v>
      </c>
      <c r="O17" s="85">
        <f>IF(A17=43,VLOOKUP(E17,Ark43s!$A$2:$U$130,15,FALSE),IF(A17=34,VLOOKUP(E17,'Ark34'!$A$2:$U$130,15,FALSE),VLOOKUP(E17,Arkcup!$A$2:$U$130,15,FALSE)))</f>
        <v>0</v>
      </c>
      <c r="P17" s="85">
        <f>IF(A17=43,VLOOKUP(E17,Ark43s!$A$2:$U$130,16,FALSE),IF(A17=34,VLOOKUP(E17,'Ark34'!$A$2:$U$130,16,FALSE),VLOOKUP(E17,Arkcup!$A$2:$U$130,16,FALSE)))</f>
        <v>0</v>
      </c>
      <c r="Q17" s="85">
        <v>0</v>
      </c>
      <c r="R17" s="85">
        <v>0</v>
      </c>
      <c r="S17" s="85">
        <v>0</v>
      </c>
      <c r="T17" s="85">
        <v>0</v>
      </c>
      <c r="U17" s="108">
        <f t="shared" si="0"/>
        <v>35</v>
      </c>
      <c r="V17" s="115">
        <f>SUM(U17:U21)</f>
        <v>35</v>
      </c>
      <c r="W17" s="124"/>
      <c r="Y17" s="163">
        <v>1</v>
      </c>
      <c r="Z17" s="164">
        <v>6</v>
      </c>
      <c r="AA17" s="163">
        <v>1</v>
      </c>
      <c r="AB17" s="164">
        <v>6</v>
      </c>
      <c r="AC17" s="163">
        <v>1</v>
      </c>
      <c r="AD17" s="164">
        <v>6</v>
      </c>
      <c r="AE17" s="163">
        <v>2</v>
      </c>
      <c r="AF17" s="164">
        <v>5</v>
      </c>
      <c r="AG17" s="163">
        <v>1</v>
      </c>
      <c r="AH17" s="164">
        <v>6</v>
      </c>
      <c r="AI17" s="162"/>
      <c r="AJ17" s="135"/>
      <c r="AK17" s="135"/>
      <c r="AL17" s="135"/>
      <c r="AM17" s="135"/>
      <c r="AN17" s="135"/>
      <c r="AO17" s="135"/>
      <c r="AP17" s="135"/>
      <c r="AQ17" s="135"/>
      <c r="AR17" s="135"/>
      <c r="AS17" s="135"/>
      <c r="AT17" s="135"/>
      <c r="AU17" s="135"/>
      <c r="AV17" s="135"/>
      <c r="AW17" s="135"/>
      <c r="AX17" s="135"/>
      <c r="AY17" s="135"/>
      <c r="AZ17" s="135"/>
      <c r="BA17" s="135"/>
      <c r="BB17" s="136"/>
      <c r="BC17" s="141"/>
    </row>
    <row r="18" spans="1:55" x14ac:dyDescent="0.25">
      <c r="A18" s="67">
        <v>43</v>
      </c>
      <c r="B18" s="104" t="s">
        <v>43</v>
      </c>
      <c r="C18" s="105" t="s">
        <v>21</v>
      </c>
      <c r="D18" s="101"/>
      <c r="E18" s="86">
        <v>1</v>
      </c>
      <c r="F18" s="87">
        <f>IF(A18=43,VLOOKUP(E18,Ark43s!$A$2:$U$130,6,FALSE),IF(A18=34,VLOOKUP(E18,'Ark34'!$A$2:$U$130,6,FALSE),VLOOKUP(E18,Arkcup!$A$2:$U$130,6,FALSE)))</f>
        <v>0</v>
      </c>
      <c r="G18" s="87">
        <f>IF(A18=43,VLOOKUP(E18,Ark43s!$A$2:$U$130,7,FALSE),IF(A18=34,VLOOKUP(E18,'Ark34'!$A$2:$U$130,7,FALSE),VLOOKUP(E18,Arkcup!$A$2:$U$130,7,FALSE)))</f>
        <v>0</v>
      </c>
      <c r="H18" s="87">
        <f>IF(A18=43,VLOOKUP(E18,Ark43s!$A$2:$U$130,8,FALSE),IF(A18=34,VLOOKUP(E18,'Ark34'!$A$2:$U$130,8,FALSE),VLOOKUP(E18,Arkcup!$A$2:$U$130,8,FALSE)))</f>
        <v>0</v>
      </c>
      <c r="I18" s="87">
        <f>IF(A18=43,VLOOKUP(E18,Ark43s!$A$2:$U$130,9,FALSE),IF(A18=34,VLOOKUP(E18,'Ark34'!$A$2:$U$130,9,FALSE),VLOOKUP(E18,Arkcup!$A$2:$U$130,9,FALSE)))</f>
        <v>0</v>
      </c>
      <c r="J18" s="87">
        <f>IF(A18=43,VLOOKUP(E18,Ark43s!$A$2:$U$130,10,FALSE),IF(A18=34,VLOOKUP(E18,'Ark34'!$A$2:$U$130,10,FALSE),VLOOKUP(E18,Arkcup!$A$2:$U$130,10,FALSE)))</f>
        <v>0</v>
      </c>
      <c r="K18" s="87">
        <f>IF(A18=43,VLOOKUP(E18,Ark43s!$A$2:$U$130,11,FALSE),IF(A18=34,VLOOKUP(E18,'Ark34'!$A$2:$U$130,11,FALSE),VLOOKUP(E18,Arkcup!$A$2:$U$130,11,FALSE)))</f>
        <v>0</v>
      </c>
      <c r="L18" s="87">
        <f>IF(A18=43,VLOOKUP(E18,Ark43s!$A$2:$U$130,12,FALSE),IF(A18=34,VLOOKUP(E18,'Ark34'!$A$2:$U$130,12,FALSE),VLOOKUP(E18,Arkcup!$A$2:$U$130,12,FALSE)))</f>
        <v>0</v>
      </c>
      <c r="M18" s="87">
        <f>IF(A18=43,VLOOKUP(E18,Ark43s!$A$2:$U$130,13,FALSE),IF(A18=34,VLOOKUP(E18,'Ark34'!$A$2:$U$130,13,FALSE),VLOOKUP(E18,Arkcup!$A$2:$U$130,13,FALSE)))</f>
        <v>0</v>
      </c>
      <c r="N18" s="87">
        <f>IF(A18=43,VLOOKUP(E18,Ark43s!$A$2:$U$130,14,FALSE),IF(A18=34,VLOOKUP(E18,'Ark34'!$A$2:$U$130,14,FALSE),VLOOKUP(E18,Arkcup!$A$2:$U$130,14,FALSE)))</f>
        <v>0</v>
      </c>
      <c r="O18" s="87">
        <f>IF(A18=43,VLOOKUP(E18,Ark43s!$A$2:$U$130,15,FALSE),IF(A18=34,VLOOKUP(E18,'Ark34'!$A$2:$U$130,15,FALSE),VLOOKUP(E18,Arkcup!$A$2:$U$130,15,FALSE)))</f>
        <v>0</v>
      </c>
      <c r="P18" s="87">
        <f>IF(A18=43,VLOOKUP(E18,Ark43s!$A$2:$U$130,16,FALSE),IF(A18=34,VLOOKUP(E18,'Ark34'!$A$2:$U$130,16,FALSE),VLOOKUP(E18,Arkcup!$A$2:$U$130,16,FALSE)))</f>
        <v>0</v>
      </c>
      <c r="Q18" s="87">
        <f>IF(A18=43,VLOOKUP(E18,Ark43s!$A$2:$U$130,17,FALSE),IF(A18=34,VLOOKUP(E18,'Ark34'!$A$2:$U$130,17,FALSE),VLOOKUP(E18,Arkcup!$A$2:$U$130,17,FALSE)))</f>
        <v>0</v>
      </c>
      <c r="R18" s="87">
        <f>IF(A18=43,VLOOKUP(E18,Ark43s!$A$2:$U$130,18,FALSE),IF(A18=34,VLOOKUP(E18,'Ark34'!$A$2:$U$130,18,FALSE),VLOOKUP(E18,Arkcup!$A$2:$U$130,18,FALSE)))</f>
        <v>0</v>
      </c>
      <c r="S18" s="87">
        <f>IF(A18=43,VLOOKUP(E18,Ark43s!$A$2:$U$130,19,FALSE),IF(A18=34,VLOOKUP(E18,'Ark34'!$A$2:$U$130,19,FALSE),VLOOKUP(E18,Arkcup!$A$2:$U$130,19,FALSE)))</f>
        <v>0</v>
      </c>
      <c r="T18" s="87">
        <f>IF(A18=43,VLOOKUP(E18,Ark43s!$A$2:$U$130,20,FALSE),IF(A18=34,VLOOKUP(E18,'Ark34'!$A$2:$U$130,20,FALSE),VLOOKUP(E18,Arkcup!$A$2:$U$130,20,FALSE)))</f>
        <v>0</v>
      </c>
      <c r="U18" s="109">
        <f t="shared" si="0"/>
        <v>0</v>
      </c>
      <c r="V18" s="116"/>
      <c r="W18" s="124"/>
      <c r="Y18" s="158"/>
      <c r="Z18" s="138"/>
      <c r="AA18" s="138"/>
      <c r="AB18" s="138"/>
      <c r="AC18" s="138"/>
      <c r="AD18" s="138"/>
      <c r="AE18" s="138"/>
      <c r="AF18" s="138"/>
      <c r="AG18" s="138"/>
      <c r="AH18" s="138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135"/>
      <c r="AT18" s="135"/>
      <c r="AU18" s="135"/>
      <c r="AV18" s="135"/>
      <c r="AW18" s="135"/>
      <c r="AX18" s="135"/>
      <c r="AY18" s="135"/>
      <c r="AZ18" s="135"/>
      <c r="BA18" s="135"/>
      <c r="BB18" s="136"/>
      <c r="BC18" s="141"/>
    </row>
    <row r="19" spans="1:55" x14ac:dyDescent="0.25">
      <c r="A19" s="67">
        <v>43</v>
      </c>
      <c r="B19" s="104" t="s">
        <v>43</v>
      </c>
      <c r="C19" s="105" t="s">
        <v>22</v>
      </c>
      <c r="D19" s="101"/>
      <c r="E19" s="86">
        <v>1</v>
      </c>
      <c r="F19" s="87">
        <f>IF(A19=43,VLOOKUP(E19,Ark43d!$A$2:$U$130,6,FALSE),IF(A19=34,VLOOKUP(E19,'Ark34'!$A$2:$U$130,6,FALSE),VLOOKUP(E19,Arkcup!$A$2:$U$130,6,FALSE)))</f>
        <v>0</v>
      </c>
      <c r="G19" s="87">
        <f>IF(A19=43,VLOOKUP(E19,Ark43d!$A$2:$U$130,7,FALSE),IF(A19=34,VLOOKUP(E19,'Ark34'!$A$2:$U$130,7,FALSE),VLOOKUP(E19,Arkcup!$A$2:$U$130,7,FALSE)))</f>
        <v>0</v>
      </c>
      <c r="H19" s="87">
        <f>IF(A19=43,VLOOKUP(E19,Ark43d!$A$2:$U$130,8,FALSE),IF(A19=34,VLOOKUP(E19,'Ark34'!$A$2:$U$130,8,FALSE),VLOOKUP(E19,Arkcup!$A$2:$U$130,8,FALSE)))</f>
        <v>0</v>
      </c>
      <c r="I19" s="87">
        <f>IF(A19=43,VLOOKUP(E19,Ark43d!$A$2:$U$130,9,FALSE),IF(A19=34,VLOOKUP(E19,'Ark34'!$A$2:$U$130,9,FALSE),VLOOKUP(E19,Arkcup!$A$2:$U$130,9,FALSE)))</f>
        <v>0</v>
      </c>
      <c r="J19" s="87">
        <f>IF(A19=43,VLOOKUP(E19,Ark43d!$A$2:$U$130,10,FALSE),IF(A19=34,VLOOKUP(E19,'Ark34'!$A$2:$U$130,10,FALSE),VLOOKUP(E19,Arkcup!$A$2:$U$130,10,FALSE)))</f>
        <v>0</v>
      </c>
      <c r="K19" s="87">
        <f>IF(A19=43,VLOOKUP(E19,Ark43d!$A$2:$U$130,11,FALSE),IF(A19=34,VLOOKUP(E19,'Ark34'!$A$2:$U$130,11,FALSE),VLOOKUP(E19,Arkcup!$A$2:$U$130,11,FALSE)))</f>
        <v>0</v>
      </c>
      <c r="L19" s="87">
        <f>IF(A19=43,VLOOKUP(E19,Ark43d!$A$2:$U$130,12,FALSE),IF(A19=34,VLOOKUP(E19,'Ark34'!$A$2:$U$130,12,FALSE),VLOOKUP(E19,Arkcup!$A$2:$U$130,12,FALSE)))</f>
        <v>0</v>
      </c>
      <c r="M19" s="87">
        <f>IF(A19=43,VLOOKUP(E19,Ark43d!$A$2:$U$130,13,FALSE),IF(A19=34,VLOOKUP(E19,'Ark34'!$A$2:$U$130,13,FALSE),VLOOKUP(E19,Arkcup!$A$2:$U$130,13,FALSE)))</f>
        <v>0</v>
      </c>
      <c r="N19" s="87">
        <f>IF(A19=43,VLOOKUP(E19,Ark43d!$A$2:$U$130,14,FALSE),IF(A19=34,VLOOKUP(E19,'Ark34'!$A$2:$U$130,14,FALSE),VLOOKUP(E19,Arkcup!$A$2:$U$130,14,FALSE)))</f>
        <v>0</v>
      </c>
      <c r="O19" s="87">
        <f>IF(A19=43,VLOOKUP(E19,Ark43d!$A$2:$U$130,15,FALSE),IF(A19=34,VLOOKUP(E19,'Ark34'!$A$2:$U$130,15,FALSE),VLOOKUP(E19,Arkcup!$A$2:$U$130,15,FALSE)))</f>
        <v>0</v>
      </c>
      <c r="P19" s="87">
        <f>IF(A19=43,VLOOKUP(E19,Ark43d!$A$2:$U$130,16,FALSE),IF(A19=34,VLOOKUP(E19,'Ark34'!$A$2:$U$130,16,FALSE),VLOOKUP(E19,Arkcup!$A$2:$U$130,16,FALSE)))</f>
        <v>0</v>
      </c>
      <c r="Q19" s="87">
        <f>IF(A19=43,VLOOKUP(E19,Ark43d!$A$2:$U$130,17,FALSE),IF(A19=34,VLOOKUP(E19,'Ark34'!$A$2:$U$130,17,FALSE),VLOOKUP(E19,Arkcup!$A$2:$U$130,17,FALSE)))</f>
        <v>0</v>
      </c>
      <c r="R19" s="87">
        <f>IF(A19=43,VLOOKUP(E19,Ark43d!$A$2:$U$130,18,FALSE),IF(A19=34,VLOOKUP(E19,'Ark34'!$A$2:$U$130,18,FALSE),VLOOKUP(E19,Arkcup!$A$2:$U$130,18,FALSE)))</f>
        <v>0</v>
      </c>
      <c r="S19" s="87">
        <f>IF(A19=43,VLOOKUP(E19,Ark43d!$A$2:$U$130,19,FALSE),IF(A19=34,VLOOKUP(E19,'Ark34'!$A$2:$U$130,19,FALSE),VLOOKUP(E19,Arkcup!$A$2:$U$130,19,FALSE)))</f>
        <v>0</v>
      </c>
      <c r="T19" s="87">
        <f>IF(A19=43,VLOOKUP(E19,Ark43d!$A$2:$U$130,20,FALSE),IF(A19=34,VLOOKUP(E19,'Ark34'!$A$2:$U$130,20,FALSE),VLOOKUP(E19,Arkcup!$A$2:$U$130,20,FALSE)))</f>
        <v>0</v>
      </c>
      <c r="U19" s="109">
        <f t="shared" si="0"/>
        <v>0</v>
      </c>
      <c r="V19" s="116"/>
      <c r="W19" s="124"/>
      <c r="Y19" s="142"/>
      <c r="Z19" s="135"/>
      <c r="AA19" s="135"/>
      <c r="AB19" s="135"/>
      <c r="AC19" s="135"/>
      <c r="AD19" s="135"/>
      <c r="AE19" s="135"/>
      <c r="AF19" s="135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135"/>
      <c r="AT19" s="135"/>
      <c r="AU19" s="135"/>
      <c r="AV19" s="135"/>
      <c r="AW19" s="135"/>
      <c r="AX19" s="135"/>
      <c r="AY19" s="135"/>
      <c r="AZ19" s="135"/>
      <c r="BA19" s="135"/>
      <c r="BB19" s="136"/>
      <c r="BC19" s="141"/>
    </row>
    <row r="20" spans="1:55" x14ac:dyDescent="0.25">
      <c r="A20" s="67">
        <v>43</v>
      </c>
      <c r="B20" s="70" t="s">
        <v>43</v>
      </c>
      <c r="C20" s="71" t="s">
        <v>23</v>
      </c>
      <c r="D20" s="101"/>
      <c r="E20" s="86">
        <v>0</v>
      </c>
      <c r="F20" s="87">
        <f>IF(A20=43,VLOOKUP(E20,Ark43d!$A$2:$U$130,6,FALSE),IF(A20=34,VLOOKUP(E20,'Ark34'!$A$2:$U$130,6,FALSE),VLOOKUP(E20,Arkcup!$A$2:$U$130,6,FALSE)))</f>
        <v>0</v>
      </c>
      <c r="G20" s="87">
        <f>IF(A20=43,VLOOKUP(E20,Ark43d!$A$2:$U$130,7,FALSE),IF(A20=34,VLOOKUP(E20,'Ark34'!$A$2:$U$130,7,FALSE),VLOOKUP(E20,Arkcup!$A$2:$U$130,7,FALSE)))</f>
        <v>0</v>
      </c>
      <c r="H20" s="87">
        <f>IF(A20=43,VLOOKUP(E20,Ark43d!$A$2:$U$130,8,FALSE),IF(A20=34,VLOOKUP(E20,'Ark34'!$A$2:$U$130,8,FALSE),VLOOKUP(E20,Arkcup!$A$2:$U$130,8,FALSE)))</f>
        <v>0</v>
      </c>
      <c r="I20" s="87">
        <f>IF(A20=43,VLOOKUP(E20,Ark43d!$A$2:$U$130,9,FALSE),IF(A20=34,VLOOKUP(E20,'Ark34'!$A$2:$U$130,9,FALSE),VLOOKUP(E20,Arkcup!$A$2:$U$130,9,FALSE)))</f>
        <v>0</v>
      </c>
      <c r="J20" s="87">
        <f>IF(A20=43,VLOOKUP(E20,Ark43d!$A$2:$U$130,10,FALSE),IF(A20=34,VLOOKUP(E20,'Ark34'!$A$2:$U$130,10,FALSE),VLOOKUP(E20,Arkcup!$A$2:$U$130,10,FALSE)))</f>
        <v>0</v>
      </c>
      <c r="K20" s="87">
        <f>IF(A20=43,VLOOKUP(E20,Ark43d!$A$2:$U$130,11,FALSE),IF(A20=34,VLOOKUP(E20,'Ark34'!$A$2:$U$130,11,FALSE),VLOOKUP(E20,Arkcup!$A$2:$U$130,11,FALSE)))</f>
        <v>0</v>
      </c>
      <c r="L20" s="87">
        <f>IF(A20=43,VLOOKUP(E20,Ark43d!$A$2:$U$130,12,FALSE),IF(A20=34,VLOOKUP(E20,'Ark34'!$A$2:$U$130,12,FALSE),VLOOKUP(E20,Arkcup!$A$2:$U$130,12,FALSE)))</f>
        <v>0</v>
      </c>
      <c r="M20" s="87">
        <f>IF(A20=43,VLOOKUP(E20,Ark43d!$A$2:$U$130,13,FALSE),IF(A20=34,VLOOKUP(E20,'Ark34'!$A$2:$U$130,13,FALSE),VLOOKUP(E20,Arkcup!$A$2:$U$130,13,FALSE)))</f>
        <v>0</v>
      </c>
      <c r="N20" s="87">
        <f>IF(A20=43,VLOOKUP(E20,Ark43d!$A$2:$U$130,14,FALSE),IF(A20=34,VLOOKUP(E20,'Ark34'!$A$2:$U$130,14,FALSE),VLOOKUP(E20,Arkcup!$A$2:$U$130,14,FALSE)))</f>
        <v>0</v>
      </c>
      <c r="O20" s="87">
        <f>IF(A20=43,VLOOKUP(E20,Ark43d!$A$2:$U$130,15,FALSE),IF(A20=34,VLOOKUP(E20,'Ark34'!$A$2:$U$130,15,FALSE),VLOOKUP(E20,Arkcup!$A$2:$U$130,15,FALSE)))</f>
        <v>0</v>
      </c>
      <c r="P20" s="87">
        <f>IF(A20=43,VLOOKUP(E20,Ark43d!$A$2:$U$130,16,FALSE),IF(A20=34,VLOOKUP(E20,'Ark34'!$A$2:$U$130,16,FALSE),VLOOKUP(E20,Arkcup!$A$2:$U$130,16,FALSE)))</f>
        <v>0</v>
      </c>
      <c r="Q20" s="87">
        <f>IF(A20=43,VLOOKUP(E20,Ark43d!$A$2:$U$130,17,FALSE),IF(A20=34,VLOOKUP(E20,'Ark34'!$A$2:$U$130,17,FALSE),VLOOKUP(E20,Arkcup!$A$2:$U$130,17,FALSE)))</f>
        <v>0</v>
      </c>
      <c r="R20" s="87">
        <f>IF(A20=43,VLOOKUP(E20,Ark43d!$A$2:$U$130,18,FALSE),IF(A20=34,VLOOKUP(E20,'Ark34'!$A$2:$U$130,18,FALSE),VLOOKUP(E20,Arkcup!$A$2:$U$130,18,FALSE)))</f>
        <v>0</v>
      </c>
      <c r="S20" s="87">
        <f>IF(A20=43,VLOOKUP(E20,Ark43d!$A$2:$U$130,19,FALSE),IF(A20=34,VLOOKUP(E20,'Ark34'!$A$2:$U$130,19,FALSE),VLOOKUP(E20,Arkcup!$A$2:$U$130,19,FALSE)))</f>
        <v>0</v>
      </c>
      <c r="T20" s="87">
        <f>IF(A20=43,VLOOKUP(E20,Ark43d!$A$2:$U$130,20,FALSE),IF(A20=34,VLOOKUP(E20,'Ark34'!$A$2:$U$130,20,FALSE),VLOOKUP(E20,Arkcup!$A$2:$U$130,20,FALSE)))</f>
        <v>0</v>
      </c>
      <c r="U20" s="109">
        <f t="shared" si="0"/>
        <v>0</v>
      </c>
      <c r="V20" s="116"/>
      <c r="W20" s="124"/>
      <c r="Y20" s="142"/>
      <c r="Z20" s="135"/>
      <c r="AA20" s="135"/>
      <c r="AB20" s="135"/>
      <c r="AC20" s="135"/>
      <c r="AD20" s="135"/>
      <c r="AE20" s="135"/>
      <c r="AF20" s="135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135"/>
      <c r="AT20" s="135"/>
      <c r="AU20" s="135"/>
      <c r="AV20" s="135"/>
      <c r="AW20" s="135"/>
      <c r="AX20" s="135"/>
      <c r="AY20" s="135"/>
      <c r="AZ20" s="135"/>
      <c r="BA20" s="135"/>
      <c r="BB20" s="136"/>
      <c r="BC20" s="141"/>
    </row>
    <row r="21" spans="1:55" ht="15.75" thickBot="1" x14ac:dyDescent="0.3">
      <c r="A21" s="67">
        <v>43</v>
      </c>
      <c r="B21" s="72" t="s">
        <v>43</v>
      </c>
      <c r="C21" s="73" t="s">
        <v>24</v>
      </c>
      <c r="D21" s="100"/>
      <c r="E21" s="88">
        <v>0</v>
      </c>
      <c r="F21" s="89">
        <f>IF(A21=43,VLOOKUP(E21,Ark43d!$A$2:$U$130,6,FALSE),IF(A21=34,VLOOKUP(E21,'Ark34'!$A$2:$U$130,6,FALSE),VLOOKUP(E21,Arkcup!$A$2:$U$130,6,FALSE)))</f>
        <v>0</v>
      </c>
      <c r="G21" s="89">
        <f>IF(A21=43,VLOOKUP(E21,Ark43d!$A$2:$U$130,7,FALSE),IF(A21=34,VLOOKUP(E21,'Ark34'!$A$2:$U$130,7,FALSE),VLOOKUP(E21,Arkcup!$A$2:$U$130,7,FALSE)))</f>
        <v>0</v>
      </c>
      <c r="H21" s="89">
        <f>IF(A21=43,VLOOKUP(E21,Ark43d!$A$2:$U$130,8,FALSE),IF(A21=34,VLOOKUP(E21,'Ark34'!$A$2:$U$130,8,FALSE),VLOOKUP(E21,Arkcup!$A$2:$U$130,8,FALSE)))</f>
        <v>0</v>
      </c>
      <c r="I21" s="89">
        <f>IF(A21=43,VLOOKUP(E21,Ark43d!$A$2:$U$130,9,FALSE),IF(A21=34,VLOOKUP(E21,'Ark34'!$A$2:$U$130,9,FALSE),VLOOKUP(E21,Arkcup!$A$2:$U$130,9,FALSE)))</f>
        <v>0</v>
      </c>
      <c r="J21" s="89">
        <f>IF(A21=43,VLOOKUP(E21,Ark43d!$A$2:$U$130,10,FALSE),IF(A21=34,VLOOKUP(E21,'Ark34'!$A$2:$U$130,10,FALSE),VLOOKUP(E21,Arkcup!$A$2:$U$130,10,FALSE)))</f>
        <v>0</v>
      </c>
      <c r="K21" s="89">
        <f>IF(A21=43,VLOOKUP(E21,Ark43d!$A$2:$U$130,11,FALSE),IF(A21=34,VLOOKUP(E21,'Ark34'!$A$2:$U$130,11,FALSE),VLOOKUP(E21,Arkcup!$A$2:$U$130,11,FALSE)))</f>
        <v>0</v>
      </c>
      <c r="L21" s="89">
        <f>IF(A21=43,VLOOKUP(E21,Ark43d!$A$2:$U$130,12,FALSE),IF(A21=34,VLOOKUP(E21,'Ark34'!$A$2:$U$130,12,FALSE),VLOOKUP(E21,Arkcup!$A$2:$U$130,12,FALSE)))</f>
        <v>0</v>
      </c>
      <c r="M21" s="89">
        <f>IF(A21=43,VLOOKUP(E21,Ark43d!$A$2:$U$130,13,FALSE),IF(A21=34,VLOOKUP(E21,'Ark34'!$A$2:$U$130,13,FALSE),VLOOKUP(E21,Arkcup!$A$2:$U$130,13,FALSE)))</f>
        <v>0</v>
      </c>
      <c r="N21" s="89">
        <f>IF(A21=43,VLOOKUP(E21,Ark43d!$A$2:$U$130,14,FALSE),IF(A21=34,VLOOKUP(E21,'Ark34'!$A$2:$U$130,14,FALSE),VLOOKUP(E21,Arkcup!$A$2:$U$130,14,FALSE)))</f>
        <v>0</v>
      </c>
      <c r="O21" s="89">
        <f>IF(A21=43,VLOOKUP(E21,Ark43d!$A$2:$U$130,15,FALSE),IF(A21=34,VLOOKUP(E21,'Ark34'!$A$2:$U$130,15,FALSE),VLOOKUP(E21,Arkcup!$A$2:$U$130,15,FALSE)))</f>
        <v>0</v>
      </c>
      <c r="P21" s="89">
        <f>IF(A21=43,VLOOKUP(E21,Ark43d!$A$2:$U$130,16,FALSE),IF(A21=34,VLOOKUP(E21,'Ark34'!$A$2:$U$130,16,FALSE),VLOOKUP(E21,Arkcup!$A$2:$U$130,16,FALSE)))</f>
        <v>0</v>
      </c>
      <c r="Q21" s="89">
        <f>IF(A21=43,VLOOKUP(E21,Ark43d!$A$2:$U$130,17,FALSE),IF(A21=34,VLOOKUP(E21,'Ark34'!$A$2:$U$130,17,FALSE),VLOOKUP(E21,Arkcup!$A$2:$U$130,17,FALSE)))</f>
        <v>0</v>
      </c>
      <c r="R21" s="89">
        <f>IF(A21=43,VLOOKUP(E21,Ark43d!$A$2:$U$130,18,FALSE),IF(A21=34,VLOOKUP(E21,'Ark34'!$A$2:$U$130,18,FALSE),VLOOKUP(E21,Arkcup!$A$2:$U$130,18,FALSE)))</f>
        <v>0</v>
      </c>
      <c r="S21" s="89">
        <f>IF(A21=43,VLOOKUP(E21,Ark43d!$A$2:$U$130,19,FALSE),IF(A21=34,VLOOKUP(E21,'Ark34'!$A$2:$U$130,19,FALSE),VLOOKUP(E21,Arkcup!$A$2:$U$130,19,FALSE)))</f>
        <v>0</v>
      </c>
      <c r="T21" s="89">
        <f>IF(A21=43,VLOOKUP(E21,Ark43d!$A$2:$U$130,20,FALSE),IF(A21=34,VLOOKUP(E21,'Ark34'!$A$2:$U$130,20,FALSE),VLOOKUP(E21,Arkcup!$A$2:$U$130,20,FALSE)))</f>
        <v>0</v>
      </c>
      <c r="U21" s="110">
        <f t="shared" si="0"/>
        <v>0</v>
      </c>
      <c r="V21" s="117"/>
      <c r="W21" s="125"/>
      <c r="Y21" s="144"/>
      <c r="Z21" s="145"/>
      <c r="AA21" s="145"/>
      <c r="AB21" s="145"/>
      <c r="AC21" s="145"/>
      <c r="AD21" s="145"/>
      <c r="AE21" s="145"/>
      <c r="AF21" s="145"/>
      <c r="AG21" s="145"/>
      <c r="AH21" s="145"/>
      <c r="AI21" s="145"/>
      <c r="AJ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W21" s="145"/>
      <c r="AX21" s="145"/>
      <c r="AY21" s="145"/>
      <c r="AZ21" s="145"/>
      <c r="BA21" s="145"/>
      <c r="BB21" s="174"/>
      <c r="BC21" s="146"/>
    </row>
    <row r="22" spans="1:55" ht="15.75" thickBot="1" x14ac:dyDescent="0.3">
      <c r="A22">
        <v>54</v>
      </c>
      <c r="B22" s="90" t="s">
        <v>45</v>
      </c>
      <c r="C22" s="91" t="s">
        <v>20</v>
      </c>
      <c r="D22" s="99"/>
      <c r="E22" s="47">
        <v>10</v>
      </c>
      <c r="F22" s="20">
        <v>0</v>
      </c>
      <c r="G22" s="20">
        <v>0</v>
      </c>
      <c r="H22" s="20">
        <v>2</v>
      </c>
      <c r="I22" s="20">
        <f>IF(A22=43,VLOOKUP(E22,Ark43s!$A$2:$U$130,9,FALSE),IF(A22=34,VLOOKUP(E22,'Ark34'!$A$2:$U$130,9,FALSE),VLOOKUP(E22,Arkcup!$A$2:$U$130,9,FALSE)))</f>
        <v>0</v>
      </c>
      <c r="J22" s="20">
        <v>4</v>
      </c>
      <c r="K22" s="20">
        <v>4</v>
      </c>
      <c r="L22" s="20">
        <v>4</v>
      </c>
      <c r="M22" s="20">
        <v>4</v>
      </c>
      <c r="N22" s="20">
        <v>4</v>
      </c>
      <c r="O22" s="20">
        <f>IF(A22=43,VLOOKUP(E22,Ark43s!$A$2:$U$130,15,FALSE),IF(A22=34,VLOOKUP(E22,'Ark34'!$A$2:$U$130,15,FALSE),VLOOKUP(E22,Arkcup!$A$2:$U$130,15,FALSE)))</f>
        <v>0</v>
      </c>
      <c r="P22" s="20">
        <f>IF(A22=43,VLOOKUP(E22,Ark43s!$A$2:$U$130,16,FALSE),IF(A22=34,VLOOKUP(E22,'Ark34'!$A$2:$U$130,16,FALSE),VLOOKUP(E22,Arkcup!$A$2:$U$130,16,FALSE)))</f>
        <v>0</v>
      </c>
      <c r="Q22" s="20">
        <v>0</v>
      </c>
      <c r="R22" s="20">
        <v>0</v>
      </c>
      <c r="S22" s="20">
        <v>0</v>
      </c>
      <c r="T22" s="20">
        <v>2</v>
      </c>
      <c r="U22" s="111">
        <f t="shared" ref="U22:U36" si="1">SUM(J22:T22)</f>
        <v>22</v>
      </c>
      <c r="V22" s="118">
        <f>SUM(U22:U26)</f>
        <v>39</v>
      </c>
      <c r="W22" s="126">
        <f>V22+V27+V32</f>
        <v>108</v>
      </c>
      <c r="Y22" s="163">
        <v>2</v>
      </c>
      <c r="Z22" s="164">
        <v>2</v>
      </c>
      <c r="AA22" s="163">
        <v>2</v>
      </c>
      <c r="AB22" s="164">
        <v>2</v>
      </c>
      <c r="AC22" s="163">
        <v>2</v>
      </c>
      <c r="AD22" s="164">
        <v>2</v>
      </c>
      <c r="AE22" s="163">
        <v>2</v>
      </c>
      <c r="AF22" s="164">
        <v>2</v>
      </c>
      <c r="AG22" s="148"/>
      <c r="AH22" s="148"/>
      <c r="AI22" s="148">
        <v>4</v>
      </c>
      <c r="AJ22" s="148"/>
      <c r="AK22" s="148"/>
      <c r="AL22" s="148">
        <v>2</v>
      </c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75"/>
      <c r="BC22" s="150"/>
    </row>
    <row r="23" spans="1:55" x14ac:dyDescent="0.25">
      <c r="A23">
        <v>54</v>
      </c>
      <c r="B23" s="102" t="s">
        <v>81</v>
      </c>
      <c r="C23" s="103" t="s">
        <v>21</v>
      </c>
      <c r="D23" s="101"/>
      <c r="E23" s="48">
        <v>6</v>
      </c>
      <c r="F23" s="13">
        <f>IF(A23=43,VLOOKUP(E23,Ark43s!$A$2:$U$130,6,FALSE),IF(A23=34,VLOOKUP(E23,'Ark34'!$A$2:$U$130,6,FALSE),VLOOKUP(E23,Arkcup!$A$2:$U$130,6,FALSE)))</f>
        <v>0</v>
      </c>
      <c r="G23" s="13">
        <f>IF(A23=43,VLOOKUP(E23,Ark43s!$A$2:$U$130,7,FALSE),IF(A23=34,VLOOKUP(E23,'Ark34'!$A$2:$U$130,7,FALSE),VLOOKUP(E23,Arkcup!$A$2:$U$130,7,FALSE)))</f>
        <v>0</v>
      </c>
      <c r="H23" s="13">
        <f>IF(A23=43,VLOOKUP(E23,Ark43s!$A$2:$U$130,8,FALSE),IF(A23=34,VLOOKUP(E23,'Ark34'!$A$2:$U$130,8,FALSE),VLOOKUP(E23,Arkcup!$A$2:$U$130,8,FALSE)))</f>
        <v>0</v>
      </c>
      <c r="I23" s="13">
        <f>IF(A23=43,VLOOKUP(E23,Ark43s!$A$2:$U$130,9,FALSE),IF(A23=34,VLOOKUP(E23,'Ark34'!$A$2:$U$130,9,FALSE),VLOOKUP(E23,Arkcup!$A$2:$U$130,9,FALSE)))</f>
        <v>0</v>
      </c>
      <c r="J23" s="13">
        <v>3</v>
      </c>
      <c r="K23" s="13">
        <v>3</v>
      </c>
      <c r="L23" s="13">
        <v>3</v>
      </c>
      <c r="M23" s="13">
        <v>3</v>
      </c>
      <c r="N23" s="13">
        <v>3</v>
      </c>
      <c r="O23" s="13">
        <f>IF(A23=43,VLOOKUP(E23,Ark43s!$A$2:$U$130,15,FALSE),IF(A23=34,VLOOKUP(E23,'Ark34'!$A$2:$U$130,15,FALSE),VLOOKUP(E23,Arkcup!$A$2:$U$130,15,FALSE)))</f>
        <v>0</v>
      </c>
      <c r="P23" s="13">
        <f>IF(A23=43,VLOOKUP(E23,Ark43s!$A$2:$U$130,16,FALSE),IF(A23=34,VLOOKUP(E23,'Ark34'!$A$2:$U$130,16,FALSE),VLOOKUP(E23,Arkcup!$A$2:$U$130,16,FALSE)))</f>
        <v>0</v>
      </c>
      <c r="Q23" s="13">
        <f>IF(A23=43,VLOOKUP(E23,Ark43s!$A$2:$U$130,17,FALSE),IF(A23=34,VLOOKUP(E23,'Ark34'!$A$2:$U$130,17,FALSE),VLOOKUP(E23,Arkcup!$A$2:$U$130,17,FALSE)))</f>
        <v>0</v>
      </c>
      <c r="R23" s="13">
        <v>0</v>
      </c>
      <c r="S23" s="13">
        <v>0</v>
      </c>
      <c r="T23" s="13">
        <v>0</v>
      </c>
      <c r="U23" s="112">
        <f t="shared" si="1"/>
        <v>15</v>
      </c>
      <c r="V23" s="119"/>
      <c r="W23" s="127"/>
      <c r="Y23" s="158"/>
      <c r="Z23" s="138">
        <v>3</v>
      </c>
      <c r="AA23" s="138"/>
      <c r="AB23" s="138">
        <v>3</v>
      </c>
      <c r="AC23" s="138"/>
      <c r="AD23" s="138">
        <v>3</v>
      </c>
      <c r="AE23" s="135"/>
      <c r="AF23" s="135">
        <v>3</v>
      </c>
      <c r="AG23" s="162"/>
      <c r="AH23" s="135"/>
      <c r="AI23" s="135">
        <v>3</v>
      </c>
      <c r="AJ23" s="135"/>
      <c r="AK23" s="135"/>
      <c r="AL23" s="135"/>
      <c r="AM23" s="135"/>
      <c r="AN23" s="135"/>
      <c r="AO23" s="135"/>
      <c r="AP23" s="135"/>
      <c r="AQ23" s="135"/>
      <c r="AR23" s="135"/>
      <c r="AS23" s="135"/>
      <c r="AT23" s="135"/>
      <c r="AU23" s="135"/>
      <c r="AV23" s="135"/>
      <c r="AW23" s="135"/>
      <c r="AX23" s="135"/>
      <c r="AY23" s="135"/>
      <c r="AZ23" s="135"/>
      <c r="BA23" s="135"/>
      <c r="BB23" s="136"/>
      <c r="BC23" s="141"/>
    </row>
    <row r="24" spans="1:55" x14ac:dyDescent="0.25">
      <c r="A24">
        <v>43</v>
      </c>
      <c r="B24" s="92" t="s">
        <v>45</v>
      </c>
      <c r="C24" s="93" t="s">
        <v>22</v>
      </c>
      <c r="D24" s="101"/>
      <c r="E24" s="48">
        <v>2</v>
      </c>
      <c r="F24" s="13">
        <f>IF(A24=43,VLOOKUP(E24,Ark43d!$A$2:$U$130,6,FALSE),IF(A24=34,VLOOKUP(E24,'Ark34'!$A$2:$U$130,6,FALSE),VLOOKUP(E24,Arkcup!$A$2:$U$130,6,FALSE)))</f>
        <v>0</v>
      </c>
      <c r="G24" s="13">
        <f>IF(A24=43,VLOOKUP(E24,Ark43d!$A$2:$U$130,7,FALSE),IF(A24=34,VLOOKUP(E24,'Ark34'!$A$2:$U$130,7,FALSE),VLOOKUP(E24,Arkcup!$A$2:$U$130,7,FALSE)))</f>
        <v>0</v>
      </c>
      <c r="H24" s="13">
        <f>IF(A24=43,VLOOKUP(E24,Ark43d!$A$2:$U$130,8,FALSE),IF(A24=34,VLOOKUP(E24,'Ark34'!$A$2:$U$130,8,FALSE),VLOOKUP(E24,Arkcup!$A$2:$U$130,8,FALSE)))</f>
        <v>0</v>
      </c>
      <c r="I24" s="13">
        <f>IF(A24=43,VLOOKUP(E24,Ark43d!$A$2:$U$130,9,FALSE),IF(A24=34,VLOOKUP(E24,'Ark34'!$A$2:$U$130,9,FALSE),VLOOKUP(E24,Arkcup!$A$2:$U$130,9,FALSE)))</f>
        <v>0</v>
      </c>
      <c r="J24" s="13">
        <f>IF(A24=43,VLOOKUP(E24,Ark43d!$A$2:$U$130,10,FALSE),IF(A24=34,VLOOKUP(E24,'Ark34'!$A$2:$U$130,10,FALSE),VLOOKUP(E24,Arkcup!$A$2:$U$130,10,FALSE)))</f>
        <v>0</v>
      </c>
      <c r="K24" s="13">
        <f>IF(A24=43,VLOOKUP(E24,Ark43d!$A$2:$U$130,11,FALSE),IF(A24=34,VLOOKUP(E24,'Ark34'!$A$2:$U$130,11,FALSE),VLOOKUP(E24,Arkcup!$A$2:$U$130,11,FALSE)))</f>
        <v>0</v>
      </c>
      <c r="L24" s="13">
        <f>IF(A24=43,VLOOKUP(E24,Ark43d!$A$2:$U$130,12,FALSE),IF(A24=34,VLOOKUP(E24,'Ark34'!$A$2:$U$130,12,FALSE),VLOOKUP(E24,Arkcup!$A$2:$U$130,12,FALSE)))</f>
        <v>0</v>
      </c>
      <c r="M24" s="13">
        <f>IF(A24=43,VLOOKUP(E24,Ark43d!$A$2:$U$130,13,FALSE),IF(A24=34,VLOOKUP(E24,'Ark34'!$A$2:$U$130,13,FALSE),VLOOKUP(E24,Arkcup!$A$2:$U$130,13,FALSE)))</f>
        <v>0</v>
      </c>
      <c r="N24" s="13">
        <f>IF(A24=43,VLOOKUP(E24,Ark43d!$A$2:$U$130,14,FALSE),IF(A24=34,VLOOKUP(E24,'Ark34'!$A$2:$U$130,14,FALSE),VLOOKUP(E24,Arkcup!$A$2:$U$130,14,FALSE)))</f>
        <v>0</v>
      </c>
      <c r="O24" s="13">
        <f>IF(A24=43,VLOOKUP(E24,Ark43d!$A$2:$U$130,15,FALSE),IF(A24=34,VLOOKUP(E24,'Ark34'!$A$2:$U$130,15,FALSE),VLOOKUP(E24,Arkcup!$A$2:$U$130,15,FALSE)))</f>
        <v>0</v>
      </c>
      <c r="P24" s="13">
        <f>IF(A24=43,VLOOKUP(E24,Ark43d!$A$2:$U$130,16,FALSE),IF(A24=34,VLOOKUP(E24,'Ark34'!$A$2:$U$130,16,FALSE),VLOOKUP(E24,Arkcup!$A$2:$U$130,16,FALSE)))</f>
        <v>0</v>
      </c>
      <c r="Q24" s="13">
        <f>IF(A24=43,VLOOKUP(E24,Ark43d!$A$2:$U$130,17,FALSE),IF(A24=34,VLOOKUP(E24,'Ark34'!$A$2:$U$130,17,FALSE),VLOOKUP(E24,Arkcup!$A$2:$U$130,17,FALSE)))</f>
        <v>0</v>
      </c>
      <c r="R24" s="13">
        <f>IF(A24=43,VLOOKUP(E24,Ark43d!$A$2:$U$130,18,FALSE),IF(A24=34,VLOOKUP(E24,'Ark34'!$A$2:$U$130,18,FALSE),VLOOKUP(E24,Arkcup!$A$2:$U$130,18,FALSE)))</f>
        <v>0</v>
      </c>
      <c r="S24" s="13">
        <f>IF(A24=43,VLOOKUP(E24,Ark43d!$A$2:$U$130,19,FALSE),IF(A24=34,VLOOKUP(E24,'Ark34'!$A$2:$U$130,19,FALSE),VLOOKUP(E24,Arkcup!$A$2:$U$130,19,FALSE)))</f>
        <v>0</v>
      </c>
      <c r="T24" s="13">
        <f>IF(A24=43,VLOOKUP(E24,Ark43d!$A$2:$U$130,20,FALSE),IF(A24=34,VLOOKUP(E24,'Ark34'!$A$2:$U$130,20,FALSE),VLOOKUP(E24,Arkcup!$A$2:$U$130,20,FALSE)))</f>
        <v>1</v>
      </c>
      <c r="U24" s="112">
        <f t="shared" si="1"/>
        <v>1</v>
      </c>
      <c r="V24" s="119"/>
      <c r="W24" s="127"/>
      <c r="Y24" s="158"/>
      <c r="Z24" s="138"/>
      <c r="AA24" s="138"/>
      <c r="AB24" s="138"/>
      <c r="AC24" s="138"/>
      <c r="AD24" s="138"/>
      <c r="AE24" s="138"/>
      <c r="AF24" s="138"/>
      <c r="AG24" s="135"/>
      <c r="AH24" s="135"/>
      <c r="AI24" s="135"/>
      <c r="AJ24" s="135"/>
      <c r="AK24" s="135"/>
      <c r="AL24" s="135"/>
      <c r="AM24" s="135"/>
      <c r="AN24" s="135">
        <v>1</v>
      </c>
      <c r="AO24" s="135"/>
      <c r="AP24" s="135"/>
      <c r="AQ24" s="135"/>
      <c r="AR24" s="135"/>
      <c r="AS24" s="135"/>
      <c r="AT24" s="135"/>
      <c r="AU24" s="135"/>
      <c r="AV24" s="135"/>
      <c r="AW24" s="135"/>
      <c r="AX24" s="135"/>
      <c r="AY24" s="135"/>
      <c r="AZ24" s="135"/>
      <c r="BA24" s="135"/>
      <c r="BB24" s="136"/>
      <c r="BC24" s="141"/>
    </row>
    <row r="25" spans="1:55" x14ac:dyDescent="0.25">
      <c r="A25">
        <v>43</v>
      </c>
      <c r="B25" s="102" t="s">
        <v>81</v>
      </c>
      <c r="C25" s="103" t="s">
        <v>23</v>
      </c>
      <c r="D25" s="101"/>
      <c r="E25" s="48">
        <v>2</v>
      </c>
      <c r="F25" s="13">
        <f>IF(A25=43,VLOOKUP(E25,Ark43d!$A$2:$U$130,6,FALSE),IF(A25=34,VLOOKUP(E25,'Ark34'!$A$2:$U$130,6,FALSE),VLOOKUP(E25,Arkcup!$A$2:$U$130,6,FALSE)))</f>
        <v>0</v>
      </c>
      <c r="G25" s="13">
        <f>IF(A25=43,VLOOKUP(E25,Ark43d!$A$2:$U$130,7,FALSE),IF(A25=34,VLOOKUP(E25,'Ark34'!$A$2:$U$130,7,FALSE),VLOOKUP(E25,Arkcup!$A$2:$U$130,7,FALSE)))</f>
        <v>0</v>
      </c>
      <c r="H25" s="13">
        <f>IF(A25=43,VLOOKUP(E25,Ark43d!$A$2:$U$130,8,FALSE),IF(A25=34,VLOOKUP(E25,'Ark34'!$A$2:$U$130,8,FALSE),VLOOKUP(E25,Arkcup!$A$2:$U$130,8,FALSE)))</f>
        <v>0</v>
      </c>
      <c r="I25" s="13">
        <f>IF(A25=43,VLOOKUP(E25,Ark43d!$A$2:$U$130,9,FALSE),IF(A25=34,VLOOKUP(E25,'Ark34'!$A$2:$U$130,9,FALSE),VLOOKUP(E25,Arkcup!$A$2:$U$130,9,FALSE)))</f>
        <v>0</v>
      </c>
      <c r="J25" s="13">
        <f>IF(A25=43,VLOOKUP(E25,Ark43d!$A$2:$U$130,10,FALSE),IF(A25=34,VLOOKUP(E25,'Ark34'!$A$2:$U$130,10,FALSE),VLOOKUP(E25,Arkcup!$A$2:$U$130,10,FALSE)))</f>
        <v>0</v>
      </c>
      <c r="K25" s="13">
        <f>IF(A25=43,VLOOKUP(E25,Ark43d!$A$2:$U$130,11,FALSE),IF(A25=34,VLOOKUP(E25,'Ark34'!$A$2:$U$130,11,FALSE),VLOOKUP(E25,Arkcup!$A$2:$U$130,11,FALSE)))</f>
        <v>0</v>
      </c>
      <c r="L25" s="13">
        <f>IF(A25=43,VLOOKUP(E25,Ark43d!$A$2:$U$130,12,FALSE),IF(A25=34,VLOOKUP(E25,'Ark34'!$A$2:$U$130,12,FALSE),VLOOKUP(E25,Arkcup!$A$2:$U$130,12,FALSE)))</f>
        <v>0</v>
      </c>
      <c r="M25" s="13">
        <f>IF(A25=43,VLOOKUP(E25,Ark43d!$A$2:$U$130,13,FALSE),IF(A25=34,VLOOKUP(E25,'Ark34'!$A$2:$U$130,13,FALSE),VLOOKUP(E25,Arkcup!$A$2:$U$130,13,FALSE)))</f>
        <v>0</v>
      </c>
      <c r="N25" s="13">
        <f>IF(A25=43,VLOOKUP(E25,Ark43d!$A$2:$U$130,14,FALSE),IF(A25=34,VLOOKUP(E25,'Ark34'!$A$2:$U$130,14,FALSE),VLOOKUP(E25,Arkcup!$A$2:$U$130,14,FALSE)))</f>
        <v>0</v>
      </c>
      <c r="O25" s="13">
        <f>IF(A25=43,VLOOKUP(E25,Ark43d!$A$2:$U$130,15,FALSE),IF(A25=34,VLOOKUP(E25,'Ark34'!$A$2:$U$130,15,FALSE),VLOOKUP(E25,Arkcup!$A$2:$U$130,15,FALSE)))</f>
        <v>0</v>
      </c>
      <c r="P25" s="13">
        <f>IF(A25=43,VLOOKUP(E25,Ark43d!$A$2:$U$130,16,FALSE),IF(A25=34,VLOOKUP(E25,'Ark34'!$A$2:$U$130,16,FALSE),VLOOKUP(E25,Arkcup!$A$2:$U$130,16,FALSE)))</f>
        <v>0</v>
      </c>
      <c r="Q25" s="13">
        <f>IF(A25=43,VLOOKUP(E25,Ark43d!$A$2:$U$130,17,FALSE),IF(A25=34,VLOOKUP(E25,'Ark34'!$A$2:$U$130,17,FALSE),VLOOKUP(E25,Arkcup!$A$2:$U$130,17,FALSE)))</f>
        <v>0</v>
      </c>
      <c r="R25" s="13">
        <f>IF(A25=43,VLOOKUP(E25,Ark43d!$A$2:$U$130,18,FALSE),IF(A25=34,VLOOKUP(E25,'Ark34'!$A$2:$U$130,18,FALSE),VLOOKUP(E25,Arkcup!$A$2:$U$130,18,FALSE)))</f>
        <v>0</v>
      </c>
      <c r="S25" s="13">
        <f>IF(A25=43,VLOOKUP(E25,Ark43d!$A$2:$U$130,19,FALSE),IF(A25=34,VLOOKUP(E25,'Ark34'!$A$2:$U$130,19,FALSE),VLOOKUP(E25,Arkcup!$A$2:$U$130,19,FALSE)))</f>
        <v>0</v>
      </c>
      <c r="T25" s="13">
        <f>IF(A25=43,VLOOKUP(E25,Ark43d!$A$2:$U$130,20,FALSE),IF(A25=34,VLOOKUP(E25,'Ark34'!$A$2:$U$130,20,FALSE),VLOOKUP(E25,Arkcup!$A$2:$U$130,20,FALSE)))</f>
        <v>1</v>
      </c>
      <c r="U25" s="112">
        <f t="shared" si="1"/>
        <v>1</v>
      </c>
      <c r="V25" s="119"/>
      <c r="W25" s="127"/>
      <c r="Y25" s="142"/>
      <c r="Z25" s="135"/>
      <c r="AA25" s="135"/>
      <c r="AB25" s="135"/>
      <c r="AC25" s="135"/>
      <c r="AD25" s="135"/>
      <c r="AE25" s="135"/>
      <c r="AF25" s="135"/>
      <c r="AG25" s="135"/>
      <c r="AH25" s="135"/>
      <c r="AI25" s="135"/>
      <c r="AJ25" s="135"/>
      <c r="AK25" s="135"/>
      <c r="AL25" s="135">
        <v>1</v>
      </c>
      <c r="AM25" s="135"/>
      <c r="AN25" s="135"/>
      <c r="AO25" s="135"/>
      <c r="AP25" s="135"/>
      <c r="AQ25" s="135"/>
      <c r="AR25" s="135"/>
      <c r="AS25" s="135"/>
      <c r="AT25" s="135"/>
      <c r="AU25" s="135"/>
      <c r="AV25" s="135"/>
      <c r="AW25" s="135"/>
      <c r="AX25" s="135"/>
      <c r="AY25" s="135"/>
      <c r="AZ25" s="135"/>
      <c r="BA25" s="135"/>
      <c r="BB25" s="136"/>
      <c r="BC25" s="141"/>
    </row>
    <row r="26" spans="1:55" ht="15.75" thickBot="1" x14ac:dyDescent="0.3">
      <c r="A26">
        <v>43</v>
      </c>
      <c r="B26" s="94" t="s">
        <v>45</v>
      </c>
      <c r="C26" s="95" t="s">
        <v>24</v>
      </c>
      <c r="D26" s="100"/>
      <c r="E26" s="49">
        <v>0</v>
      </c>
      <c r="F26" s="30">
        <f>IF(A26=43,VLOOKUP(E26,Ark43d!$A$2:$U$130,6,FALSE),IF(A26=34,VLOOKUP(E26,'Ark34'!$A$2:$U$130,6,FALSE),VLOOKUP(E26,Arkcup!$A$2:$U$130,6,FALSE)))</f>
        <v>0</v>
      </c>
      <c r="G26" s="30">
        <f>IF(A26=43,VLOOKUP(E26,Ark43d!$A$2:$U$130,7,FALSE),IF(A26=34,VLOOKUP(E26,'Ark34'!$A$2:$U$130,7,FALSE),VLOOKUP(E26,Arkcup!$A$2:$U$130,7,FALSE)))</f>
        <v>0</v>
      </c>
      <c r="H26" s="30">
        <f>IF(A26=43,VLOOKUP(E26,Ark43d!$A$2:$U$130,8,FALSE),IF(A26=34,VLOOKUP(E26,'Ark34'!$A$2:$U$130,8,FALSE),VLOOKUP(E26,Arkcup!$A$2:$U$130,8,FALSE)))</f>
        <v>0</v>
      </c>
      <c r="I26" s="30">
        <f>IF(A26=43,VLOOKUP(E26,Ark43d!$A$2:$U$130,9,FALSE),IF(A26=34,VLOOKUP(E26,'Ark34'!$A$2:$U$130,9,FALSE),VLOOKUP(E26,Arkcup!$A$2:$U$130,9,FALSE)))</f>
        <v>0</v>
      </c>
      <c r="J26" s="30">
        <f>IF(A26=43,VLOOKUP(E26,Ark43d!$A$2:$U$130,10,FALSE),IF(A26=34,VLOOKUP(E26,'Ark34'!$A$2:$U$130,10,FALSE),VLOOKUP(E26,Arkcup!$A$2:$U$130,10,FALSE)))</f>
        <v>0</v>
      </c>
      <c r="K26" s="30">
        <f>IF(A26=43,VLOOKUP(E26,Ark43d!$A$2:$U$130,11,FALSE),IF(A26=34,VLOOKUP(E26,'Ark34'!$A$2:$U$130,11,FALSE),VLOOKUP(E26,Arkcup!$A$2:$U$130,11,FALSE)))</f>
        <v>0</v>
      </c>
      <c r="L26" s="30">
        <f>IF(A26=43,VLOOKUP(E26,Ark43d!$A$2:$U$130,12,FALSE),IF(A26=34,VLOOKUP(E26,'Ark34'!$A$2:$U$130,12,FALSE),VLOOKUP(E26,Arkcup!$A$2:$U$130,12,FALSE)))</f>
        <v>0</v>
      </c>
      <c r="M26" s="30">
        <f>IF(A26=43,VLOOKUP(E26,Ark43d!$A$2:$U$130,13,FALSE),IF(A26=34,VLOOKUP(E26,'Ark34'!$A$2:$U$130,13,FALSE),VLOOKUP(E26,Arkcup!$A$2:$U$130,13,FALSE)))</f>
        <v>0</v>
      </c>
      <c r="N26" s="30">
        <f>IF(A26=43,VLOOKUP(E26,Ark43d!$A$2:$U$130,14,FALSE),IF(A26=34,VLOOKUP(E26,'Ark34'!$A$2:$U$130,14,FALSE),VLOOKUP(E26,Arkcup!$A$2:$U$130,14,FALSE)))</f>
        <v>0</v>
      </c>
      <c r="O26" s="30">
        <f>IF(A26=43,VLOOKUP(E26,Ark43d!$A$2:$U$130,15,FALSE),IF(A26=34,VLOOKUP(E26,'Ark34'!$A$2:$U$130,15,FALSE),VLOOKUP(E26,Arkcup!$A$2:$U$130,15,FALSE)))</f>
        <v>0</v>
      </c>
      <c r="P26" s="30">
        <f>IF(A26=43,VLOOKUP(E26,Ark43d!$A$2:$U$130,16,FALSE),IF(A26=34,VLOOKUP(E26,'Ark34'!$A$2:$U$130,16,FALSE),VLOOKUP(E26,Arkcup!$A$2:$U$130,16,FALSE)))</f>
        <v>0</v>
      </c>
      <c r="Q26" s="30">
        <f>IF(A26=43,VLOOKUP(E26,Ark43d!$A$2:$U$130,17,FALSE),IF(A26=34,VLOOKUP(E26,'Ark34'!$A$2:$U$130,17,FALSE),VLOOKUP(E26,Arkcup!$A$2:$U$130,17,FALSE)))</f>
        <v>0</v>
      </c>
      <c r="R26" s="30">
        <f>IF(A26=43,VLOOKUP(E26,Ark43d!$A$2:$U$130,18,FALSE),IF(A26=34,VLOOKUP(E26,'Ark34'!$A$2:$U$130,18,FALSE),VLOOKUP(E26,Arkcup!$A$2:$U$130,18,FALSE)))</f>
        <v>0</v>
      </c>
      <c r="S26" s="30">
        <f>IF(A26=43,VLOOKUP(E26,Ark43d!$A$2:$U$130,19,FALSE),IF(A26=34,VLOOKUP(E26,'Ark34'!$A$2:$U$130,19,FALSE),VLOOKUP(E26,Arkcup!$A$2:$U$130,19,FALSE)))</f>
        <v>0</v>
      </c>
      <c r="T26" s="30">
        <f>IF(A26=43,VLOOKUP(E26,Ark43d!$A$2:$U$130,20,FALSE),IF(A26=34,VLOOKUP(E26,'Ark34'!$A$2:$U$130,20,FALSE),VLOOKUP(E26,Arkcup!$A$2:$U$130,20,FALSE)))</f>
        <v>0</v>
      </c>
      <c r="U26" s="113">
        <f t="shared" si="1"/>
        <v>0</v>
      </c>
      <c r="V26" s="120"/>
      <c r="W26" s="127"/>
      <c r="Y26" s="153"/>
      <c r="Z26" s="154"/>
      <c r="AA26" s="154"/>
      <c r="AB26" s="154"/>
      <c r="AC26" s="154"/>
      <c r="AD26" s="154"/>
      <c r="AE26" s="154"/>
      <c r="AF26" s="154"/>
      <c r="AG26" s="154"/>
      <c r="AH26" s="154"/>
      <c r="AI26" s="154"/>
      <c r="AJ26" s="154"/>
      <c r="AK26" s="154"/>
      <c r="AL26" s="154"/>
      <c r="AM26" s="154"/>
      <c r="AN26" s="154"/>
      <c r="AO26" s="154"/>
      <c r="AP26" s="154"/>
      <c r="AQ26" s="154"/>
      <c r="AR26" s="154"/>
      <c r="AS26" s="154"/>
      <c r="AT26" s="154"/>
      <c r="AU26" s="154"/>
      <c r="AV26" s="154"/>
      <c r="AW26" s="154"/>
      <c r="AX26" s="154"/>
      <c r="AY26" s="154"/>
      <c r="AZ26" s="154"/>
      <c r="BA26" s="154"/>
      <c r="BB26" s="176"/>
      <c r="BC26" s="155"/>
    </row>
    <row r="27" spans="1:55" x14ac:dyDescent="0.25">
      <c r="A27">
        <v>54</v>
      </c>
      <c r="B27" s="90" t="s">
        <v>46</v>
      </c>
      <c r="C27" s="91" t="s">
        <v>20</v>
      </c>
      <c r="D27" s="99"/>
      <c r="E27" s="47">
        <v>11</v>
      </c>
      <c r="F27" s="20">
        <f>IF(A27=43,VLOOKUP(E27,Ark43s!$A$2:$U$130,6,FALSE),IF(A27=34,VLOOKUP(E27,'Ark34'!$A$2:$U$130,6,FALSE),VLOOKUP(E27,Arkcup!$A$2:$U$130,6,FALSE)))</f>
        <v>0</v>
      </c>
      <c r="G27" s="20">
        <f>IF(A27=43,VLOOKUP(E27,Ark43s!$A$2:$U$130,7,FALSE),IF(A27=34,VLOOKUP(E27,'Ark34'!$A$2:$U$130,7,FALSE),VLOOKUP(E27,Arkcup!$A$2:$U$130,7,FALSE)))</f>
        <v>0</v>
      </c>
      <c r="H27" s="20">
        <v>1</v>
      </c>
      <c r="I27" s="20">
        <v>1</v>
      </c>
      <c r="J27" s="20">
        <v>5</v>
      </c>
      <c r="K27" s="20">
        <v>5</v>
      </c>
      <c r="L27" s="20">
        <v>5</v>
      </c>
      <c r="M27" s="20">
        <v>5</v>
      </c>
      <c r="N27" s="20">
        <v>5</v>
      </c>
      <c r="O27" s="20">
        <f>IF(A27=43,VLOOKUP(E27,Ark43s!$A$2:$U$130,15,FALSE),IF(A27=34,VLOOKUP(E27,'Ark34'!$A$2:$U$130,15,FALSE),VLOOKUP(E27,Arkcup!$A$2:$U$130,15,FALSE)))</f>
        <v>0</v>
      </c>
      <c r="P27" s="20">
        <f>IF(A27=43,VLOOKUP(E27,Ark43s!$A$2:$U$130,16,FALSE),IF(A27=34,VLOOKUP(E27,'Ark34'!$A$2:$U$130,16,FALSE),VLOOKUP(E27,Arkcup!$A$2:$U$130,16,FALSE)))</f>
        <v>0</v>
      </c>
      <c r="Q27" s="20">
        <v>0</v>
      </c>
      <c r="R27" s="20">
        <v>0</v>
      </c>
      <c r="S27" s="20">
        <v>0</v>
      </c>
      <c r="T27" s="20">
        <v>2</v>
      </c>
      <c r="U27" s="111">
        <f t="shared" si="1"/>
        <v>27</v>
      </c>
      <c r="V27" s="118">
        <f>SUM(U27:U31)</f>
        <v>37</v>
      </c>
      <c r="W27" s="127"/>
      <c r="Y27" s="152"/>
      <c r="Z27" s="148"/>
      <c r="AA27" s="148"/>
      <c r="AB27" s="148"/>
      <c r="AC27" s="148"/>
      <c r="AD27" s="148"/>
      <c r="AE27" s="148"/>
      <c r="AF27" s="148"/>
      <c r="AG27" s="148">
        <v>5</v>
      </c>
      <c r="AH27" s="148"/>
      <c r="AI27" s="148"/>
      <c r="AJ27" s="148">
        <v>5</v>
      </c>
      <c r="AK27" s="148"/>
      <c r="AL27" s="148">
        <v>2</v>
      </c>
      <c r="AM27" s="148">
        <v>3</v>
      </c>
      <c r="AN27" s="148"/>
      <c r="AO27" s="148">
        <v>5</v>
      </c>
      <c r="AP27" s="148"/>
      <c r="AQ27" s="148">
        <v>5</v>
      </c>
      <c r="AR27" s="148"/>
      <c r="AS27" s="148">
        <v>2</v>
      </c>
      <c r="AT27" s="148"/>
      <c r="AU27" s="148"/>
      <c r="AV27" s="148"/>
      <c r="AW27" s="148"/>
      <c r="AX27" s="148"/>
      <c r="AY27" s="148"/>
      <c r="AZ27" s="148"/>
      <c r="BA27" s="148"/>
      <c r="BB27" s="175"/>
      <c r="BC27" s="150"/>
    </row>
    <row r="28" spans="1:55" x14ac:dyDescent="0.25">
      <c r="A28">
        <v>43</v>
      </c>
      <c r="B28" s="104" t="s">
        <v>46</v>
      </c>
      <c r="C28" s="105" t="s">
        <v>21</v>
      </c>
      <c r="D28" s="101"/>
      <c r="E28" s="48">
        <v>0</v>
      </c>
      <c r="F28" s="13">
        <v>0</v>
      </c>
      <c r="G28" s="13">
        <f>IF(A28=43,VLOOKUP(E28,Ark43s!$A$2:$U$130,7,FALSE),IF(A28=34,VLOOKUP(E28,'Ark34'!$A$2:$U$130,7,FALSE),VLOOKUP(E28,Arkcup!$A$2:$U$130,7,FALSE)))</f>
        <v>0</v>
      </c>
      <c r="H28" s="13">
        <f>IF(A28=43,VLOOKUP(E28,Ark43s!$A$2:$U$130,8,FALSE),IF(A28=34,VLOOKUP(E28,'Ark34'!$A$2:$U$130,8,FALSE),VLOOKUP(E28,Arkcup!$A$2:$U$130,8,FALSE)))</f>
        <v>0</v>
      </c>
      <c r="I28" s="13">
        <f>IF(A28=43,VLOOKUP(E28,Ark43s!$A$2:$U$130,9,FALSE),IF(A28=34,VLOOKUP(E28,'Ark34'!$A$2:$U$130,9,FALSE),VLOOKUP(E28,Arkcup!$A$2:$U$130,9,FALSE)))</f>
        <v>0</v>
      </c>
      <c r="J28" s="13">
        <v>0</v>
      </c>
      <c r="K28" s="13">
        <v>0</v>
      </c>
      <c r="L28" s="13">
        <v>0</v>
      </c>
      <c r="M28" s="13">
        <f>IF(A28=43,VLOOKUP(E28,Ark43s!$A$2:$U$130,13,FALSE),IF(A28=34,VLOOKUP(E28,'Ark34'!$A$2:$U$130,13,FALSE),VLOOKUP(E28,Arkcup!$A$2:$U$130,13,FALSE)))</f>
        <v>0</v>
      </c>
      <c r="N28" s="13">
        <f>IF(A28=43,VLOOKUP(E28,Ark43s!$A$2:$U$130,14,FALSE),IF(A28=34,VLOOKUP(E28,'Ark34'!$A$2:$U$130,14,FALSE),VLOOKUP(E28,Arkcup!$A$2:$U$130,14,FALSE)))</f>
        <v>0</v>
      </c>
      <c r="O28" s="13">
        <f>IF(A28=43,VLOOKUP(E28,Ark43s!$A$2:$U$130,15,FALSE),IF(A28=34,VLOOKUP(E28,'Ark34'!$A$2:$U$130,15,FALSE),VLOOKUP(E28,Arkcup!$A$2:$U$130,15,FALSE)))</f>
        <v>0</v>
      </c>
      <c r="P28" s="13">
        <f>IF(A28=43,VLOOKUP(E28,Ark43s!$A$2:$U$130,16,FALSE),IF(A28=34,VLOOKUP(E28,'Ark34'!$A$2:$U$130,16,FALSE),VLOOKUP(E28,Arkcup!$A$2:$U$130,16,FALSE)))</f>
        <v>0</v>
      </c>
      <c r="Q28" s="13">
        <f>IF(A28=43,VLOOKUP(E28,Ark43s!$A$2:$U$130,17,FALSE),IF(A28=34,VLOOKUP(E28,'Ark34'!$A$2:$U$130,17,FALSE),VLOOKUP(E28,Arkcup!$A$2:$U$130,17,FALSE)))</f>
        <v>0</v>
      </c>
      <c r="R28" s="13">
        <f>IF(A28=43,VLOOKUP(E28,Ark43s!$A$2:$U$130,18,FALSE),IF(A28=34,VLOOKUP(E28,'Ark34'!$A$2:$U$130,18,FALSE),VLOOKUP(E28,Arkcup!$A$2:$U$130,18,FALSE)))</f>
        <v>0</v>
      </c>
      <c r="S28" s="13">
        <f>IF(A28=43,VLOOKUP(E28,Ark43s!$A$2:$U$130,19,FALSE),IF(A28=34,VLOOKUP(E28,'Ark34'!$A$2:$U$130,19,FALSE),VLOOKUP(E28,Arkcup!$A$2:$U$130,19,FALSE)))</f>
        <v>0</v>
      </c>
      <c r="T28" s="13">
        <f>IF(A28=43,VLOOKUP(E28,Ark43s!$A$2:$U$130,20,FALSE),IF(A28=34,VLOOKUP(E28,'Ark34'!$A$2:$U$130,20,FALSE),VLOOKUP(E28,Arkcup!$A$2:$U$130,20,FALSE)))</f>
        <v>0</v>
      </c>
      <c r="U28" s="112">
        <f t="shared" si="1"/>
        <v>0</v>
      </c>
      <c r="V28" s="119"/>
      <c r="W28" s="127"/>
      <c r="Y28" s="142"/>
      <c r="Z28" s="135"/>
      <c r="AA28" s="135"/>
      <c r="AB28" s="135"/>
      <c r="AC28" s="135"/>
      <c r="AD28" s="135"/>
      <c r="AE28" s="135"/>
      <c r="AF28" s="135"/>
      <c r="AG28" s="135"/>
      <c r="AH28" s="135"/>
      <c r="AI28" s="135"/>
      <c r="AJ28" s="135"/>
      <c r="AK28" s="135"/>
      <c r="AL28" s="135"/>
      <c r="AM28" s="135"/>
      <c r="AN28" s="135"/>
      <c r="AO28" s="135"/>
      <c r="AP28" s="135"/>
      <c r="AQ28" s="135"/>
      <c r="AR28" s="135"/>
      <c r="AS28" s="135"/>
      <c r="AT28" s="135"/>
      <c r="AU28" s="135"/>
      <c r="AV28" s="135"/>
      <c r="AW28" s="135"/>
      <c r="AX28" s="135"/>
      <c r="AY28" s="135"/>
      <c r="AZ28" s="135"/>
      <c r="BA28" s="135"/>
      <c r="BB28" s="136"/>
      <c r="BC28" s="141"/>
    </row>
    <row r="29" spans="1:55" x14ac:dyDescent="0.25">
      <c r="A29">
        <v>43</v>
      </c>
      <c r="B29" s="102" t="s">
        <v>82</v>
      </c>
      <c r="C29" s="103" t="s">
        <v>22</v>
      </c>
      <c r="D29" s="101"/>
      <c r="E29" s="48">
        <v>7</v>
      </c>
      <c r="F29" s="13">
        <v>1</v>
      </c>
      <c r="G29" s="13">
        <f>IF(A29=43,VLOOKUP(E29,Ark43d!$A$2:$U$130,7,FALSE),IF(A29=34,VLOOKUP(E29,'Ark34'!$A$2:$U$130,7,FALSE),VLOOKUP(E29,Arkcup!$A$2:$U$130,7,FALSE)))</f>
        <v>1</v>
      </c>
      <c r="H29" s="13">
        <f>IF(A29=43,VLOOKUP(E29,Ark43d!$A$2:$U$130,8,FALSE),IF(A29=34,VLOOKUP(E29,'Ark34'!$A$2:$U$130,8,FALSE),VLOOKUP(E29,Arkcup!$A$2:$U$130,8,FALSE)))</f>
        <v>0</v>
      </c>
      <c r="I29" s="13">
        <f>IF(A29=43,VLOOKUP(E29,Ark43d!$A$2:$U$130,9,FALSE),IF(A29=34,VLOOKUP(E29,'Ark34'!$A$2:$U$130,9,FALSE),VLOOKUP(E29,Arkcup!$A$2:$U$130,9,FALSE)))</f>
        <v>0</v>
      </c>
      <c r="J29" s="13">
        <f>IF(A29=43,VLOOKUP(E29,Ark43d!$A$2:$U$130,10,FALSE),IF(A29=34,VLOOKUP(E29,'Ark34'!$A$2:$U$130,10,FALSE),VLOOKUP(E29,Arkcup!$A$2:$U$130,10,FALSE)))</f>
        <v>3</v>
      </c>
      <c r="K29" s="13">
        <f>IF(A29=43,VLOOKUP(E29,Ark43d!$A$2:$U$130,11,FALSE),IF(A29=34,VLOOKUP(E29,'Ark34'!$A$2:$U$130,11,FALSE),VLOOKUP(E29,Arkcup!$A$2:$U$130,11,FALSE)))</f>
        <v>3</v>
      </c>
      <c r="L29" s="13">
        <f>IF(A29=43,VLOOKUP(E29,Ark43d!$A$2:$U$130,12,FALSE),IF(A29=34,VLOOKUP(E29,'Ark34'!$A$2:$U$130,12,FALSE),VLOOKUP(E29,Arkcup!$A$2:$U$130,12,FALSE)))</f>
        <v>3</v>
      </c>
      <c r="M29" s="13">
        <f>IF(A29=43,VLOOKUP(E29,Ark43d!$A$2:$U$130,13,FALSE),IF(A29=34,VLOOKUP(E29,'Ark34'!$A$2:$U$130,13,FALSE),VLOOKUP(E29,Arkcup!$A$2:$U$130,13,FALSE)))</f>
        <v>0</v>
      </c>
      <c r="N29" s="13">
        <f>IF(A29=43,VLOOKUP(E29,Ark43d!$A$2:$U$130,14,FALSE),IF(A29=34,VLOOKUP(E29,'Ark34'!$A$2:$U$130,14,FALSE),VLOOKUP(E29,Arkcup!$A$2:$U$130,14,FALSE)))</f>
        <v>0</v>
      </c>
      <c r="O29" s="13">
        <f>IF(A29=43,VLOOKUP(E29,Ark43d!$A$2:$U$130,15,FALSE),IF(A29=34,VLOOKUP(E29,'Ark34'!$A$2:$U$130,15,FALSE),VLOOKUP(E29,Arkcup!$A$2:$U$130,15,FALSE)))</f>
        <v>0</v>
      </c>
      <c r="P29" s="13">
        <f>IF(A29=43,VLOOKUP(E29,Ark43d!$A$2:$U$130,16,FALSE),IF(A29=34,VLOOKUP(E29,'Ark34'!$A$2:$U$130,16,FALSE),VLOOKUP(E29,Arkcup!$A$2:$U$130,16,FALSE)))</f>
        <v>0</v>
      </c>
      <c r="Q29" s="13">
        <f>IF(A29=43,VLOOKUP(E29,Ark43d!$A$2:$U$130,17,FALSE),IF(A29=34,VLOOKUP(E29,'Ark34'!$A$2:$U$130,17,FALSE),VLOOKUP(E29,Arkcup!$A$2:$U$130,17,FALSE)))</f>
        <v>0</v>
      </c>
      <c r="R29" s="13">
        <f>IF(A29=43,VLOOKUP(E29,Ark43d!$A$2:$U$130,18,FALSE),IF(A29=34,VLOOKUP(E29,'Ark34'!$A$2:$U$130,18,FALSE),VLOOKUP(E29,Arkcup!$A$2:$U$130,18,FALSE)))</f>
        <v>0</v>
      </c>
      <c r="S29" s="13">
        <f>IF(A29=43,VLOOKUP(E29,Ark43d!$A$2:$U$130,19,FALSE),IF(A29=34,VLOOKUP(E29,'Ark34'!$A$2:$U$130,19,FALSE),VLOOKUP(E29,Arkcup!$A$2:$U$130,19,FALSE)))</f>
        <v>0</v>
      </c>
      <c r="T29" s="13">
        <f>IF(A29=43,VLOOKUP(E29,Ark43d!$A$2:$U$130,20,FALSE),IF(A29=34,VLOOKUP(E29,'Ark34'!$A$2:$U$130,20,FALSE),VLOOKUP(E29,Arkcup!$A$2:$U$130,20,FALSE)))</f>
        <v>1</v>
      </c>
      <c r="U29" s="112">
        <f t="shared" si="1"/>
        <v>10</v>
      </c>
      <c r="V29" s="119"/>
      <c r="W29" s="127"/>
      <c r="Y29" s="142">
        <v>3</v>
      </c>
      <c r="Z29" s="135"/>
      <c r="AA29" s="135">
        <v>3</v>
      </c>
      <c r="AB29" s="135"/>
      <c r="AC29" s="135">
        <v>3</v>
      </c>
      <c r="AD29" s="135"/>
      <c r="AE29" s="135">
        <v>1</v>
      </c>
      <c r="AF29" s="135"/>
      <c r="AG29" s="135"/>
      <c r="AH29" s="135"/>
      <c r="AI29" s="135"/>
      <c r="AJ29" s="135"/>
      <c r="AK29" s="135"/>
      <c r="AL29" s="135"/>
      <c r="AM29" s="135"/>
      <c r="AN29" s="135"/>
      <c r="AO29" s="135"/>
      <c r="AP29" s="135"/>
      <c r="AQ29" s="135"/>
      <c r="AR29" s="135"/>
      <c r="AS29" s="135"/>
      <c r="AT29" s="135"/>
      <c r="AU29" s="135"/>
      <c r="AV29" s="135"/>
      <c r="AW29" s="135"/>
      <c r="AX29" s="135"/>
      <c r="AY29" s="135"/>
      <c r="AZ29" s="135"/>
      <c r="BA29" s="135"/>
      <c r="BB29" s="136"/>
      <c r="BC29" s="141"/>
    </row>
    <row r="30" spans="1:55" x14ac:dyDescent="0.25">
      <c r="A30">
        <v>43</v>
      </c>
      <c r="B30" s="104" t="s">
        <v>46</v>
      </c>
      <c r="C30" s="105" t="s">
        <v>23</v>
      </c>
      <c r="D30" s="101"/>
      <c r="E30" s="48">
        <v>1</v>
      </c>
      <c r="F30" s="13">
        <f>IF(A30=43,VLOOKUP(E30,Ark43d!$A$2:$U$130,6,FALSE),IF(A30=34,VLOOKUP(E30,'Ark34'!$A$2:$U$130,6,FALSE),VLOOKUP(E30,Arkcup!$A$2:$U$130,6,FALSE)))</f>
        <v>0</v>
      </c>
      <c r="G30" s="13">
        <f>IF(A30=43,VLOOKUP(E30,Ark43d!$A$2:$U$130,7,FALSE),IF(A30=34,VLOOKUP(E30,'Ark34'!$A$2:$U$130,7,FALSE),VLOOKUP(E30,Arkcup!$A$2:$U$130,7,FALSE)))</f>
        <v>0</v>
      </c>
      <c r="H30" s="13">
        <f>IF(A30=43,VLOOKUP(E30,Ark43d!$A$2:$U$130,8,FALSE),IF(A30=34,VLOOKUP(E30,'Ark34'!$A$2:$U$130,8,FALSE),VLOOKUP(E30,Arkcup!$A$2:$U$130,8,FALSE)))</f>
        <v>0</v>
      </c>
      <c r="I30" s="13">
        <f>IF(A30=43,VLOOKUP(E30,Ark43d!$A$2:$U$130,9,FALSE),IF(A30=34,VLOOKUP(E30,'Ark34'!$A$2:$U$130,9,FALSE),VLOOKUP(E30,Arkcup!$A$2:$U$130,9,FALSE)))</f>
        <v>0</v>
      </c>
      <c r="J30" s="13">
        <f>IF(A30=43,VLOOKUP(E30,Ark43d!$A$2:$U$130,10,FALSE),IF(A30=34,VLOOKUP(E30,'Ark34'!$A$2:$U$130,10,FALSE),VLOOKUP(E30,Arkcup!$A$2:$U$130,10,FALSE)))</f>
        <v>0</v>
      </c>
      <c r="K30" s="13">
        <f>IF(A30=43,VLOOKUP(E30,Ark43d!$A$2:$U$130,11,FALSE),IF(A30=34,VLOOKUP(E30,'Ark34'!$A$2:$U$130,11,FALSE),VLOOKUP(E30,Arkcup!$A$2:$U$130,11,FALSE)))</f>
        <v>0</v>
      </c>
      <c r="L30" s="13">
        <f>IF(A30=43,VLOOKUP(E30,Ark43d!$A$2:$U$130,12,FALSE),IF(A30=34,VLOOKUP(E30,'Ark34'!$A$2:$U$130,12,FALSE),VLOOKUP(E30,Arkcup!$A$2:$U$130,12,FALSE)))</f>
        <v>0</v>
      </c>
      <c r="M30" s="13">
        <f>IF(A30=43,VLOOKUP(E30,Ark43d!$A$2:$U$130,13,FALSE),IF(A30=34,VLOOKUP(E30,'Ark34'!$A$2:$U$130,13,FALSE),VLOOKUP(E30,Arkcup!$A$2:$U$130,13,FALSE)))</f>
        <v>0</v>
      </c>
      <c r="N30" s="13">
        <f>IF(A30=43,VLOOKUP(E30,Ark43d!$A$2:$U$130,14,FALSE),IF(A30=34,VLOOKUP(E30,'Ark34'!$A$2:$U$130,14,FALSE),VLOOKUP(E30,Arkcup!$A$2:$U$130,14,FALSE)))</f>
        <v>0</v>
      </c>
      <c r="O30" s="13">
        <f>IF(A30=43,VLOOKUP(E30,Ark43d!$A$2:$U$130,15,FALSE),IF(A30=34,VLOOKUP(E30,'Ark34'!$A$2:$U$130,15,FALSE),VLOOKUP(E30,Arkcup!$A$2:$U$130,15,FALSE)))</f>
        <v>0</v>
      </c>
      <c r="P30" s="13">
        <f>IF(A30=43,VLOOKUP(E30,Ark43d!$A$2:$U$130,16,FALSE),IF(A30=34,VLOOKUP(E30,'Ark34'!$A$2:$U$130,16,FALSE),VLOOKUP(E30,Arkcup!$A$2:$U$130,16,FALSE)))</f>
        <v>0</v>
      </c>
      <c r="Q30" s="13">
        <f>IF(A30=43,VLOOKUP(E30,Ark43d!$A$2:$U$130,17,FALSE),IF(A30=34,VLOOKUP(E30,'Ark34'!$A$2:$U$130,17,FALSE),VLOOKUP(E30,Arkcup!$A$2:$U$130,17,FALSE)))</f>
        <v>0</v>
      </c>
      <c r="R30" s="13">
        <f>IF(A30=43,VLOOKUP(E30,Ark43d!$A$2:$U$130,18,FALSE),IF(A30=34,VLOOKUP(E30,'Ark34'!$A$2:$U$130,18,FALSE),VLOOKUP(E30,Arkcup!$A$2:$U$130,18,FALSE)))</f>
        <v>0</v>
      </c>
      <c r="S30" s="13">
        <f>IF(A30=43,VLOOKUP(E30,Ark43d!$A$2:$U$130,19,FALSE),IF(A30=34,VLOOKUP(E30,'Ark34'!$A$2:$U$130,19,FALSE),VLOOKUP(E30,Arkcup!$A$2:$U$130,19,FALSE)))</f>
        <v>0</v>
      </c>
      <c r="T30" s="13">
        <f>IF(A30=43,VLOOKUP(E30,Ark43d!$A$2:$U$130,20,FALSE),IF(A30=34,VLOOKUP(E30,'Ark34'!$A$2:$U$130,20,FALSE),VLOOKUP(E30,Arkcup!$A$2:$U$130,20,FALSE)))</f>
        <v>0</v>
      </c>
      <c r="U30" s="112">
        <f t="shared" si="1"/>
        <v>0</v>
      </c>
      <c r="V30" s="119"/>
      <c r="W30" s="127"/>
      <c r="Y30" s="142"/>
      <c r="Z30" s="135"/>
      <c r="AA30" s="135"/>
      <c r="AB30" s="135"/>
      <c r="AC30" s="135"/>
      <c r="AD30" s="135"/>
      <c r="AE30" s="135"/>
      <c r="AF30" s="135"/>
      <c r="AG30" s="135"/>
      <c r="AH30" s="135"/>
      <c r="AI30" s="135"/>
      <c r="AJ30" s="135"/>
      <c r="AK30" s="135"/>
      <c r="AL30" s="135"/>
      <c r="AM30" s="135"/>
      <c r="AN30" s="135"/>
      <c r="AO30" s="135"/>
      <c r="AP30" s="135"/>
      <c r="AQ30" s="135"/>
      <c r="AR30" s="135"/>
      <c r="AS30" s="135"/>
      <c r="AT30" s="135"/>
      <c r="AU30" s="135"/>
      <c r="AV30" s="135"/>
      <c r="AW30" s="135"/>
      <c r="AX30" s="135"/>
      <c r="AY30" s="135"/>
      <c r="AZ30" s="135"/>
      <c r="BA30" s="135"/>
      <c r="BB30" s="136"/>
      <c r="BC30" s="141"/>
    </row>
    <row r="31" spans="1:55" ht="15.75" thickBot="1" x14ac:dyDescent="0.3">
      <c r="A31">
        <v>43</v>
      </c>
      <c r="B31" s="96" t="s">
        <v>46</v>
      </c>
      <c r="C31" s="97" t="s">
        <v>24</v>
      </c>
      <c r="D31" s="100"/>
      <c r="E31" s="49">
        <v>0</v>
      </c>
      <c r="F31" s="30">
        <f>IF(A31=43,VLOOKUP(E31,Ark43d!$A$2:$U$130,6,FALSE),IF(A31=34,VLOOKUP(E31,'Ark34'!$A$2:$U$130,6,FALSE),VLOOKUP(E31,Arkcup!$A$2:$U$130,6,FALSE)))</f>
        <v>0</v>
      </c>
      <c r="G31" s="30">
        <f>IF(A31=43,VLOOKUP(E31,Ark43d!$A$2:$U$130,7,FALSE),IF(A31=34,VLOOKUP(E31,'Ark34'!$A$2:$U$130,7,FALSE),VLOOKUP(E31,Arkcup!$A$2:$U$130,7,FALSE)))</f>
        <v>0</v>
      </c>
      <c r="H31" s="30">
        <f>IF(A31=43,VLOOKUP(E31,Ark43d!$A$2:$U$130,8,FALSE),IF(A31=34,VLOOKUP(E31,'Ark34'!$A$2:$U$130,8,FALSE),VLOOKUP(E31,Arkcup!$A$2:$U$130,8,FALSE)))</f>
        <v>0</v>
      </c>
      <c r="I31" s="30">
        <f>IF(A31=43,VLOOKUP(E31,Ark43d!$A$2:$U$130,9,FALSE),IF(A31=34,VLOOKUP(E31,'Ark34'!$A$2:$U$130,9,FALSE),VLOOKUP(E31,Arkcup!$A$2:$U$130,9,FALSE)))</f>
        <v>0</v>
      </c>
      <c r="J31" s="30">
        <f>IF(A31=43,VLOOKUP(E31,Ark43d!$A$2:$U$130,10,FALSE),IF(A31=34,VLOOKUP(E31,'Ark34'!$A$2:$U$130,10,FALSE),VLOOKUP(E31,Arkcup!$A$2:$U$130,10,FALSE)))</f>
        <v>0</v>
      </c>
      <c r="K31" s="30">
        <f>IF(A31=43,VLOOKUP(E31,Ark43d!$A$2:$U$130,11,FALSE),IF(A31=34,VLOOKUP(E31,'Ark34'!$A$2:$U$130,11,FALSE),VLOOKUP(E31,Arkcup!$A$2:$U$130,11,FALSE)))</f>
        <v>0</v>
      </c>
      <c r="L31" s="30">
        <f>IF(A31=43,VLOOKUP(E31,Ark43d!$A$2:$U$130,12,FALSE),IF(A31=34,VLOOKUP(E31,'Ark34'!$A$2:$U$130,12,FALSE),VLOOKUP(E31,Arkcup!$A$2:$U$130,12,FALSE)))</f>
        <v>0</v>
      </c>
      <c r="M31" s="30">
        <f>IF(A31=43,VLOOKUP(E31,Ark43d!$A$2:$U$130,13,FALSE),IF(A31=34,VLOOKUP(E31,'Ark34'!$A$2:$U$130,13,FALSE),VLOOKUP(E31,Arkcup!$A$2:$U$130,13,FALSE)))</f>
        <v>0</v>
      </c>
      <c r="N31" s="30">
        <f>IF(A31=43,VLOOKUP(E31,Ark43d!$A$2:$U$130,14,FALSE),IF(A31=34,VLOOKUP(E31,'Ark34'!$A$2:$U$130,14,FALSE),VLOOKUP(E31,Arkcup!$A$2:$U$130,14,FALSE)))</f>
        <v>0</v>
      </c>
      <c r="O31" s="30">
        <f>IF(A31=43,VLOOKUP(E31,Ark43d!$A$2:$U$130,15,FALSE),IF(A31=34,VLOOKUP(E31,'Ark34'!$A$2:$U$130,15,FALSE),VLOOKUP(E31,Arkcup!$A$2:$U$130,15,FALSE)))</f>
        <v>0</v>
      </c>
      <c r="P31" s="30">
        <f>IF(A31=43,VLOOKUP(E31,Ark43d!$A$2:$U$130,16,FALSE),IF(A31=34,VLOOKUP(E31,'Ark34'!$A$2:$U$130,16,FALSE),VLOOKUP(E31,Arkcup!$A$2:$U$130,16,FALSE)))</f>
        <v>0</v>
      </c>
      <c r="Q31" s="30">
        <f>IF(A31=43,VLOOKUP(E31,Ark43d!$A$2:$U$130,17,FALSE),IF(A31=34,VLOOKUP(E31,'Ark34'!$A$2:$U$130,17,FALSE),VLOOKUP(E31,Arkcup!$A$2:$U$130,17,FALSE)))</f>
        <v>0</v>
      </c>
      <c r="R31" s="30">
        <f>IF(A31=43,VLOOKUP(E31,Ark43d!$A$2:$U$130,18,FALSE),IF(A31=34,VLOOKUP(E31,'Ark34'!$A$2:$U$130,18,FALSE),VLOOKUP(E31,Arkcup!$A$2:$U$130,18,FALSE)))</f>
        <v>0</v>
      </c>
      <c r="S31" s="30">
        <f>IF(A31=43,VLOOKUP(E31,Ark43d!$A$2:$U$130,19,FALSE),IF(A31=34,VLOOKUP(E31,'Ark34'!$A$2:$U$130,19,FALSE),VLOOKUP(E31,Arkcup!$A$2:$U$130,19,FALSE)))</f>
        <v>0</v>
      </c>
      <c r="T31" s="30">
        <f>IF(A31=43,VLOOKUP(E31,Ark43d!$A$2:$U$130,20,FALSE),IF(A31=34,VLOOKUP(E31,'Ark34'!$A$2:$U$130,20,FALSE),VLOOKUP(E31,Arkcup!$A$2:$U$130,20,FALSE)))</f>
        <v>0</v>
      </c>
      <c r="U31" s="113">
        <f t="shared" si="1"/>
        <v>0</v>
      </c>
      <c r="V31" s="120"/>
      <c r="W31" s="127"/>
      <c r="Y31" s="144"/>
      <c r="Z31" s="145"/>
      <c r="AA31" s="145"/>
      <c r="AB31" s="145"/>
      <c r="AC31" s="145"/>
      <c r="AD31" s="145"/>
      <c r="AE31" s="145"/>
      <c r="AF31" s="145"/>
      <c r="AG31" s="145"/>
      <c r="AH31" s="145"/>
      <c r="AI31" s="145"/>
      <c r="AJ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W31" s="145"/>
      <c r="AX31" s="145"/>
      <c r="AY31" s="145"/>
      <c r="AZ31" s="145"/>
      <c r="BA31" s="145"/>
      <c r="BB31" s="174"/>
      <c r="BC31" s="146"/>
    </row>
    <row r="32" spans="1:55" x14ac:dyDescent="0.25">
      <c r="A32">
        <v>56</v>
      </c>
      <c r="B32" s="90" t="s">
        <v>47</v>
      </c>
      <c r="C32" s="91" t="s">
        <v>20</v>
      </c>
      <c r="D32" s="99"/>
      <c r="E32" s="47">
        <v>12</v>
      </c>
      <c r="F32" s="20">
        <f>IF(A32=43,VLOOKUP(E32,Ark43s!$A$2:$U$130,6,FALSE),IF(A32=34,VLOOKUP(E32,'Ark34'!$A$2:$U$130,6,FALSE),VLOOKUP(E32,Arkcup!$A$2:$U$130,6,FALSE)))</f>
        <v>0</v>
      </c>
      <c r="G32" s="20">
        <f>IF(A32=43,VLOOKUP(E32,Ark43s!$A$2:$U$130,7,FALSE),IF(A32=34,VLOOKUP(E32,'Ark34'!$A$2:$U$130,7,FALSE),VLOOKUP(E32,Arkcup!$A$2:$U$130,7,FALSE)))</f>
        <v>0</v>
      </c>
      <c r="H32" s="20">
        <f>IF(A32=43,VLOOKUP(E32,Ark43s!$A$2:$U$130,8,FALSE),IF(A32=34,VLOOKUP(E32,'Ark34'!$A$2:$U$130,8,FALSE),VLOOKUP(E32,Arkcup!$A$2:$U$130,8,FALSE)))</f>
        <v>0</v>
      </c>
      <c r="I32" s="20">
        <v>2</v>
      </c>
      <c r="J32" s="20">
        <v>6</v>
      </c>
      <c r="K32" s="20">
        <v>6</v>
      </c>
      <c r="L32" s="20">
        <v>6</v>
      </c>
      <c r="M32" s="20">
        <v>6</v>
      </c>
      <c r="N32" s="20">
        <v>6</v>
      </c>
      <c r="O32" s="20">
        <f>IF(A32=43,VLOOKUP(E32,Ark43s!$A$2:$U$130,15,FALSE),IF(A32=34,VLOOKUP(E32,'Ark34'!$A$2:$U$130,15,FALSE),VLOOKUP(E32,Arkcup!$A$2:$U$130,15,FALSE)))</f>
        <v>0</v>
      </c>
      <c r="P32" s="20">
        <f>IF(A32=43,VLOOKUP(E32,Ark43s!$A$2:$U$130,16,FALSE),IF(A32=34,VLOOKUP(E32,'Ark34'!$A$2:$U$130,16,FALSE),VLOOKUP(E32,Arkcup!$A$2:$U$130,16,FALSE)))</f>
        <v>0</v>
      </c>
      <c r="Q32" s="20">
        <v>0</v>
      </c>
      <c r="R32" s="20">
        <v>0</v>
      </c>
      <c r="S32" s="20">
        <v>0</v>
      </c>
      <c r="T32" s="20">
        <v>2</v>
      </c>
      <c r="U32" s="111">
        <f t="shared" si="1"/>
        <v>32</v>
      </c>
      <c r="V32" s="118">
        <f>SUM(U32:U36)</f>
        <v>32</v>
      </c>
      <c r="W32" s="127"/>
      <c r="Y32" s="158"/>
      <c r="Z32" s="138"/>
      <c r="AA32" s="138"/>
      <c r="AB32" s="138"/>
      <c r="AC32" s="138"/>
      <c r="AD32" s="138"/>
      <c r="AE32" s="138"/>
      <c r="AF32" s="138"/>
      <c r="AG32" s="138"/>
      <c r="AH32" s="138">
        <v>6</v>
      </c>
      <c r="AI32" s="138"/>
      <c r="AJ32" s="138"/>
      <c r="AK32" s="138">
        <v>6</v>
      </c>
      <c r="AL32" s="138"/>
      <c r="AM32" s="138">
        <v>2</v>
      </c>
      <c r="AN32" s="138">
        <v>4</v>
      </c>
      <c r="AO32" s="138"/>
      <c r="AP32" s="138">
        <v>6</v>
      </c>
      <c r="AQ32" s="138"/>
      <c r="AR32" s="138">
        <v>6</v>
      </c>
      <c r="AS32" s="138"/>
      <c r="AT32" s="138">
        <v>2</v>
      </c>
      <c r="AU32" s="138"/>
      <c r="AV32" s="138"/>
      <c r="AW32" s="138"/>
      <c r="AX32" s="138"/>
      <c r="AY32" s="138"/>
      <c r="AZ32" s="138"/>
      <c r="BA32" s="138"/>
      <c r="BB32" s="139"/>
      <c r="BC32" s="159"/>
    </row>
    <row r="33" spans="1:56" x14ac:dyDescent="0.25">
      <c r="A33">
        <v>43</v>
      </c>
      <c r="B33" s="92" t="s">
        <v>47</v>
      </c>
      <c r="C33" s="93" t="s">
        <v>21</v>
      </c>
      <c r="D33" s="101"/>
      <c r="E33" s="48">
        <v>0</v>
      </c>
      <c r="F33" s="13">
        <f>IF(A33=43,VLOOKUP(E33,Ark43s!$A$2:$U$130,6,FALSE),IF(A33=34,VLOOKUP(E33,'Ark34'!$A$2:$U$130,6,FALSE),VLOOKUP(E33,Arkcup!$A$2:$U$130,6,FALSE)))</f>
        <v>0</v>
      </c>
      <c r="G33" s="13">
        <f>IF(A33=43,VLOOKUP(E33,Ark43s!$A$2:$U$130,7,FALSE),IF(A33=34,VLOOKUP(E33,'Ark34'!$A$2:$U$130,7,FALSE),VLOOKUP(E33,Arkcup!$A$2:$U$130,7,FALSE)))</f>
        <v>0</v>
      </c>
      <c r="H33" s="13">
        <f>IF(A33=43,VLOOKUP(E33,Ark43s!$A$2:$U$130,8,FALSE),IF(A33=34,VLOOKUP(E33,'Ark34'!$A$2:$U$130,8,FALSE),VLOOKUP(E33,Arkcup!$A$2:$U$130,8,FALSE)))</f>
        <v>0</v>
      </c>
      <c r="I33" s="13">
        <f>IF(A33=43,VLOOKUP(E33,Ark43s!$A$2:$U$130,9,FALSE),IF(A33=34,VLOOKUP(E33,'Ark34'!$A$2:$U$130,9,FALSE),VLOOKUP(E33,Arkcup!$A$2:$U$130,9,FALSE)))</f>
        <v>0</v>
      </c>
      <c r="J33" s="13">
        <f>IF(A33=43,VLOOKUP(E33,Ark43s!$A$2:$U$130,10,FALSE),IF(A33=34,VLOOKUP(E33,'Ark34'!$A$2:$U$130,10,FALSE),VLOOKUP(E33,Arkcup!$A$2:$U$130,10,FALSE)))</f>
        <v>0</v>
      </c>
      <c r="K33" s="13">
        <f>IF(A33=43,VLOOKUP(E33,Ark43s!$A$2:$U$130,11,FALSE),IF(A33=34,VLOOKUP(E33,'Ark34'!$A$2:$U$130,11,FALSE),VLOOKUP(E33,Arkcup!$A$2:$U$130,11,FALSE)))</f>
        <v>0</v>
      </c>
      <c r="L33" s="13">
        <f>IF(A33=43,VLOOKUP(E33,Ark43s!$A$2:$U$130,12,FALSE),IF(A33=34,VLOOKUP(E33,'Ark34'!$A$2:$U$130,12,FALSE),VLOOKUP(E33,Arkcup!$A$2:$U$130,12,FALSE)))</f>
        <v>0</v>
      </c>
      <c r="M33" s="13">
        <f>IF(A33=43,VLOOKUP(E33,Ark43s!$A$2:$U$130,13,FALSE),IF(A33=34,VLOOKUP(E33,'Ark34'!$A$2:$U$130,13,FALSE),VLOOKUP(E33,Arkcup!$A$2:$U$130,13,FALSE)))</f>
        <v>0</v>
      </c>
      <c r="N33" s="13">
        <f>IF(A33=43,VLOOKUP(E33,Ark43s!$A$2:$U$130,14,FALSE),IF(A33=34,VLOOKUP(E33,'Ark34'!$A$2:$U$130,14,FALSE),VLOOKUP(E33,Arkcup!$A$2:$U$130,14,FALSE)))</f>
        <v>0</v>
      </c>
      <c r="O33" s="13">
        <f>IF(A33=43,VLOOKUP(E33,Ark43s!$A$2:$U$130,15,FALSE),IF(A33=34,VLOOKUP(E33,'Ark34'!$A$2:$U$130,15,FALSE),VLOOKUP(E33,Arkcup!$A$2:$U$130,15,FALSE)))</f>
        <v>0</v>
      </c>
      <c r="P33" s="13">
        <f>IF(A33=43,VLOOKUP(E33,Ark43s!$A$2:$U$130,16,FALSE),IF(A33=34,VLOOKUP(E33,'Ark34'!$A$2:$U$130,16,FALSE),VLOOKUP(E33,Arkcup!$A$2:$U$130,16,FALSE)))</f>
        <v>0</v>
      </c>
      <c r="Q33" s="13">
        <f>IF(A33=43,VLOOKUP(E33,Ark43s!$A$2:$U$130,17,FALSE),IF(A33=34,VLOOKUP(E33,'Ark34'!$A$2:$U$130,17,FALSE),VLOOKUP(E33,Arkcup!$A$2:$U$130,17,FALSE)))</f>
        <v>0</v>
      </c>
      <c r="R33" s="13">
        <f>IF(A33=43,VLOOKUP(E33,Ark43s!$A$2:$U$130,18,FALSE),IF(A33=34,VLOOKUP(E33,'Ark34'!$A$2:$U$130,18,FALSE),VLOOKUP(E33,Arkcup!$A$2:$U$130,18,FALSE)))</f>
        <v>0</v>
      </c>
      <c r="S33" s="13">
        <f>IF(A33=43,VLOOKUP(E33,Ark43s!$A$2:$U$130,19,FALSE),IF(A33=34,VLOOKUP(E33,'Ark34'!$A$2:$U$130,19,FALSE),VLOOKUP(E33,Arkcup!$A$2:$U$130,19,FALSE)))</f>
        <v>0</v>
      </c>
      <c r="T33" s="13">
        <f>IF(A33=43,VLOOKUP(E33,Ark43s!$A$2:$U$130,20,FALSE),IF(A33=34,VLOOKUP(E33,'Ark34'!$A$2:$U$130,20,FALSE),VLOOKUP(E33,Arkcup!$A$2:$U$130,20,FALSE)))</f>
        <v>0</v>
      </c>
      <c r="U33" s="112">
        <f t="shared" si="1"/>
        <v>0</v>
      </c>
      <c r="V33" s="119"/>
      <c r="W33" s="127"/>
      <c r="Y33" s="142"/>
      <c r="Z33" s="135"/>
      <c r="AA33" s="135"/>
      <c r="AB33" s="135"/>
      <c r="AC33" s="135"/>
      <c r="AD33" s="135"/>
      <c r="AE33" s="135"/>
      <c r="AF33" s="135"/>
      <c r="AG33" s="135"/>
      <c r="AH33" s="135"/>
      <c r="AI33" s="135"/>
      <c r="AJ33" s="135"/>
      <c r="AK33" s="135"/>
      <c r="AL33" s="135"/>
      <c r="AM33" s="135"/>
      <c r="AN33" s="135"/>
      <c r="AO33" s="135"/>
      <c r="AP33" s="135"/>
      <c r="AQ33" s="135"/>
      <c r="AR33" s="135"/>
      <c r="AS33" s="135"/>
      <c r="AT33" s="135"/>
      <c r="AU33" s="135"/>
      <c r="AV33" s="135"/>
      <c r="AW33" s="135"/>
      <c r="AX33" s="135"/>
      <c r="AY33" s="135"/>
      <c r="AZ33" s="135"/>
      <c r="BA33" s="135"/>
      <c r="BB33" s="136"/>
      <c r="BC33" s="141"/>
    </row>
    <row r="34" spans="1:56" x14ac:dyDescent="0.25">
      <c r="A34">
        <v>43</v>
      </c>
      <c r="B34" s="104" t="s">
        <v>47</v>
      </c>
      <c r="C34" s="105" t="s">
        <v>22</v>
      </c>
      <c r="D34" s="101"/>
      <c r="E34" s="48">
        <v>1</v>
      </c>
      <c r="F34" s="13">
        <f>IF(A34=43,VLOOKUP(E34,Ark43d!$A$2:$U$130,6,FALSE),IF(A34=34,VLOOKUP(E34,'Ark34'!$A$2:$U$130,6,FALSE),VLOOKUP(E34,Arkcup!$A$2:$U$130,6,FALSE)))</f>
        <v>0</v>
      </c>
      <c r="G34" s="13">
        <f>IF(A34=43,VLOOKUP(E34,Ark43d!$A$2:$U$130,7,FALSE),IF(A34=34,VLOOKUP(E34,'Ark34'!$A$2:$U$130,7,FALSE),VLOOKUP(E34,Arkcup!$A$2:$U$130,7,FALSE)))</f>
        <v>0</v>
      </c>
      <c r="H34" s="13">
        <f>IF(A34=43,VLOOKUP(E34,Ark43d!$A$2:$U$130,8,FALSE),IF(A34=34,VLOOKUP(E34,'Ark34'!$A$2:$U$130,8,FALSE),VLOOKUP(E34,Arkcup!$A$2:$U$130,8,FALSE)))</f>
        <v>0</v>
      </c>
      <c r="I34" s="13">
        <f>IF(A34=43,VLOOKUP(E34,Ark43d!$A$2:$U$130,9,FALSE),IF(A34=34,VLOOKUP(E34,'Ark34'!$A$2:$U$130,9,FALSE),VLOOKUP(E34,Arkcup!$A$2:$U$130,9,FALSE)))</f>
        <v>0</v>
      </c>
      <c r="J34" s="13">
        <f>IF(A34=43,VLOOKUP(E34,Ark43d!$A$2:$U$130,10,FALSE),IF(A34=34,VLOOKUP(E34,'Ark34'!$A$2:$U$130,10,FALSE),VLOOKUP(E34,Arkcup!$A$2:$U$130,10,FALSE)))</f>
        <v>0</v>
      </c>
      <c r="K34" s="13">
        <f>IF(A34=43,VLOOKUP(E34,Ark43d!$A$2:$U$130,11,FALSE),IF(A34=34,VLOOKUP(E34,'Ark34'!$A$2:$U$130,11,FALSE),VLOOKUP(E34,Arkcup!$A$2:$U$130,11,FALSE)))</f>
        <v>0</v>
      </c>
      <c r="L34" s="13">
        <f>IF(A34=43,VLOOKUP(E34,Ark43d!$A$2:$U$130,12,FALSE),IF(A34=34,VLOOKUP(E34,'Ark34'!$A$2:$U$130,12,FALSE),VLOOKUP(E34,Arkcup!$A$2:$U$130,12,FALSE)))</f>
        <v>0</v>
      </c>
      <c r="M34" s="13">
        <f>IF(A34=43,VLOOKUP(E34,Ark43d!$A$2:$U$130,13,FALSE),IF(A34=34,VLOOKUP(E34,'Ark34'!$A$2:$U$130,13,FALSE),VLOOKUP(E34,Arkcup!$A$2:$U$130,13,FALSE)))</f>
        <v>0</v>
      </c>
      <c r="N34" s="13">
        <f>IF(A34=43,VLOOKUP(E34,Ark43d!$A$2:$U$130,14,FALSE),IF(A34=34,VLOOKUP(E34,'Ark34'!$A$2:$U$130,14,FALSE),VLOOKUP(E34,Arkcup!$A$2:$U$130,14,FALSE)))</f>
        <v>0</v>
      </c>
      <c r="O34" s="13">
        <f>IF(A34=43,VLOOKUP(E34,Ark43d!$A$2:$U$130,15,FALSE),IF(A34=34,VLOOKUP(E34,'Ark34'!$A$2:$U$130,15,FALSE),VLOOKUP(E34,Arkcup!$A$2:$U$130,15,FALSE)))</f>
        <v>0</v>
      </c>
      <c r="P34" s="13">
        <f>IF(A34=43,VLOOKUP(E34,Ark43d!$A$2:$U$130,16,FALSE),IF(A34=34,VLOOKUP(E34,'Ark34'!$A$2:$U$130,16,FALSE),VLOOKUP(E34,Arkcup!$A$2:$U$130,16,FALSE)))</f>
        <v>0</v>
      </c>
      <c r="Q34" s="13">
        <f>IF(A34=43,VLOOKUP(E34,Ark43d!$A$2:$U$130,17,FALSE),IF(A34=34,VLOOKUP(E34,'Ark34'!$A$2:$U$130,17,FALSE),VLOOKUP(E34,Arkcup!$A$2:$U$130,17,FALSE)))</f>
        <v>0</v>
      </c>
      <c r="R34" s="13">
        <f>IF(A34=43,VLOOKUP(E34,Ark43d!$A$2:$U$130,18,FALSE),IF(A34=34,VLOOKUP(E34,'Ark34'!$A$2:$U$130,18,FALSE),VLOOKUP(E34,Arkcup!$A$2:$U$130,18,FALSE)))</f>
        <v>0</v>
      </c>
      <c r="S34" s="13">
        <f>IF(A34=43,VLOOKUP(E34,Ark43d!$A$2:$U$130,19,FALSE),IF(A34=34,VLOOKUP(E34,'Ark34'!$A$2:$U$130,19,FALSE),VLOOKUP(E34,Arkcup!$A$2:$U$130,19,FALSE)))</f>
        <v>0</v>
      </c>
      <c r="T34" s="13">
        <f>IF(A34=43,VLOOKUP(E34,Ark43d!$A$2:$U$130,20,FALSE),IF(A34=34,VLOOKUP(E34,'Ark34'!$A$2:$U$130,20,FALSE),VLOOKUP(E34,Arkcup!$A$2:$U$130,20,FALSE)))</f>
        <v>0</v>
      </c>
      <c r="U34" s="112">
        <f t="shared" si="1"/>
        <v>0</v>
      </c>
      <c r="V34" s="119"/>
      <c r="W34" s="127"/>
      <c r="Y34" s="142"/>
      <c r="Z34" s="135"/>
      <c r="AA34" s="135"/>
      <c r="AB34" s="135"/>
      <c r="AC34" s="135"/>
      <c r="AD34" s="135"/>
      <c r="AE34" s="135"/>
      <c r="AF34" s="135"/>
      <c r="AG34" s="135"/>
      <c r="AH34" s="135"/>
      <c r="AI34" s="135"/>
      <c r="AJ34" s="135"/>
      <c r="AK34" s="135"/>
      <c r="AL34" s="135"/>
      <c r="AM34" s="135"/>
      <c r="AN34" s="135"/>
      <c r="AO34" s="135"/>
      <c r="AP34" s="135"/>
      <c r="AQ34" s="135"/>
      <c r="AR34" s="135"/>
      <c r="AS34" s="135"/>
      <c r="AT34" s="135"/>
      <c r="AU34" s="135"/>
      <c r="AV34" s="135"/>
      <c r="AW34" s="135"/>
      <c r="AX34" s="135"/>
      <c r="AY34" s="135"/>
      <c r="AZ34" s="135"/>
      <c r="BA34" s="135"/>
      <c r="BB34" s="136"/>
      <c r="BC34" s="141"/>
    </row>
    <row r="35" spans="1:56" x14ac:dyDescent="0.25">
      <c r="A35">
        <v>43</v>
      </c>
      <c r="B35" s="92" t="s">
        <v>47</v>
      </c>
      <c r="C35" s="93" t="s">
        <v>23</v>
      </c>
      <c r="D35" s="101"/>
      <c r="E35" s="48">
        <v>0</v>
      </c>
      <c r="F35" s="13">
        <f>IF(A35=43,VLOOKUP(E35,Ark43d!$A$2:$U$130,6,FALSE),IF(A35=34,VLOOKUP(E35,'Ark34'!$A$2:$U$130,6,FALSE),VLOOKUP(E35,Arkcup!$A$2:$U$130,6,FALSE)))</f>
        <v>0</v>
      </c>
      <c r="G35" s="13">
        <f>IF(A35=43,VLOOKUP(E35,Ark43d!$A$2:$U$130,7,FALSE),IF(A35=34,VLOOKUP(E35,'Ark34'!$A$2:$U$130,7,FALSE),VLOOKUP(E35,Arkcup!$A$2:$U$130,7,FALSE)))</f>
        <v>0</v>
      </c>
      <c r="H35" s="13">
        <f>IF(A35=43,VLOOKUP(E35,Ark43d!$A$2:$U$130,8,FALSE),IF(A35=34,VLOOKUP(E35,'Ark34'!$A$2:$U$130,8,FALSE),VLOOKUP(E35,Arkcup!$A$2:$U$130,8,FALSE)))</f>
        <v>0</v>
      </c>
      <c r="I35" s="13">
        <f>IF(A35=43,VLOOKUP(E35,Ark43d!$A$2:$U$130,9,FALSE),IF(A35=34,VLOOKUP(E35,'Ark34'!$A$2:$U$130,9,FALSE),VLOOKUP(E35,Arkcup!$A$2:$U$130,9,FALSE)))</f>
        <v>0</v>
      </c>
      <c r="J35" s="13">
        <f>IF(A35=43,VLOOKUP(E35,Ark43d!$A$2:$U$130,10,FALSE),IF(A35=34,VLOOKUP(E35,'Ark34'!$A$2:$U$130,10,FALSE),VLOOKUP(E35,Arkcup!$A$2:$U$130,10,FALSE)))</f>
        <v>0</v>
      </c>
      <c r="K35" s="13">
        <f>IF(A35=43,VLOOKUP(E35,Ark43d!$A$2:$U$130,11,FALSE),IF(A35=34,VLOOKUP(E35,'Ark34'!$A$2:$U$130,11,FALSE),VLOOKUP(E35,Arkcup!$A$2:$U$130,11,FALSE)))</f>
        <v>0</v>
      </c>
      <c r="L35" s="13">
        <f>IF(A35=43,VLOOKUP(E35,Ark43d!$A$2:$U$130,12,FALSE),IF(A35=34,VLOOKUP(E35,'Ark34'!$A$2:$U$130,12,FALSE),VLOOKUP(E35,Arkcup!$A$2:$U$130,12,FALSE)))</f>
        <v>0</v>
      </c>
      <c r="M35" s="13">
        <f>IF(A35=43,VLOOKUP(E35,Ark43d!$A$2:$U$130,13,FALSE),IF(A35=34,VLOOKUP(E35,'Ark34'!$A$2:$U$130,13,FALSE),VLOOKUP(E35,Arkcup!$A$2:$U$130,13,FALSE)))</f>
        <v>0</v>
      </c>
      <c r="N35" s="13">
        <f>IF(A35=43,VLOOKUP(E35,Ark43d!$A$2:$U$130,14,FALSE),IF(A35=34,VLOOKUP(E35,'Ark34'!$A$2:$U$130,14,FALSE),VLOOKUP(E35,Arkcup!$A$2:$U$130,14,FALSE)))</f>
        <v>0</v>
      </c>
      <c r="O35" s="13">
        <f>IF(A35=43,VLOOKUP(E35,Ark43d!$A$2:$U$130,15,FALSE),IF(A35=34,VLOOKUP(E35,'Ark34'!$A$2:$U$130,15,FALSE),VLOOKUP(E35,Arkcup!$A$2:$U$130,15,FALSE)))</f>
        <v>0</v>
      </c>
      <c r="P35" s="13">
        <f>IF(A35=43,VLOOKUP(E35,Ark43d!$A$2:$U$130,16,FALSE),IF(A35=34,VLOOKUP(E35,'Ark34'!$A$2:$U$130,16,FALSE),VLOOKUP(E35,Arkcup!$A$2:$U$130,16,FALSE)))</f>
        <v>0</v>
      </c>
      <c r="Q35" s="13">
        <f>IF(A35=43,VLOOKUP(E35,Ark43d!$A$2:$U$130,17,FALSE),IF(A35=34,VLOOKUP(E35,'Ark34'!$A$2:$U$130,17,FALSE),VLOOKUP(E35,Arkcup!$A$2:$U$130,17,FALSE)))</f>
        <v>0</v>
      </c>
      <c r="R35" s="13">
        <f>IF(A35=43,VLOOKUP(E35,Ark43d!$A$2:$U$130,18,FALSE),IF(A35=34,VLOOKUP(E35,'Ark34'!$A$2:$U$130,18,FALSE),VLOOKUP(E35,Arkcup!$A$2:$U$130,18,FALSE)))</f>
        <v>0</v>
      </c>
      <c r="S35" s="13">
        <f>IF(A35=43,VLOOKUP(E35,Ark43d!$A$2:$U$130,19,FALSE),IF(A35=34,VLOOKUP(E35,'Ark34'!$A$2:$U$130,19,FALSE),VLOOKUP(E35,Arkcup!$A$2:$U$130,19,FALSE)))</f>
        <v>0</v>
      </c>
      <c r="T35" s="13">
        <f>IF(A35=43,VLOOKUP(E35,Ark43d!$A$2:$U$130,20,FALSE),IF(A35=34,VLOOKUP(E35,'Ark34'!$A$2:$U$130,20,FALSE),VLOOKUP(E35,Arkcup!$A$2:$U$130,20,FALSE)))</f>
        <v>0</v>
      </c>
      <c r="U35" s="112">
        <f t="shared" si="1"/>
        <v>0</v>
      </c>
      <c r="V35" s="119"/>
      <c r="W35" s="127"/>
      <c r="Y35" s="142"/>
      <c r="Z35" s="135"/>
      <c r="AA35" s="135"/>
      <c r="AB35" s="135"/>
      <c r="AC35" s="135"/>
      <c r="AD35" s="135"/>
      <c r="AE35" s="135"/>
      <c r="AF35" s="135"/>
      <c r="AG35" s="135"/>
      <c r="AH35" s="135"/>
      <c r="AI35" s="135"/>
      <c r="AJ35" s="135"/>
      <c r="AK35" s="135"/>
      <c r="AL35" s="135"/>
      <c r="AM35" s="135"/>
      <c r="AN35" s="135"/>
      <c r="AO35" s="135"/>
      <c r="AP35" s="135"/>
      <c r="AQ35" s="135"/>
      <c r="AR35" s="135"/>
      <c r="AS35" s="135"/>
      <c r="AT35" s="135"/>
      <c r="AU35" s="135"/>
      <c r="AV35" s="135"/>
      <c r="AW35" s="135"/>
      <c r="AX35" s="135"/>
      <c r="AY35" s="135"/>
      <c r="AZ35" s="135"/>
      <c r="BA35" s="135"/>
      <c r="BB35" s="136"/>
      <c r="BC35" s="141"/>
    </row>
    <row r="36" spans="1:56" ht="15.75" thickBot="1" x14ac:dyDescent="0.3">
      <c r="A36">
        <v>43</v>
      </c>
      <c r="B36" s="94" t="s">
        <v>47</v>
      </c>
      <c r="C36" s="95" t="s">
        <v>24</v>
      </c>
      <c r="D36" s="100"/>
      <c r="E36" s="49">
        <v>0</v>
      </c>
      <c r="F36" s="30">
        <f>IF(A36=43,VLOOKUP(E36,Ark43d!$A$2:$U$130,6,FALSE),IF(A36=34,VLOOKUP(E36,'Ark34'!$A$2:$U$130,6,FALSE),VLOOKUP(E36,Arkcup!$A$2:$U$130,6,FALSE)))</f>
        <v>0</v>
      </c>
      <c r="G36" s="30">
        <f>IF(A36=43,VLOOKUP(E36,Ark43d!$A$2:$U$130,7,FALSE),IF(A36=34,VLOOKUP(E36,'Ark34'!$A$2:$U$130,7,FALSE),VLOOKUP(E36,Arkcup!$A$2:$U$130,7,FALSE)))</f>
        <v>0</v>
      </c>
      <c r="H36" s="30">
        <f>IF(A36=43,VLOOKUP(E36,Ark43d!$A$2:$U$130,8,FALSE),IF(A36=34,VLOOKUP(E36,'Ark34'!$A$2:$U$130,8,FALSE),VLOOKUP(E36,Arkcup!$A$2:$U$130,8,FALSE)))</f>
        <v>0</v>
      </c>
      <c r="I36" s="30">
        <f>IF(A36=43,VLOOKUP(E36,Ark43d!$A$2:$U$130,9,FALSE),IF(A36=34,VLOOKUP(E36,'Ark34'!$A$2:$U$130,9,FALSE),VLOOKUP(E36,Arkcup!$A$2:$U$130,9,FALSE)))</f>
        <v>0</v>
      </c>
      <c r="J36" s="30">
        <f>IF(A36=43,VLOOKUP(E36,Ark43d!$A$2:$U$130,10,FALSE),IF(A36=34,VLOOKUP(E36,'Ark34'!$A$2:$U$130,10,FALSE),VLOOKUP(E36,Arkcup!$A$2:$U$130,10,FALSE)))</f>
        <v>0</v>
      </c>
      <c r="K36" s="30">
        <f>IF(A36=43,VLOOKUP(E36,Ark43d!$A$2:$U$130,11,FALSE),IF(A36=34,VLOOKUP(E36,'Ark34'!$A$2:$U$130,11,FALSE),VLOOKUP(E36,Arkcup!$A$2:$U$130,11,FALSE)))</f>
        <v>0</v>
      </c>
      <c r="L36" s="30">
        <f>IF(A36=43,VLOOKUP(E36,Ark43d!$A$2:$U$130,12,FALSE),IF(A36=34,VLOOKUP(E36,'Ark34'!$A$2:$U$130,12,FALSE),VLOOKUP(E36,Arkcup!$A$2:$U$130,12,FALSE)))</f>
        <v>0</v>
      </c>
      <c r="M36" s="30">
        <f>IF(A36=43,VLOOKUP(E36,Ark43d!$A$2:$U$130,13,FALSE),IF(A36=34,VLOOKUP(E36,'Ark34'!$A$2:$U$130,13,FALSE),VLOOKUP(E36,Arkcup!$A$2:$U$130,13,FALSE)))</f>
        <v>0</v>
      </c>
      <c r="N36" s="30">
        <f>IF(A36=43,VLOOKUP(E36,Ark43d!$A$2:$U$130,14,FALSE),IF(A36=34,VLOOKUP(E36,'Ark34'!$A$2:$U$130,14,FALSE),VLOOKUP(E36,Arkcup!$A$2:$U$130,14,FALSE)))</f>
        <v>0</v>
      </c>
      <c r="O36" s="30">
        <f>IF(A36=43,VLOOKUP(E36,Ark43d!$A$2:$U$130,15,FALSE),IF(A36=34,VLOOKUP(E36,'Ark34'!$A$2:$U$130,15,FALSE),VLOOKUP(E36,Arkcup!$A$2:$U$130,15,FALSE)))</f>
        <v>0</v>
      </c>
      <c r="P36" s="30">
        <f>IF(A36=43,VLOOKUP(E36,Ark43d!$A$2:$U$130,16,FALSE),IF(A36=34,VLOOKUP(E36,'Ark34'!$A$2:$U$130,16,FALSE),VLOOKUP(E36,Arkcup!$A$2:$U$130,16,FALSE)))</f>
        <v>0</v>
      </c>
      <c r="Q36" s="30">
        <f>IF(A36=43,VLOOKUP(E36,Ark43d!$A$2:$U$130,17,FALSE),IF(A36=34,VLOOKUP(E36,'Ark34'!$A$2:$U$130,17,FALSE),VLOOKUP(E36,Arkcup!$A$2:$U$130,17,FALSE)))</f>
        <v>0</v>
      </c>
      <c r="R36" s="30">
        <f>IF(A36=43,VLOOKUP(E36,Ark43d!$A$2:$U$130,18,FALSE),IF(A36=34,VLOOKUP(E36,'Ark34'!$A$2:$U$130,18,FALSE),VLOOKUP(E36,Arkcup!$A$2:$U$130,18,FALSE)))</f>
        <v>0</v>
      </c>
      <c r="S36" s="30">
        <f>IF(A36=43,VLOOKUP(E36,Ark43d!$A$2:$U$130,19,FALSE),IF(A36=34,VLOOKUP(E36,'Ark34'!$A$2:$U$130,19,FALSE),VLOOKUP(E36,Arkcup!$A$2:$U$130,19,FALSE)))</f>
        <v>0</v>
      </c>
      <c r="T36" s="30">
        <f>IF(A36=43,VLOOKUP(E36,Ark43d!$A$2:$U$130,20,FALSE),IF(A36=34,VLOOKUP(E36,'Ark34'!$A$2:$U$130,20,FALSE),VLOOKUP(E36,Arkcup!$A$2:$U$130,20,FALSE)))</f>
        <v>0</v>
      </c>
      <c r="U36" s="113">
        <f t="shared" si="1"/>
        <v>0</v>
      </c>
      <c r="V36" s="120"/>
      <c r="W36" s="128"/>
      <c r="Y36" s="144"/>
      <c r="Z36" s="145"/>
      <c r="AA36" s="145"/>
      <c r="AB36" s="145"/>
      <c r="AC36" s="145"/>
      <c r="AD36" s="145"/>
      <c r="AE36" s="145"/>
      <c r="AF36" s="145"/>
      <c r="AG36" s="145"/>
      <c r="AH36" s="145"/>
      <c r="AI36" s="145"/>
      <c r="AJ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W36" s="145"/>
      <c r="AX36" s="145"/>
      <c r="AY36" s="145"/>
      <c r="AZ36" s="145"/>
      <c r="BA36" s="145"/>
      <c r="BB36" s="174"/>
      <c r="BC36" s="146"/>
    </row>
    <row r="37" spans="1:56" ht="15.75" thickBot="1" x14ac:dyDescent="0.3">
      <c r="A37" s="53" t="s">
        <v>74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24">
        <f>SUM(V4:V36)</f>
        <v>286</v>
      </c>
      <c r="Y37" s="156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  <c r="AK37" s="156"/>
      <c r="AL37" s="156"/>
      <c r="AM37" s="156"/>
      <c r="AN37" s="156"/>
      <c r="AO37" s="156"/>
      <c r="AP37" s="156"/>
      <c r="AQ37" s="156"/>
      <c r="AR37" s="156"/>
      <c r="AS37" s="156"/>
      <c r="AT37" s="156"/>
      <c r="AU37" s="156"/>
      <c r="AV37" s="156"/>
      <c r="AW37" s="156"/>
      <c r="AX37" s="156"/>
      <c r="AY37" s="156"/>
      <c r="AZ37" s="156"/>
      <c r="BA37" s="156"/>
      <c r="BB37" s="157"/>
    </row>
    <row r="38" spans="1:56" ht="15.75" thickBot="1" x14ac:dyDescent="0.3">
      <c r="Y38" s="177" t="s">
        <v>88</v>
      </c>
      <c r="Z38" s="156"/>
      <c r="AA38" s="156"/>
      <c r="AB38" s="156"/>
      <c r="AC38" s="156"/>
      <c r="AD38" s="156"/>
      <c r="AE38" s="156"/>
      <c r="AF38" s="156"/>
      <c r="AG38" s="156"/>
      <c r="AH38" s="156"/>
      <c r="AI38" s="156"/>
      <c r="AJ38" s="156"/>
      <c r="AK38" s="156"/>
      <c r="AL38" s="156"/>
      <c r="AM38" s="156"/>
      <c r="AN38" s="156"/>
      <c r="AO38" s="156"/>
      <c r="AP38" s="156"/>
      <c r="AQ38" s="156"/>
      <c r="AR38" s="156"/>
      <c r="AS38" s="156"/>
      <c r="AT38" s="156"/>
      <c r="AU38" s="156"/>
      <c r="AV38" s="156"/>
      <c r="AW38" s="156"/>
      <c r="AX38" s="156"/>
      <c r="AY38" s="156"/>
      <c r="AZ38" s="156"/>
      <c r="BA38" s="156"/>
      <c r="BB38" s="157"/>
    </row>
    <row r="39" spans="1:56" ht="15.75" thickBot="1" x14ac:dyDescent="0.3">
      <c r="A39" s="77" t="s">
        <v>74</v>
      </c>
      <c r="B39" s="75" t="s">
        <v>73</v>
      </c>
      <c r="C39" s="60"/>
      <c r="D39" s="76"/>
      <c r="E39" s="76"/>
      <c r="F39" s="76"/>
      <c r="G39" s="76"/>
      <c r="H39" s="76"/>
      <c r="I39" s="76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81">
        <f>U4+U5</f>
        <v>30</v>
      </c>
      <c r="X39" t="s">
        <v>87</v>
      </c>
      <c r="Y39" s="147">
        <f>(Y4+Y5)/2</f>
        <v>3</v>
      </c>
      <c r="Z39" s="149">
        <f t="shared" ref="Z39:AI39" si="2">(Z4+Z5)/2</f>
        <v>0</v>
      </c>
      <c r="AA39" s="149">
        <f t="shared" si="2"/>
        <v>3</v>
      </c>
      <c r="AB39" s="149">
        <f t="shared" si="2"/>
        <v>0</v>
      </c>
      <c r="AC39" s="149">
        <f t="shared" si="2"/>
        <v>3</v>
      </c>
      <c r="AD39" s="149">
        <f t="shared" si="2"/>
        <v>0</v>
      </c>
      <c r="AE39" s="149">
        <f t="shared" si="2"/>
        <v>3</v>
      </c>
      <c r="AF39" s="149">
        <f t="shared" si="2"/>
        <v>0</v>
      </c>
      <c r="AG39" s="149">
        <f t="shared" si="2"/>
        <v>3</v>
      </c>
      <c r="AH39" s="149">
        <f t="shared" si="2"/>
        <v>0</v>
      </c>
      <c r="AI39" s="149">
        <f t="shared" si="2"/>
        <v>0</v>
      </c>
      <c r="AJ39" s="149">
        <f t="shared" ref="AJ39:BA39" si="3">(AJ4+AJ5)/2</f>
        <v>0</v>
      </c>
      <c r="AK39" s="149">
        <f t="shared" si="3"/>
        <v>0</v>
      </c>
      <c r="AL39" s="149">
        <f t="shared" si="3"/>
        <v>0</v>
      </c>
      <c r="AM39" s="149">
        <f t="shared" si="3"/>
        <v>0</v>
      </c>
      <c r="AN39" s="149">
        <f t="shared" si="3"/>
        <v>0</v>
      </c>
      <c r="AO39" s="149">
        <f t="shared" si="3"/>
        <v>0</v>
      </c>
      <c r="AP39" s="149">
        <f t="shared" si="3"/>
        <v>0</v>
      </c>
      <c r="AQ39" s="149">
        <f t="shared" si="3"/>
        <v>0</v>
      </c>
      <c r="AR39" s="149">
        <f t="shared" si="3"/>
        <v>0</v>
      </c>
      <c r="AS39" s="149">
        <f t="shared" si="3"/>
        <v>0</v>
      </c>
      <c r="AT39" s="149">
        <f t="shared" si="3"/>
        <v>0</v>
      </c>
      <c r="AU39" s="149">
        <f t="shared" si="3"/>
        <v>0</v>
      </c>
      <c r="AV39" s="149">
        <f t="shared" si="3"/>
        <v>0</v>
      </c>
      <c r="AW39" s="149">
        <f t="shared" si="3"/>
        <v>0</v>
      </c>
      <c r="AX39" s="149">
        <f t="shared" si="3"/>
        <v>0</v>
      </c>
      <c r="AY39" s="149">
        <f t="shared" si="3"/>
        <v>0</v>
      </c>
      <c r="AZ39" s="149">
        <f t="shared" si="3"/>
        <v>0</v>
      </c>
      <c r="BA39" s="149">
        <f t="shared" si="3"/>
        <v>0</v>
      </c>
      <c r="BB39" s="149">
        <f t="shared" ref="BB39:BC39" si="4">(BB4+BB5)/2</f>
        <v>0</v>
      </c>
      <c r="BC39" s="149">
        <f t="shared" si="4"/>
        <v>0</v>
      </c>
      <c r="BD39" s="167">
        <f>SUM(Y39:BC39)</f>
        <v>15</v>
      </c>
    </row>
    <row r="40" spans="1:56" ht="15.75" thickBot="1" x14ac:dyDescent="0.3">
      <c r="A40" s="80" t="s">
        <v>74</v>
      </c>
      <c r="B40" s="67" t="s">
        <v>75</v>
      </c>
      <c r="C40" s="67"/>
      <c r="D40" s="74"/>
      <c r="E40" s="74"/>
      <c r="F40" s="74"/>
      <c r="G40" s="74"/>
      <c r="H40" s="74"/>
      <c r="I40" s="74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82">
        <f>SUM(U7:U21)+U6</f>
        <v>148</v>
      </c>
      <c r="X40" t="s">
        <v>85</v>
      </c>
      <c r="Y40" s="142">
        <f>SUM(Y6:Y21)</f>
        <v>3</v>
      </c>
      <c r="Z40" s="135">
        <f t="shared" ref="Z40:AI40" si="5">SUM(Z6:Z21)</f>
        <v>6</v>
      </c>
      <c r="AA40" s="135">
        <f t="shared" si="5"/>
        <v>3</v>
      </c>
      <c r="AB40" s="135">
        <f t="shared" si="5"/>
        <v>6</v>
      </c>
      <c r="AC40" s="135">
        <f t="shared" si="5"/>
        <v>3</v>
      </c>
      <c r="AD40" s="135">
        <f t="shared" si="5"/>
        <v>6</v>
      </c>
      <c r="AE40" s="135">
        <f t="shared" si="5"/>
        <v>3</v>
      </c>
      <c r="AF40" s="135">
        <f t="shared" si="5"/>
        <v>7</v>
      </c>
      <c r="AG40" s="135">
        <f t="shared" si="5"/>
        <v>3</v>
      </c>
      <c r="AH40" s="135">
        <f t="shared" si="5"/>
        <v>6</v>
      </c>
      <c r="AI40" s="135">
        <f t="shared" si="5"/>
        <v>7</v>
      </c>
      <c r="AJ40" s="135">
        <f t="shared" ref="AJ40:BA40" si="6">SUM(AJ6:AJ21)</f>
        <v>4</v>
      </c>
      <c r="AK40" s="135">
        <f t="shared" si="6"/>
        <v>5</v>
      </c>
      <c r="AL40" s="135">
        <f t="shared" si="6"/>
        <v>4</v>
      </c>
      <c r="AM40" s="135">
        <f t="shared" si="6"/>
        <v>6</v>
      </c>
      <c r="AN40" s="135">
        <f t="shared" si="6"/>
        <v>5</v>
      </c>
      <c r="AO40" s="135">
        <f t="shared" si="6"/>
        <v>6</v>
      </c>
      <c r="AP40" s="135">
        <f t="shared" si="6"/>
        <v>6</v>
      </c>
      <c r="AQ40" s="135">
        <f t="shared" si="6"/>
        <v>6</v>
      </c>
      <c r="AR40" s="135">
        <f t="shared" si="6"/>
        <v>6</v>
      </c>
      <c r="AS40" s="135">
        <f t="shared" si="6"/>
        <v>6</v>
      </c>
      <c r="AT40" s="135">
        <f t="shared" si="6"/>
        <v>6</v>
      </c>
      <c r="AU40" s="135">
        <f t="shared" si="6"/>
        <v>6</v>
      </c>
      <c r="AV40" s="135">
        <f t="shared" si="6"/>
        <v>6</v>
      </c>
      <c r="AW40" s="135">
        <f t="shared" si="6"/>
        <v>9</v>
      </c>
      <c r="AX40" s="135">
        <f t="shared" si="6"/>
        <v>2</v>
      </c>
      <c r="AY40" s="135">
        <f t="shared" si="6"/>
        <v>9</v>
      </c>
      <c r="AZ40" s="135">
        <f t="shared" si="6"/>
        <v>0</v>
      </c>
      <c r="BA40" s="135">
        <f t="shared" si="6"/>
        <v>2</v>
      </c>
      <c r="BB40" s="135">
        <f t="shared" ref="BB40:BC40" si="7">SUM(BB6:BB21)</f>
        <v>0</v>
      </c>
      <c r="BC40" s="135">
        <f t="shared" si="7"/>
        <v>1</v>
      </c>
      <c r="BD40" s="167">
        <f>SUM(Y40:BC40)</f>
        <v>148</v>
      </c>
    </row>
    <row r="41" spans="1:56" ht="15.75" thickBot="1" x14ac:dyDescent="0.3">
      <c r="A41" s="78" t="s">
        <v>74</v>
      </c>
      <c r="B41" s="57" t="s">
        <v>76</v>
      </c>
      <c r="C41" s="57"/>
      <c r="D41" s="79"/>
      <c r="E41" s="79"/>
      <c r="F41" s="79"/>
      <c r="G41" s="79"/>
      <c r="H41" s="79"/>
      <c r="I41" s="79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83">
        <f>SUM(V22:V36)</f>
        <v>108</v>
      </c>
      <c r="X41" t="s">
        <v>86</v>
      </c>
      <c r="Y41" s="142">
        <f>SUM(Y22:Y36)</f>
        <v>5</v>
      </c>
      <c r="Z41" s="135">
        <f t="shared" ref="Z41:AI41" si="8">SUM(Z22:Z36)</f>
        <v>5</v>
      </c>
      <c r="AA41" s="135">
        <f t="shared" si="8"/>
        <v>5</v>
      </c>
      <c r="AB41" s="135">
        <f t="shared" si="8"/>
        <v>5</v>
      </c>
      <c r="AC41" s="135">
        <f t="shared" si="8"/>
        <v>5</v>
      </c>
      <c r="AD41" s="135">
        <f t="shared" si="8"/>
        <v>5</v>
      </c>
      <c r="AE41" s="135">
        <f t="shared" si="8"/>
        <v>3</v>
      </c>
      <c r="AF41" s="135">
        <f t="shared" si="8"/>
        <v>5</v>
      </c>
      <c r="AG41" s="135">
        <f t="shared" si="8"/>
        <v>5</v>
      </c>
      <c r="AH41" s="135">
        <f t="shared" si="8"/>
        <v>6</v>
      </c>
      <c r="AI41" s="135">
        <f t="shared" si="8"/>
        <v>7</v>
      </c>
      <c r="AJ41" s="135">
        <f t="shared" ref="AJ41:BA41" si="9">SUM(AJ22:AJ36)</f>
        <v>5</v>
      </c>
      <c r="AK41" s="135">
        <f t="shared" si="9"/>
        <v>6</v>
      </c>
      <c r="AL41" s="135">
        <f t="shared" si="9"/>
        <v>5</v>
      </c>
      <c r="AM41" s="135">
        <f t="shared" si="9"/>
        <v>5</v>
      </c>
      <c r="AN41" s="135">
        <f t="shared" si="9"/>
        <v>5</v>
      </c>
      <c r="AO41" s="135">
        <f t="shared" si="9"/>
        <v>5</v>
      </c>
      <c r="AP41" s="135">
        <f t="shared" si="9"/>
        <v>6</v>
      </c>
      <c r="AQ41" s="135">
        <f t="shared" si="9"/>
        <v>5</v>
      </c>
      <c r="AR41" s="135">
        <f t="shared" si="9"/>
        <v>6</v>
      </c>
      <c r="AS41" s="135">
        <f t="shared" si="9"/>
        <v>2</v>
      </c>
      <c r="AT41" s="135">
        <f t="shared" si="9"/>
        <v>2</v>
      </c>
      <c r="AU41" s="135">
        <f t="shared" si="9"/>
        <v>0</v>
      </c>
      <c r="AV41" s="135">
        <f t="shared" si="9"/>
        <v>0</v>
      </c>
      <c r="AW41" s="135">
        <f t="shared" si="9"/>
        <v>0</v>
      </c>
      <c r="AX41" s="135">
        <f t="shared" si="9"/>
        <v>0</v>
      </c>
      <c r="AY41" s="135">
        <f t="shared" si="9"/>
        <v>0</v>
      </c>
      <c r="AZ41" s="135">
        <f t="shared" si="9"/>
        <v>0</v>
      </c>
      <c r="BA41" s="135">
        <f t="shared" si="9"/>
        <v>0</v>
      </c>
      <c r="BB41" s="135">
        <f t="shared" ref="BB41:BC41" si="10">SUM(BB22:BB36)</f>
        <v>0</v>
      </c>
      <c r="BC41" s="135">
        <f t="shared" si="10"/>
        <v>0</v>
      </c>
      <c r="BD41" s="167">
        <f>SUM(Y41:BC41)</f>
        <v>108</v>
      </c>
    </row>
    <row r="42" spans="1:56" ht="15.75" thickBot="1" x14ac:dyDescent="0.3">
      <c r="X42" s="9" t="s">
        <v>84</v>
      </c>
      <c r="Y42" s="160">
        <f>SUM(Y39:Y41)</f>
        <v>11</v>
      </c>
      <c r="Z42" s="161">
        <f t="shared" ref="Z42:AI42" si="11">SUM(Z39:Z41)</f>
        <v>11</v>
      </c>
      <c r="AA42" s="161">
        <f t="shared" si="11"/>
        <v>11</v>
      </c>
      <c r="AB42" s="161">
        <f t="shared" si="11"/>
        <v>11</v>
      </c>
      <c r="AC42" s="161">
        <f t="shared" si="11"/>
        <v>11</v>
      </c>
      <c r="AD42" s="161">
        <f t="shared" si="11"/>
        <v>11</v>
      </c>
      <c r="AE42" s="161">
        <f t="shared" si="11"/>
        <v>9</v>
      </c>
      <c r="AF42" s="161">
        <f t="shared" si="11"/>
        <v>12</v>
      </c>
      <c r="AG42" s="161">
        <f t="shared" si="11"/>
        <v>11</v>
      </c>
      <c r="AH42" s="161">
        <f t="shared" si="11"/>
        <v>12</v>
      </c>
      <c r="AI42" s="161">
        <f t="shared" si="11"/>
        <v>14</v>
      </c>
      <c r="AJ42" s="161">
        <f t="shared" ref="AJ42:BA42" si="12">SUM(AJ39:AJ41)</f>
        <v>9</v>
      </c>
      <c r="AK42" s="161">
        <f t="shared" si="12"/>
        <v>11</v>
      </c>
      <c r="AL42" s="161">
        <f t="shared" si="12"/>
        <v>9</v>
      </c>
      <c r="AM42" s="161">
        <f t="shared" si="12"/>
        <v>11</v>
      </c>
      <c r="AN42" s="161">
        <f t="shared" si="12"/>
        <v>10</v>
      </c>
      <c r="AO42" s="161">
        <f t="shared" si="12"/>
        <v>11</v>
      </c>
      <c r="AP42" s="161">
        <f t="shared" si="12"/>
        <v>12</v>
      </c>
      <c r="AQ42" s="161">
        <f t="shared" si="12"/>
        <v>11</v>
      </c>
      <c r="AR42" s="161">
        <f t="shared" si="12"/>
        <v>12</v>
      </c>
      <c r="AS42" s="161">
        <f t="shared" si="12"/>
        <v>8</v>
      </c>
      <c r="AT42" s="161">
        <f t="shared" si="12"/>
        <v>8</v>
      </c>
      <c r="AU42" s="161">
        <f t="shared" si="12"/>
        <v>6</v>
      </c>
      <c r="AV42" s="161">
        <f t="shared" si="12"/>
        <v>6</v>
      </c>
      <c r="AW42" s="161">
        <f t="shared" si="12"/>
        <v>9</v>
      </c>
      <c r="AX42" s="161">
        <f t="shared" si="12"/>
        <v>2</v>
      </c>
      <c r="AY42" s="161">
        <f t="shared" si="12"/>
        <v>9</v>
      </c>
      <c r="AZ42" s="161">
        <f t="shared" si="12"/>
        <v>0</v>
      </c>
      <c r="BA42" s="161">
        <f t="shared" si="12"/>
        <v>2</v>
      </c>
      <c r="BB42" s="161">
        <f t="shared" ref="BB42:BC42" si="13">SUM(BB39:BB41)</f>
        <v>0</v>
      </c>
      <c r="BC42" s="161">
        <f t="shared" si="13"/>
        <v>1</v>
      </c>
      <c r="BD42" s="167">
        <f>SUM(Y42:BC42)</f>
        <v>271</v>
      </c>
    </row>
    <row r="43" spans="1:56" x14ac:dyDescent="0.25">
      <c r="B43" s="187"/>
      <c r="C43" t="s">
        <v>92</v>
      </c>
    </row>
    <row r="44" spans="1:56" x14ac:dyDescent="0.25">
      <c r="B44" s="188"/>
      <c r="C44" t="s">
        <v>93</v>
      </c>
      <c r="Y44" s="178" t="s">
        <v>89</v>
      </c>
    </row>
    <row r="45" spans="1:56" x14ac:dyDescent="0.25">
      <c r="B45" s="189"/>
      <c r="C45" t="s">
        <v>94</v>
      </c>
      <c r="Y45" s="178" t="s">
        <v>90</v>
      </c>
    </row>
    <row r="46" spans="1:56" x14ac:dyDescent="0.25">
      <c r="Y46" s="178" t="s">
        <v>91</v>
      </c>
    </row>
  </sheetData>
  <mergeCells count="12">
    <mergeCell ref="W4:W5"/>
    <mergeCell ref="W6:W21"/>
    <mergeCell ref="W22:W36"/>
    <mergeCell ref="V7:V11"/>
    <mergeCell ref="U3:V3"/>
    <mergeCell ref="V32:V36"/>
    <mergeCell ref="V4:V6"/>
    <mergeCell ref="B2:V2"/>
    <mergeCell ref="V12:V16"/>
    <mergeCell ref="V17:V21"/>
    <mergeCell ref="V22:V26"/>
    <mergeCell ref="V27:V31"/>
  </mergeCells>
  <pageMargins left="0.7" right="0.7" top="0.75" bottom="0.75" header="0.3" footer="0.3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5"/>
  <dimension ref="A1:L123"/>
  <sheetViews>
    <sheetView workbookViewId="0">
      <selection activeCell="A10" sqref="A10"/>
    </sheetView>
  </sheetViews>
  <sheetFormatPr defaultRowHeight="15" x14ac:dyDescent="0.25"/>
  <cols>
    <col min="1" max="1" width="11.85546875" bestFit="1" customWidth="1"/>
    <col min="2" max="2" width="10" bestFit="1" customWidth="1"/>
    <col min="3" max="3" width="7.85546875" customWidth="1"/>
    <col min="4" max="4" width="5.7109375" style="1" bestFit="1" customWidth="1"/>
    <col min="5" max="7" width="10" bestFit="1" customWidth="1"/>
  </cols>
  <sheetData>
    <row r="1" spans="1:12" ht="16.5" thickBot="1" x14ac:dyDescent="0.3">
      <c r="C1" s="133" t="s">
        <v>65</v>
      </c>
      <c r="D1" s="133"/>
      <c r="E1" s="133"/>
      <c r="F1" s="133"/>
      <c r="G1" s="133"/>
    </row>
    <row r="2" spans="1:12" x14ac:dyDescent="0.25">
      <c r="C2" s="2"/>
      <c r="D2" s="9"/>
      <c r="E2" s="8"/>
      <c r="F2" s="3" t="s">
        <v>14</v>
      </c>
      <c r="G2" s="2"/>
    </row>
    <row r="3" spans="1:12" x14ac:dyDescent="0.25">
      <c r="C3" s="2"/>
      <c r="D3" s="9"/>
      <c r="E3" s="4" t="s">
        <v>12</v>
      </c>
      <c r="F3" s="6">
        <v>4</v>
      </c>
      <c r="G3" s="2"/>
    </row>
    <row r="4" spans="1:12" ht="15.75" thickBot="1" x14ac:dyDescent="0.3">
      <c r="C4" s="2"/>
      <c r="D4" s="9"/>
      <c r="E4" s="5" t="s">
        <v>13</v>
      </c>
      <c r="F4" s="7">
        <v>10</v>
      </c>
      <c r="G4" s="2"/>
    </row>
    <row r="5" spans="1:12" x14ac:dyDescent="0.25">
      <c r="C5" s="2"/>
      <c r="D5" s="9"/>
      <c r="E5" s="2"/>
      <c r="F5" s="9"/>
      <c r="G5" s="2"/>
    </row>
    <row r="6" spans="1:12" x14ac:dyDescent="0.25">
      <c r="C6" s="2" t="s">
        <v>15</v>
      </c>
      <c r="D6" s="9"/>
      <c r="E6" s="2"/>
      <c r="F6" s="9"/>
      <c r="G6" s="2"/>
    </row>
    <row r="7" spans="1:12" ht="15.75" thickBot="1" x14ac:dyDescent="0.3"/>
    <row r="8" spans="1:12" ht="15.75" thickBot="1" x14ac:dyDescent="0.3">
      <c r="B8" s="36" t="s">
        <v>18</v>
      </c>
      <c r="C8" s="14" t="s">
        <v>17</v>
      </c>
      <c r="D8" s="15" t="s">
        <v>4</v>
      </c>
      <c r="E8" s="16" t="s">
        <v>11</v>
      </c>
      <c r="F8" s="16" t="s">
        <v>12</v>
      </c>
      <c r="G8" s="17" t="s">
        <v>13</v>
      </c>
    </row>
    <row r="9" spans="1:12" x14ac:dyDescent="0.25">
      <c r="A9" t="s">
        <v>67</v>
      </c>
      <c r="B9" s="26" t="s">
        <v>39</v>
      </c>
      <c r="C9" s="27" t="s">
        <v>20</v>
      </c>
      <c r="D9" s="20">
        <v>4</v>
      </c>
      <c r="E9" s="50">
        <f>IF(D9&gt;1,1,0)</f>
        <v>1</v>
      </c>
      <c r="F9" s="38">
        <f>IF(D9&gt;=F$3,1,0)</f>
        <v>1</v>
      </c>
      <c r="G9" s="39">
        <f>IF(D9&gt;=F$4,2,0)</f>
        <v>0</v>
      </c>
      <c r="K9" s="10"/>
      <c r="L9" s="10"/>
    </row>
    <row r="10" spans="1:12" x14ac:dyDescent="0.25">
      <c r="B10" s="21" t="s">
        <v>39</v>
      </c>
      <c r="C10" s="25" t="s">
        <v>21</v>
      </c>
      <c r="D10" s="13">
        <v>8</v>
      </c>
      <c r="E10" s="51">
        <f>IF(D10&gt;1,1,0)</f>
        <v>1</v>
      </c>
      <c r="F10" s="18">
        <f>IF(D10&gt;=F$3,1,0)</f>
        <v>1</v>
      </c>
      <c r="G10" s="40">
        <f>IF(D10&gt;=F$4,2,0)</f>
        <v>0</v>
      </c>
      <c r="K10" s="11"/>
      <c r="L10" s="11"/>
    </row>
    <row r="11" spans="1:12" x14ac:dyDescent="0.25">
      <c r="B11" s="21" t="s">
        <v>39</v>
      </c>
      <c r="C11" s="25" t="s">
        <v>22</v>
      </c>
      <c r="D11" s="13" t="e">
        <f>Rundeskema!#REF!</f>
        <v>#REF!</v>
      </c>
      <c r="E11" s="51" t="e">
        <f>IF(D11&gt;1,2,0)</f>
        <v>#REF!</v>
      </c>
      <c r="F11" s="18" t="e">
        <f>IF(D11&gt;=F$3,2,0)</f>
        <v>#REF!</v>
      </c>
      <c r="G11" s="40" t="e">
        <f>IF(D11&gt;=F$4,4,0)</f>
        <v>#REF!</v>
      </c>
      <c r="K11" s="11"/>
      <c r="L11" s="11"/>
    </row>
    <row r="12" spans="1:12" x14ac:dyDescent="0.25">
      <c r="B12" s="21" t="s">
        <v>39</v>
      </c>
      <c r="C12" s="25" t="s">
        <v>23</v>
      </c>
      <c r="D12" s="13">
        <v>9</v>
      </c>
      <c r="E12" s="51">
        <f>IF(D12&gt;1,2,0)</f>
        <v>2</v>
      </c>
      <c r="F12" s="18">
        <f>IF(D12&gt;=F$3,2,0)</f>
        <v>2</v>
      </c>
      <c r="G12" s="40">
        <f>IF(D12&gt;=F$4,4,0)</f>
        <v>0</v>
      </c>
      <c r="K12" s="11"/>
      <c r="L12" s="11"/>
    </row>
    <row r="13" spans="1:12" ht="15.75" thickBot="1" x14ac:dyDescent="0.3">
      <c r="B13" s="28" t="s">
        <v>39</v>
      </c>
      <c r="C13" s="29" t="s">
        <v>24</v>
      </c>
      <c r="D13" s="30">
        <v>10</v>
      </c>
      <c r="E13" s="52">
        <f>IF(D13&gt;1,2,0)</f>
        <v>2</v>
      </c>
      <c r="F13" s="41">
        <f>IF(D13&gt;=F$3,2,0)</f>
        <v>2</v>
      </c>
      <c r="G13" s="42">
        <f>IF(D13&gt;=F$4,4,0)</f>
        <v>4</v>
      </c>
      <c r="K13" s="11"/>
      <c r="L13" s="11"/>
    </row>
    <row r="14" spans="1:12" x14ac:dyDescent="0.25">
      <c r="B14" s="34" t="s">
        <v>40</v>
      </c>
      <c r="C14" s="35" t="s">
        <v>20</v>
      </c>
      <c r="D14" s="20">
        <v>20</v>
      </c>
      <c r="E14" s="37">
        <f>IF(D14&gt;1,1,0)</f>
        <v>1</v>
      </c>
      <c r="F14" s="37">
        <f>IF(D14&gt;=F$3,1,0)</f>
        <v>1</v>
      </c>
      <c r="G14" s="45">
        <f>IF(D14&gt;=F$4,2,0)</f>
        <v>2</v>
      </c>
      <c r="K14" s="11"/>
      <c r="L14" s="11"/>
    </row>
    <row r="15" spans="1:12" x14ac:dyDescent="0.25">
      <c r="B15" s="23" t="s">
        <v>40</v>
      </c>
      <c r="C15" s="25" t="s">
        <v>21</v>
      </c>
      <c r="D15" s="13" t="e">
        <f>Rundeskema!#REF!</f>
        <v>#REF!</v>
      </c>
      <c r="E15" s="18" t="e">
        <f>IF(D15&gt;1,1,0)</f>
        <v>#REF!</v>
      </c>
      <c r="F15" s="18" t="e">
        <f>IF(D15&gt;=F$3,1,0)</f>
        <v>#REF!</v>
      </c>
      <c r="G15" s="40" t="e">
        <f>IF(D15&gt;=F$4,2,0)</f>
        <v>#REF!</v>
      </c>
      <c r="K15" s="11"/>
      <c r="L15" s="11"/>
    </row>
    <row r="16" spans="1:12" x14ac:dyDescent="0.25">
      <c r="B16" s="23" t="s">
        <v>40</v>
      </c>
      <c r="C16" s="25" t="s">
        <v>22</v>
      </c>
      <c r="D16" s="13" t="e">
        <f>Rundeskema!#REF!</f>
        <v>#REF!</v>
      </c>
      <c r="E16" s="18" t="e">
        <f>IF(D16&gt;1,2,0)</f>
        <v>#REF!</v>
      </c>
      <c r="F16" s="18" t="e">
        <f>IF(D16&gt;=F$3,2,0)</f>
        <v>#REF!</v>
      </c>
      <c r="G16" s="40" t="e">
        <f>IF(D16&gt;=F$4,4,0)</f>
        <v>#REF!</v>
      </c>
      <c r="K16" s="11"/>
      <c r="L16" s="11"/>
    </row>
    <row r="17" spans="2:12" x14ac:dyDescent="0.25">
      <c r="B17" s="23" t="s">
        <v>40</v>
      </c>
      <c r="C17" s="25" t="s">
        <v>23</v>
      </c>
      <c r="D17" s="13">
        <v>4</v>
      </c>
      <c r="E17" s="18">
        <f>IF(D17&gt;1,2,0)</f>
        <v>2</v>
      </c>
      <c r="F17" s="18">
        <f>IF(D17&gt;=F$3,2,0)</f>
        <v>2</v>
      </c>
      <c r="G17" s="40">
        <f>IF(D17&gt;=F$4,4,0)</f>
        <v>0</v>
      </c>
      <c r="K17" s="11"/>
      <c r="L17" s="11"/>
    </row>
    <row r="18" spans="2:12" ht="15.75" thickBot="1" x14ac:dyDescent="0.3">
      <c r="B18" s="43" t="s">
        <v>40</v>
      </c>
      <c r="C18" s="44" t="s">
        <v>24</v>
      </c>
      <c r="D18" s="30" t="e">
        <f>Rundeskema!#REF!</f>
        <v>#REF!</v>
      </c>
      <c r="E18" s="19" t="e">
        <f>IF(D18&gt;1,2,0)</f>
        <v>#REF!</v>
      </c>
      <c r="F18" s="19" t="e">
        <f>IF(D18&gt;=F$3,2,0)</f>
        <v>#REF!</v>
      </c>
      <c r="G18" s="46" t="e">
        <f>IF(D18&gt;=F$4,4,0)</f>
        <v>#REF!</v>
      </c>
      <c r="K18" s="11"/>
      <c r="L18" s="11"/>
    </row>
    <row r="19" spans="2:12" x14ac:dyDescent="0.25">
      <c r="B19" s="22" t="s">
        <v>41</v>
      </c>
      <c r="C19" s="27" t="s">
        <v>20</v>
      </c>
      <c r="D19" s="20">
        <f>Rundeskema!E7</f>
        <v>22</v>
      </c>
      <c r="E19" s="38">
        <f>IF(D19&gt;1,1,0)</f>
        <v>1</v>
      </c>
      <c r="F19" s="38">
        <f>IF(D19&gt;=F$3,1,0)</f>
        <v>1</v>
      </c>
      <c r="G19" s="39">
        <f>IF(D19&gt;=F$4,2,0)</f>
        <v>2</v>
      </c>
      <c r="K19" s="11"/>
      <c r="L19" s="11"/>
    </row>
    <row r="20" spans="2:12" x14ac:dyDescent="0.25">
      <c r="B20" s="23" t="s">
        <v>41</v>
      </c>
      <c r="C20" s="25" t="s">
        <v>21</v>
      </c>
      <c r="D20" s="13">
        <f>Rundeskema!E8</f>
        <v>8</v>
      </c>
      <c r="E20" s="18">
        <f>IF(D20&gt;1,1,0)</f>
        <v>1</v>
      </c>
      <c r="F20" s="18">
        <f>IF(D20&gt;=F$3,1,0)</f>
        <v>1</v>
      </c>
      <c r="G20" s="40">
        <f>IF(D20&gt;=F$4,2,0)</f>
        <v>0</v>
      </c>
      <c r="K20" s="11"/>
      <c r="L20" s="11"/>
    </row>
    <row r="21" spans="2:12" x14ac:dyDescent="0.25">
      <c r="B21" s="23" t="s">
        <v>41</v>
      </c>
      <c r="C21" s="25" t="s">
        <v>22</v>
      </c>
      <c r="D21" s="13">
        <f>Rundeskema!E9</f>
        <v>9</v>
      </c>
      <c r="E21" s="18">
        <f>IF(D21&gt;1,2,0)</f>
        <v>2</v>
      </c>
      <c r="F21" s="18">
        <f>IF(D21&gt;=F$3,2,0)</f>
        <v>2</v>
      </c>
      <c r="G21" s="40">
        <f>IF(D21&gt;=F$4,4,0)</f>
        <v>0</v>
      </c>
      <c r="K21" s="11"/>
      <c r="L21" s="11"/>
    </row>
    <row r="22" spans="2:12" x14ac:dyDescent="0.25">
      <c r="B22" s="23" t="s">
        <v>41</v>
      </c>
      <c r="C22" s="25" t="s">
        <v>23</v>
      </c>
      <c r="D22" s="13">
        <f>Rundeskema!E10</f>
        <v>4</v>
      </c>
      <c r="E22" s="18">
        <f>IF(D22&gt;1,2,0)</f>
        <v>2</v>
      </c>
      <c r="F22" s="18">
        <f>IF(D22&gt;=F$3,2,0)</f>
        <v>2</v>
      </c>
      <c r="G22" s="40">
        <f>IF(D22&gt;=F$4,4,0)</f>
        <v>0</v>
      </c>
      <c r="K22" s="11"/>
      <c r="L22" s="11"/>
    </row>
    <row r="23" spans="2:12" ht="15.75" thickBot="1" x14ac:dyDescent="0.3">
      <c r="B23" s="31" t="s">
        <v>41</v>
      </c>
      <c r="C23" s="29" t="s">
        <v>24</v>
      </c>
      <c r="D23" s="30">
        <f>Rundeskema!E11</f>
        <v>6</v>
      </c>
      <c r="E23" s="41">
        <f>IF(D23&gt;1,2,0)</f>
        <v>2</v>
      </c>
      <c r="F23" s="41">
        <f>IF(D23&gt;=F$3,2,0)</f>
        <v>2</v>
      </c>
      <c r="G23" s="42">
        <f>IF(D23&gt;=F$4,4,0)</f>
        <v>0</v>
      </c>
      <c r="K23" s="11"/>
      <c r="L23" s="11"/>
    </row>
    <row r="24" spans="2:12" x14ac:dyDescent="0.25">
      <c r="B24" s="34" t="s">
        <v>42</v>
      </c>
      <c r="C24" s="35" t="s">
        <v>20</v>
      </c>
      <c r="D24" s="20">
        <f>Rundeskema!E12</f>
        <v>8</v>
      </c>
      <c r="E24" s="37">
        <f>IF(D24&gt;1,1,0)</f>
        <v>1</v>
      </c>
      <c r="F24" s="37">
        <f>IF(D24&gt;=F$3,1,0)</f>
        <v>1</v>
      </c>
      <c r="G24" s="45">
        <f>IF(D24&gt;=F$4,2,0)</f>
        <v>0</v>
      </c>
    </row>
    <row r="25" spans="2:12" x14ac:dyDescent="0.25">
      <c r="B25" s="23" t="s">
        <v>42</v>
      </c>
      <c r="C25" s="25" t="s">
        <v>21</v>
      </c>
      <c r="D25" s="13">
        <f>Rundeskema!E13</f>
        <v>4</v>
      </c>
      <c r="E25" s="18">
        <f>IF(D25&gt;1,1,0)</f>
        <v>1</v>
      </c>
      <c r="F25" s="18">
        <f>IF(D25&gt;=F$3,1,0)</f>
        <v>1</v>
      </c>
      <c r="G25" s="40">
        <f>IF(D25&gt;=F$4,2,0)</f>
        <v>0</v>
      </c>
    </row>
    <row r="26" spans="2:12" x14ac:dyDescent="0.25">
      <c r="B26" s="23" t="s">
        <v>42</v>
      </c>
      <c r="C26" s="25" t="s">
        <v>22</v>
      </c>
      <c r="D26" s="13">
        <f>Rundeskema!E14</f>
        <v>4</v>
      </c>
      <c r="E26" s="18">
        <f>IF(D26&gt;1,2,0)</f>
        <v>2</v>
      </c>
      <c r="F26" s="18">
        <f>IF(D26&gt;=F$3,2,0)</f>
        <v>2</v>
      </c>
      <c r="G26" s="40">
        <f>IF(D26&gt;=F$4,4,0)</f>
        <v>0</v>
      </c>
    </row>
    <row r="27" spans="2:12" x14ac:dyDescent="0.25">
      <c r="B27" s="23" t="s">
        <v>42</v>
      </c>
      <c r="C27" s="25" t="s">
        <v>23</v>
      </c>
      <c r="D27" s="13">
        <f>Rundeskema!E15</f>
        <v>0</v>
      </c>
      <c r="E27" s="18">
        <f>IF(D27&gt;1,2,0)</f>
        <v>0</v>
      </c>
      <c r="F27" s="18">
        <f>IF(D27&gt;=F$3,2,0)</f>
        <v>0</v>
      </c>
      <c r="G27" s="40">
        <f>IF(D27&gt;=F$4,4,0)</f>
        <v>0</v>
      </c>
    </row>
    <row r="28" spans="2:12" ht="15.75" thickBot="1" x14ac:dyDescent="0.3">
      <c r="B28" s="43" t="s">
        <v>42</v>
      </c>
      <c r="C28" s="44" t="s">
        <v>24</v>
      </c>
      <c r="D28" s="30">
        <f>Rundeskema!E16</f>
        <v>0</v>
      </c>
      <c r="E28" s="19">
        <f>IF(D28&gt;1,2,0)</f>
        <v>0</v>
      </c>
      <c r="F28" s="19">
        <f>IF(D28&gt;=F$3,2,0)</f>
        <v>0</v>
      </c>
      <c r="G28" s="46">
        <f>IF(D28&gt;=F$4,4,0)</f>
        <v>0</v>
      </c>
    </row>
    <row r="29" spans="2:12" x14ac:dyDescent="0.25">
      <c r="B29" s="22" t="s">
        <v>43</v>
      </c>
      <c r="C29" s="27" t="s">
        <v>20</v>
      </c>
      <c r="D29" s="20">
        <f>Rundeskema!E17</f>
        <v>14</v>
      </c>
      <c r="E29" s="38">
        <f>IF(D29&gt;1,1,0)</f>
        <v>1</v>
      </c>
      <c r="F29" s="38">
        <f>IF(D29&gt;=F$3,1,0)</f>
        <v>1</v>
      </c>
      <c r="G29" s="39">
        <f>IF(D29&gt;=F$4,2,0)</f>
        <v>2</v>
      </c>
    </row>
    <row r="30" spans="2:12" x14ac:dyDescent="0.25">
      <c r="B30" s="23" t="s">
        <v>43</v>
      </c>
      <c r="C30" s="25" t="s">
        <v>21</v>
      </c>
      <c r="D30" s="13">
        <f>Rundeskema!E18</f>
        <v>1</v>
      </c>
      <c r="E30" s="18">
        <f>IF(D30&gt;1,1,0)</f>
        <v>0</v>
      </c>
      <c r="F30" s="18">
        <f>IF(D30&gt;=F$3,1,0)</f>
        <v>0</v>
      </c>
      <c r="G30" s="40">
        <f>IF(D30&gt;=F$4,2,0)</f>
        <v>0</v>
      </c>
    </row>
    <row r="31" spans="2:12" x14ac:dyDescent="0.25">
      <c r="B31" s="23" t="s">
        <v>43</v>
      </c>
      <c r="C31" s="25" t="s">
        <v>22</v>
      </c>
      <c r="D31" s="13">
        <f>Rundeskema!E19</f>
        <v>1</v>
      </c>
      <c r="E31" s="18">
        <f>IF(D31&gt;1,2,0)</f>
        <v>0</v>
      </c>
      <c r="F31" s="18">
        <f>IF(D31&gt;=F$3,2,0)</f>
        <v>0</v>
      </c>
      <c r="G31" s="40">
        <f>IF(D31&gt;=F$4,4,0)</f>
        <v>0</v>
      </c>
    </row>
    <row r="32" spans="2:12" x14ac:dyDescent="0.25">
      <c r="B32" s="23" t="s">
        <v>43</v>
      </c>
      <c r="C32" s="25" t="s">
        <v>23</v>
      </c>
      <c r="D32" s="13">
        <f>Rundeskema!E20</f>
        <v>0</v>
      </c>
      <c r="E32" s="18">
        <f>IF(D32&gt;1,2,0)</f>
        <v>0</v>
      </c>
      <c r="F32" s="18">
        <f>IF(D32&gt;=F$3,2,0)</f>
        <v>0</v>
      </c>
      <c r="G32" s="40">
        <f>IF(D32&gt;=F$4,4,0)</f>
        <v>0</v>
      </c>
    </row>
    <row r="33" spans="2:10" ht="15.75" thickBot="1" x14ac:dyDescent="0.3">
      <c r="B33" s="31" t="s">
        <v>43</v>
      </c>
      <c r="C33" s="29" t="s">
        <v>24</v>
      </c>
      <c r="D33" s="30">
        <f>Rundeskema!E21</f>
        <v>0</v>
      </c>
      <c r="E33" s="41">
        <f>IF(D33&gt;1,2,0)</f>
        <v>0</v>
      </c>
      <c r="F33" s="41">
        <f>IF(D33&gt;=F$3,2,0)</f>
        <v>0</v>
      </c>
      <c r="G33" s="42">
        <f>IF(D33&gt;=F$4,4,0)</f>
        <v>0</v>
      </c>
    </row>
    <row r="34" spans="2:10" x14ac:dyDescent="0.25">
      <c r="B34" s="34" t="s">
        <v>61</v>
      </c>
      <c r="C34" s="27" t="s">
        <v>20</v>
      </c>
      <c r="D34" s="20" t="e">
        <f>Rundeskema!#REF!</f>
        <v>#REF!</v>
      </c>
      <c r="E34" s="38" t="e">
        <f>IF(D34&gt;1,1,0)</f>
        <v>#REF!</v>
      </c>
      <c r="F34" s="38" t="e">
        <f>IF(D34&gt;=F$3,1,0)</f>
        <v>#REF!</v>
      </c>
      <c r="G34" s="39" t="e">
        <f>IF(D34&gt;=F$4,2,0)</f>
        <v>#REF!</v>
      </c>
      <c r="J34" s="12"/>
    </row>
    <row r="35" spans="2:10" x14ac:dyDescent="0.25">
      <c r="B35" s="23" t="s">
        <v>61</v>
      </c>
      <c r="C35" s="25" t="s">
        <v>21</v>
      </c>
      <c r="D35" s="13" t="e">
        <f>Rundeskema!#REF!</f>
        <v>#REF!</v>
      </c>
      <c r="E35" s="18" t="e">
        <f>IF(D35&gt;1,1,0)</f>
        <v>#REF!</v>
      </c>
      <c r="F35" s="18" t="e">
        <f>IF(D35&gt;=F$3,1,0)</f>
        <v>#REF!</v>
      </c>
      <c r="G35" s="40" t="e">
        <f>IF(D35&gt;=F$4,2,0)</f>
        <v>#REF!</v>
      </c>
    </row>
    <row r="36" spans="2:10" x14ac:dyDescent="0.25">
      <c r="B36" s="23" t="s">
        <v>61</v>
      </c>
      <c r="C36" s="25" t="s">
        <v>22</v>
      </c>
      <c r="D36" s="13" t="e">
        <f>Rundeskema!#REF!</f>
        <v>#REF!</v>
      </c>
      <c r="E36" s="18" t="e">
        <f>IF(D36&gt;1,2,0)</f>
        <v>#REF!</v>
      </c>
      <c r="F36" s="18" t="e">
        <f>IF(D36&gt;=F$3,2,0)</f>
        <v>#REF!</v>
      </c>
      <c r="G36" s="40" t="e">
        <f>IF(D36&gt;=F$4,4,0)</f>
        <v>#REF!</v>
      </c>
    </row>
    <row r="37" spans="2:10" x14ac:dyDescent="0.25">
      <c r="B37" s="23" t="s">
        <v>61</v>
      </c>
      <c r="C37" s="25" t="s">
        <v>23</v>
      </c>
      <c r="D37" s="13" t="e">
        <f>Rundeskema!#REF!</f>
        <v>#REF!</v>
      </c>
      <c r="E37" s="18" t="e">
        <f>IF(D37&gt;1,2,0)</f>
        <v>#REF!</v>
      </c>
      <c r="F37" s="18" t="e">
        <f>IF(D37&gt;=F$3,2,0)</f>
        <v>#REF!</v>
      </c>
      <c r="G37" s="40" t="e">
        <f>IF(D37&gt;=F$4,4,0)</f>
        <v>#REF!</v>
      </c>
    </row>
    <row r="38" spans="2:10" ht="15.75" thickBot="1" x14ac:dyDescent="0.3">
      <c r="B38" s="31" t="s">
        <v>61</v>
      </c>
      <c r="C38" s="29" t="s">
        <v>24</v>
      </c>
      <c r="D38" s="30" t="e">
        <f>Rundeskema!#REF!</f>
        <v>#REF!</v>
      </c>
      <c r="E38" s="41" t="e">
        <f>IF(D38&gt;1,2,0)</f>
        <v>#REF!</v>
      </c>
      <c r="F38" s="41" t="e">
        <f>IF(D38&gt;=F$3,2,0)</f>
        <v>#REF!</v>
      </c>
      <c r="G38" s="42" t="e">
        <f>IF(D38&gt;=F$4,4,0)</f>
        <v>#REF!</v>
      </c>
    </row>
    <row r="39" spans="2:10" x14ac:dyDescent="0.25">
      <c r="B39" s="22" t="s">
        <v>44</v>
      </c>
      <c r="C39" s="35" t="s">
        <v>20</v>
      </c>
      <c r="D39" s="20" t="e">
        <f>Rundeskema!#REF!</f>
        <v>#REF!</v>
      </c>
      <c r="E39" s="37" t="e">
        <f>IF(D39&gt;1,1,0)</f>
        <v>#REF!</v>
      </c>
      <c r="F39" s="37" t="e">
        <f>IF(D39&gt;=F$3,1,0)</f>
        <v>#REF!</v>
      </c>
      <c r="G39" s="45" t="e">
        <f>IF(D39&gt;=F$4,2,0)</f>
        <v>#REF!</v>
      </c>
    </row>
    <row r="40" spans="2:10" x14ac:dyDescent="0.25">
      <c r="B40" s="23" t="s">
        <v>44</v>
      </c>
      <c r="C40" s="25" t="s">
        <v>21</v>
      </c>
      <c r="D40" s="13" t="e">
        <f>Rundeskema!#REF!</f>
        <v>#REF!</v>
      </c>
      <c r="E40" s="18" t="e">
        <f>IF(D40&gt;1,1,0)</f>
        <v>#REF!</v>
      </c>
      <c r="F40" s="18" t="e">
        <f>IF(D40&gt;=F$3,1,0)</f>
        <v>#REF!</v>
      </c>
      <c r="G40" s="40" t="e">
        <f>IF(D40&gt;=F$4,2,0)</f>
        <v>#REF!</v>
      </c>
    </row>
    <row r="41" spans="2:10" x14ac:dyDescent="0.25">
      <c r="B41" s="23" t="s">
        <v>44</v>
      </c>
      <c r="C41" s="25" t="s">
        <v>22</v>
      </c>
      <c r="D41" s="13" t="e">
        <f>Rundeskema!#REF!</f>
        <v>#REF!</v>
      </c>
      <c r="E41" s="18" t="e">
        <f>IF(D41&gt;1,2,0)</f>
        <v>#REF!</v>
      </c>
      <c r="F41" s="18" t="e">
        <f>IF(D41&gt;=F$3,2,0)</f>
        <v>#REF!</v>
      </c>
      <c r="G41" s="40" t="e">
        <f>IF(D41&gt;=F$4,4,0)</f>
        <v>#REF!</v>
      </c>
    </row>
    <row r="42" spans="2:10" x14ac:dyDescent="0.25">
      <c r="B42" s="23" t="s">
        <v>44</v>
      </c>
      <c r="C42" s="25" t="s">
        <v>23</v>
      </c>
      <c r="D42" s="13" t="e">
        <f>Rundeskema!#REF!</f>
        <v>#REF!</v>
      </c>
      <c r="E42" s="18" t="e">
        <f>IF(D42&gt;1,2,0)</f>
        <v>#REF!</v>
      </c>
      <c r="F42" s="18" t="e">
        <f>IF(D42&gt;=F$3,2,0)</f>
        <v>#REF!</v>
      </c>
      <c r="G42" s="40" t="e">
        <f>IF(D42&gt;=F$4,4,0)</f>
        <v>#REF!</v>
      </c>
    </row>
    <row r="43" spans="2:10" ht="15.75" thickBot="1" x14ac:dyDescent="0.3">
      <c r="B43" s="31" t="s">
        <v>44</v>
      </c>
      <c r="C43" s="44" t="s">
        <v>24</v>
      </c>
      <c r="D43" s="30" t="e">
        <f>Rundeskema!#REF!</f>
        <v>#REF!</v>
      </c>
      <c r="E43" s="19" t="e">
        <f>IF(D43&gt;1,2,0)</f>
        <v>#REF!</v>
      </c>
      <c r="F43" s="19" t="e">
        <f>IF(D43&gt;=F$3,2,0)</f>
        <v>#REF!</v>
      </c>
      <c r="G43" s="46" t="e">
        <f>IF(D43&gt;=F$4,4,0)</f>
        <v>#REF!</v>
      </c>
    </row>
    <row r="44" spans="2:10" x14ac:dyDescent="0.25">
      <c r="B44" s="22" t="s">
        <v>45</v>
      </c>
      <c r="C44" s="27" t="s">
        <v>20</v>
      </c>
      <c r="D44" s="20">
        <f>Rundeskema!E22</f>
        <v>10</v>
      </c>
      <c r="E44" s="38">
        <f>IF(D44&gt;1,1,0)</f>
        <v>1</v>
      </c>
      <c r="F44" s="38">
        <f>IF(D44&gt;=F$3,1,0)</f>
        <v>1</v>
      </c>
      <c r="G44" s="39">
        <f>IF(D44&gt;=F$4,2,0)</f>
        <v>2</v>
      </c>
    </row>
    <row r="45" spans="2:10" x14ac:dyDescent="0.25">
      <c r="B45" s="23" t="s">
        <v>45</v>
      </c>
      <c r="C45" s="25" t="s">
        <v>21</v>
      </c>
      <c r="D45" s="13">
        <f>Rundeskema!E23</f>
        <v>6</v>
      </c>
      <c r="E45" s="18">
        <f>IF(D45&gt;1,1,0)</f>
        <v>1</v>
      </c>
      <c r="F45" s="18">
        <f>IF(D45&gt;=F$3,1,0)</f>
        <v>1</v>
      </c>
      <c r="G45" s="40">
        <f>IF(D45&gt;=F$4,2,0)</f>
        <v>0</v>
      </c>
    </row>
    <row r="46" spans="2:10" x14ac:dyDescent="0.25">
      <c r="B46" s="23" t="s">
        <v>45</v>
      </c>
      <c r="C46" s="25" t="s">
        <v>22</v>
      </c>
      <c r="D46" s="13">
        <f>Rundeskema!E24</f>
        <v>2</v>
      </c>
      <c r="E46" s="18">
        <f>IF(D46&gt;1,2,0)</f>
        <v>2</v>
      </c>
      <c r="F46" s="18">
        <f>IF(D46&gt;=F$3,2,0)</f>
        <v>0</v>
      </c>
      <c r="G46" s="40">
        <f>IF(D46&gt;=F$4,4,0)</f>
        <v>0</v>
      </c>
    </row>
    <row r="47" spans="2:10" x14ac:dyDescent="0.25">
      <c r="B47" s="23" t="s">
        <v>45</v>
      </c>
      <c r="C47" s="25" t="s">
        <v>23</v>
      </c>
      <c r="D47" s="13">
        <f>Rundeskema!E25</f>
        <v>2</v>
      </c>
      <c r="E47" s="18">
        <f>IF(D47&gt;1,2,0)</f>
        <v>2</v>
      </c>
      <c r="F47" s="18">
        <f>IF(D47&gt;=F$3,2,0)</f>
        <v>0</v>
      </c>
      <c r="G47" s="40">
        <f>IF(D47&gt;=F$4,4,0)</f>
        <v>0</v>
      </c>
    </row>
    <row r="48" spans="2:10" ht="15.75" thickBot="1" x14ac:dyDescent="0.3">
      <c r="B48" s="31" t="s">
        <v>45</v>
      </c>
      <c r="C48" s="29" t="s">
        <v>24</v>
      </c>
      <c r="D48" s="30">
        <f>Rundeskema!E26</f>
        <v>0</v>
      </c>
      <c r="E48" s="41">
        <f>IF(D48&gt;1,2,0)</f>
        <v>0</v>
      </c>
      <c r="F48" s="41">
        <f>IF(D48&gt;=F$3,2,0)</f>
        <v>0</v>
      </c>
      <c r="G48" s="42">
        <f>IF(D48&gt;=F$4,4,0)</f>
        <v>0</v>
      </c>
    </row>
    <row r="49" spans="2:7" x14ac:dyDescent="0.25">
      <c r="B49" s="22" t="s">
        <v>46</v>
      </c>
      <c r="C49" s="35" t="s">
        <v>20</v>
      </c>
      <c r="D49" s="20">
        <f>Rundeskema!E27</f>
        <v>11</v>
      </c>
      <c r="E49" s="37">
        <f>IF(D49&gt;1,1,0)</f>
        <v>1</v>
      </c>
      <c r="F49" s="37">
        <f>IF(D49&gt;=F$3,1,0)</f>
        <v>1</v>
      </c>
      <c r="G49" s="45">
        <f>IF(D49&gt;=F$4,2,0)</f>
        <v>2</v>
      </c>
    </row>
    <row r="50" spans="2:7" x14ac:dyDescent="0.25">
      <c r="B50" s="23" t="s">
        <v>46</v>
      </c>
      <c r="C50" s="25" t="s">
        <v>21</v>
      </c>
      <c r="D50" s="13">
        <f>Rundeskema!E28</f>
        <v>0</v>
      </c>
      <c r="E50" s="18">
        <f>IF(D50&gt;1,1,0)</f>
        <v>0</v>
      </c>
      <c r="F50" s="18">
        <f>IF(D50&gt;=F$3,1,0)</f>
        <v>0</v>
      </c>
      <c r="G50" s="40">
        <f>IF(D50&gt;=F$4,2,0)</f>
        <v>0</v>
      </c>
    </row>
    <row r="51" spans="2:7" x14ac:dyDescent="0.25">
      <c r="B51" s="23" t="s">
        <v>46</v>
      </c>
      <c r="C51" s="25" t="s">
        <v>22</v>
      </c>
      <c r="D51" s="13">
        <f>Rundeskema!E29</f>
        <v>7</v>
      </c>
      <c r="E51" s="18">
        <f>IF(D51&gt;1,2,0)</f>
        <v>2</v>
      </c>
      <c r="F51" s="18">
        <f>IF(D51&gt;=F$3,2,0)</f>
        <v>2</v>
      </c>
      <c r="G51" s="40">
        <f>IF(D51&gt;=F$4,4,0)</f>
        <v>0</v>
      </c>
    </row>
    <row r="52" spans="2:7" x14ac:dyDescent="0.25">
      <c r="B52" s="23" t="s">
        <v>46</v>
      </c>
      <c r="C52" s="25" t="s">
        <v>23</v>
      </c>
      <c r="D52" s="13">
        <f>Rundeskema!E30</f>
        <v>1</v>
      </c>
      <c r="E52" s="18">
        <f>IF(D52&gt;1,2,0)</f>
        <v>0</v>
      </c>
      <c r="F52" s="18">
        <f>IF(D52&gt;=F$3,2,0)</f>
        <v>0</v>
      </c>
      <c r="G52" s="40">
        <f>IF(D52&gt;=F$4,4,0)</f>
        <v>0</v>
      </c>
    </row>
    <row r="53" spans="2:7" ht="15.75" thickBot="1" x14ac:dyDescent="0.3">
      <c r="B53" s="31" t="s">
        <v>46</v>
      </c>
      <c r="C53" s="44" t="s">
        <v>24</v>
      </c>
      <c r="D53" s="30">
        <f>Rundeskema!E31</f>
        <v>0</v>
      </c>
      <c r="E53" s="19">
        <f>IF(D53&gt;1,2,0)</f>
        <v>0</v>
      </c>
      <c r="F53" s="19">
        <f>IF(D53&gt;=F$3,2,0)</f>
        <v>0</v>
      </c>
      <c r="G53" s="46">
        <f>IF(D53&gt;=F$4,4,0)</f>
        <v>0</v>
      </c>
    </row>
    <row r="54" spans="2:7" x14ac:dyDescent="0.25">
      <c r="B54" s="22" t="s">
        <v>47</v>
      </c>
      <c r="C54" s="27" t="s">
        <v>20</v>
      </c>
      <c r="D54" s="20">
        <f>Rundeskema!E32</f>
        <v>12</v>
      </c>
      <c r="E54" s="38">
        <f>IF(D54&gt;1,1,0)</f>
        <v>1</v>
      </c>
      <c r="F54" s="38">
        <f>IF(D54&gt;=F$3,1,0)</f>
        <v>1</v>
      </c>
      <c r="G54" s="39">
        <f>IF(D54&gt;=F$4,2,0)</f>
        <v>2</v>
      </c>
    </row>
    <row r="55" spans="2:7" x14ac:dyDescent="0.25">
      <c r="B55" s="23" t="s">
        <v>47</v>
      </c>
      <c r="C55" s="25" t="s">
        <v>21</v>
      </c>
      <c r="D55" s="13">
        <f>Rundeskema!E33</f>
        <v>0</v>
      </c>
      <c r="E55" s="18">
        <f>IF(D55&gt;1,1,0)</f>
        <v>0</v>
      </c>
      <c r="F55" s="18">
        <f>IF(D55&gt;=F$3,1,0)</f>
        <v>0</v>
      </c>
      <c r="G55" s="40">
        <f>IF(D55&gt;=F$4,2,0)</f>
        <v>0</v>
      </c>
    </row>
    <row r="56" spans="2:7" x14ac:dyDescent="0.25">
      <c r="B56" s="23" t="s">
        <v>47</v>
      </c>
      <c r="C56" s="25" t="s">
        <v>22</v>
      </c>
      <c r="D56" s="13">
        <f>Rundeskema!E34</f>
        <v>1</v>
      </c>
      <c r="E56" s="18">
        <f>IF(D56&gt;1,2,0)</f>
        <v>0</v>
      </c>
      <c r="F56" s="18">
        <f>IF(D56&gt;=F$3,2,0)</f>
        <v>0</v>
      </c>
      <c r="G56" s="40">
        <f>IF(D56&gt;=F$4,4,0)</f>
        <v>0</v>
      </c>
    </row>
    <row r="57" spans="2:7" x14ac:dyDescent="0.25">
      <c r="B57" s="23" t="s">
        <v>47</v>
      </c>
      <c r="C57" s="25" t="s">
        <v>23</v>
      </c>
      <c r="D57" s="13">
        <f>Rundeskema!E35</f>
        <v>0</v>
      </c>
      <c r="E57" s="18">
        <f>IF(D57&gt;1,2,0)</f>
        <v>0</v>
      </c>
      <c r="F57" s="18">
        <f>IF(D57&gt;=F$3,2,0)</f>
        <v>0</v>
      </c>
      <c r="G57" s="40">
        <f>IF(D57&gt;=F$4,4,0)</f>
        <v>0</v>
      </c>
    </row>
    <row r="58" spans="2:7" ht="15.75" thickBot="1" x14ac:dyDescent="0.3">
      <c r="B58" s="31" t="s">
        <v>47</v>
      </c>
      <c r="C58" s="29" t="s">
        <v>24</v>
      </c>
      <c r="D58" s="30">
        <f>Rundeskema!E36</f>
        <v>0</v>
      </c>
      <c r="E58" s="41">
        <f>IF(D58&gt;1,2,0)</f>
        <v>0</v>
      </c>
      <c r="F58" s="41">
        <f>IF(D58&gt;=F$3,2,0)</f>
        <v>0</v>
      </c>
      <c r="G58" s="42">
        <f>IF(D58&gt;=F$4,4,0)</f>
        <v>0</v>
      </c>
    </row>
    <row r="59" spans="2:7" x14ac:dyDescent="0.25">
      <c r="B59" s="22" t="s">
        <v>62</v>
      </c>
      <c r="C59" s="27" t="s">
        <v>20</v>
      </c>
      <c r="D59" s="20" t="e">
        <f>Rundeskema!#REF!</f>
        <v>#REF!</v>
      </c>
      <c r="E59" s="38" t="e">
        <f>IF(D59&gt;1,1,0)</f>
        <v>#REF!</v>
      </c>
      <c r="F59" s="38" t="e">
        <f>IF(D59&gt;=F$3,1,0)</f>
        <v>#REF!</v>
      </c>
      <c r="G59" s="39" t="e">
        <f>IF(D59&gt;=F$4,2,0)</f>
        <v>#REF!</v>
      </c>
    </row>
    <row r="60" spans="2:7" x14ac:dyDescent="0.25">
      <c r="B60" s="23" t="s">
        <v>62</v>
      </c>
      <c r="C60" s="25" t="s">
        <v>21</v>
      </c>
      <c r="D60" s="13" t="e">
        <f>Rundeskema!#REF!</f>
        <v>#REF!</v>
      </c>
      <c r="E60" s="18" t="e">
        <f>IF(D60&gt;1,1,0)</f>
        <v>#REF!</v>
      </c>
      <c r="F60" s="18" t="e">
        <f>IF(D60&gt;=F$3,1,0)</f>
        <v>#REF!</v>
      </c>
      <c r="G60" s="40" t="e">
        <f>IF(D60&gt;=F$4,2,0)</f>
        <v>#REF!</v>
      </c>
    </row>
    <row r="61" spans="2:7" x14ac:dyDescent="0.25">
      <c r="B61" s="23" t="s">
        <v>62</v>
      </c>
      <c r="C61" s="25" t="s">
        <v>22</v>
      </c>
      <c r="D61" s="13" t="e">
        <f>Rundeskema!#REF!</f>
        <v>#REF!</v>
      </c>
      <c r="E61" s="18" t="e">
        <f>IF(D61&gt;1,2,0)</f>
        <v>#REF!</v>
      </c>
      <c r="F61" s="18" t="e">
        <f>IF(D61&gt;=F$3,2,0)</f>
        <v>#REF!</v>
      </c>
      <c r="G61" s="40" t="e">
        <f>IF(D61&gt;=F$4,4,0)</f>
        <v>#REF!</v>
      </c>
    </row>
    <row r="62" spans="2:7" x14ac:dyDescent="0.25">
      <c r="B62" s="23" t="s">
        <v>62</v>
      </c>
      <c r="C62" s="25" t="s">
        <v>23</v>
      </c>
      <c r="D62" s="13" t="e">
        <f>Rundeskema!#REF!</f>
        <v>#REF!</v>
      </c>
      <c r="E62" s="18" t="e">
        <f>IF(D62&gt;1,2,0)</f>
        <v>#REF!</v>
      </c>
      <c r="F62" s="18" t="e">
        <f>IF(D62&gt;=F$3,2,0)</f>
        <v>#REF!</v>
      </c>
      <c r="G62" s="40" t="e">
        <f>IF(D62&gt;=F$4,4,0)</f>
        <v>#REF!</v>
      </c>
    </row>
    <row r="63" spans="2:7" ht="15.75" thickBot="1" x14ac:dyDescent="0.3">
      <c r="B63" s="31" t="s">
        <v>62</v>
      </c>
      <c r="C63" s="29" t="s">
        <v>24</v>
      </c>
      <c r="D63" s="30" t="e">
        <f>Rundeskema!#REF!</f>
        <v>#REF!</v>
      </c>
      <c r="E63" s="41" t="e">
        <f>IF(D63&gt;1,2,0)</f>
        <v>#REF!</v>
      </c>
      <c r="F63" s="41" t="e">
        <f>IF(D63&gt;=F$3,2,0)</f>
        <v>#REF!</v>
      </c>
      <c r="G63" s="42" t="e">
        <f>IF(D63&gt;=F$4,4,0)</f>
        <v>#REF!</v>
      </c>
    </row>
    <row r="64" spans="2:7" x14ac:dyDescent="0.25">
      <c r="B64" s="22" t="s">
        <v>48</v>
      </c>
      <c r="C64" s="27" t="s">
        <v>20</v>
      </c>
      <c r="D64" s="20" t="e">
        <f>Rundeskema!#REF!</f>
        <v>#REF!</v>
      </c>
      <c r="E64" s="38" t="e">
        <f>IF(D64&gt;1,1,0)</f>
        <v>#REF!</v>
      </c>
      <c r="F64" s="38" t="e">
        <f>IF(D64&gt;=F$3,1,0)</f>
        <v>#REF!</v>
      </c>
      <c r="G64" s="39" t="e">
        <f>IF(D64&gt;=F$4,2,0)</f>
        <v>#REF!</v>
      </c>
    </row>
    <row r="65" spans="2:7" x14ac:dyDescent="0.25">
      <c r="B65" s="23" t="s">
        <v>48</v>
      </c>
      <c r="C65" s="25" t="s">
        <v>21</v>
      </c>
      <c r="D65" s="13" t="e">
        <f>Rundeskema!#REF!</f>
        <v>#REF!</v>
      </c>
      <c r="E65" s="18" t="e">
        <f>IF(D65&gt;1,1,0)</f>
        <v>#REF!</v>
      </c>
      <c r="F65" s="18" t="e">
        <f>IF(D65&gt;=F$3,1,0)</f>
        <v>#REF!</v>
      </c>
      <c r="G65" s="40" t="e">
        <f>IF(D65&gt;=F$4,2,0)</f>
        <v>#REF!</v>
      </c>
    </row>
    <row r="66" spans="2:7" x14ac:dyDescent="0.25">
      <c r="B66" s="23" t="s">
        <v>48</v>
      </c>
      <c r="C66" s="25" t="s">
        <v>22</v>
      </c>
      <c r="D66" s="13" t="e">
        <f>Rundeskema!#REF!</f>
        <v>#REF!</v>
      </c>
      <c r="E66" s="18" t="e">
        <f>IF(D66&gt;1,2,0)</f>
        <v>#REF!</v>
      </c>
      <c r="F66" s="18" t="e">
        <f>IF(D66&gt;=F$3,2,0)</f>
        <v>#REF!</v>
      </c>
      <c r="G66" s="40" t="e">
        <f>IF(D66&gt;=F$4,4,0)</f>
        <v>#REF!</v>
      </c>
    </row>
    <row r="67" spans="2:7" x14ac:dyDescent="0.25">
      <c r="B67" s="23" t="s">
        <v>48</v>
      </c>
      <c r="C67" s="25" t="s">
        <v>23</v>
      </c>
      <c r="D67" s="13" t="e">
        <f>Rundeskema!#REF!</f>
        <v>#REF!</v>
      </c>
      <c r="E67" s="18" t="e">
        <f>IF(D67&gt;1,2,0)</f>
        <v>#REF!</v>
      </c>
      <c r="F67" s="18" t="e">
        <f>IF(D67&gt;=F$3,2,0)</f>
        <v>#REF!</v>
      </c>
      <c r="G67" s="40" t="e">
        <f>IF(D67&gt;=F$4,4,0)</f>
        <v>#REF!</v>
      </c>
    </row>
    <row r="68" spans="2:7" ht="15.75" thickBot="1" x14ac:dyDescent="0.3">
      <c r="B68" s="31" t="s">
        <v>48</v>
      </c>
      <c r="C68" s="29" t="s">
        <v>24</v>
      </c>
      <c r="D68" s="30" t="e">
        <f>Rundeskema!#REF!</f>
        <v>#REF!</v>
      </c>
      <c r="E68" s="41" t="e">
        <f>IF(D68&gt;1,2,0)</f>
        <v>#REF!</v>
      </c>
      <c r="F68" s="41" t="e">
        <f>IF(D68&gt;=F$3,2,0)</f>
        <v>#REF!</v>
      </c>
      <c r="G68" s="42" t="e">
        <f>IF(D68&gt;=F$4,4,0)</f>
        <v>#REF!</v>
      </c>
    </row>
    <row r="69" spans="2:7" x14ac:dyDescent="0.25">
      <c r="B69" s="22" t="s">
        <v>49</v>
      </c>
      <c r="C69" s="35" t="s">
        <v>20</v>
      </c>
      <c r="D69" s="20" t="e">
        <f>Rundeskema!#REF!</f>
        <v>#REF!</v>
      </c>
      <c r="E69" s="37" t="e">
        <f>IF(D69&gt;1,1,0)</f>
        <v>#REF!</v>
      </c>
      <c r="F69" s="37" t="e">
        <f>IF(D69&gt;=F$3,1,0)</f>
        <v>#REF!</v>
      </c>
      <c r="G69" s="45" t="e">
        <f>IF(D69&gt;=F$4,2,0)</f>
        <v>#REF!</v>
      </c>
    </row>
    <row r="70" spans="2:7" x14ac:dyDescent="0.25">
      <c r="B70" s="23" t="s">
        <v>49</v>
      </c>
      <c r="C70" s="25" t="s">
        <v>21</v>
      </c>
      <c r="D70" s="13" t="e">
        <f>Rundeskema!#REF!</f>
        <v>#REF!</v>
      </c>
      <c r="E70" s="18" t="e">
        <f>IF(D70&gt;1,1,0)</f>
        <v>#REF!</v>
      </c>
      <c r="F70" s="18" t="e">
        <f>IF(D70&gt;=F$3,1,0)</f>
        <v>#REF!</v>
      </c>
      <c r="G70" s="40" t="e">
        <f>IF(D70&gt;=F$4,2,0)</f>
        <v>#REF!</v>
      </c>
    </row>
    <row r="71" spans="2:7" x14ac:dyDescent="0.25">
      <c r="B71" s="23" t="s">
        <v>49</v>
      </c>
      <c r="C71" s="25" t="s">
        <v>22</v>
      </c>
      <c r="D71" s="13" t="e">
        <f>Rundeskema!#REF!</f>
        <v>#REF!</v>
      </c>
      <c r="E71" s="18" t="e">
        <f>IF(D71&gt;1,2,0)</f>
        <v>#REF!</v>
      </c>
      <c r="F71" s="18" t="e">
        <f>IF(D71&gt;=F$3,2,0)</f>
        <v>#REF!</v>
      </c>
      <c r="G71" s="40" t="e">
        <f>IF(D71&gt;=F$4,4,0)</f>
        <v>#REF!</v>
      </c>
    </row>
    <row r="72" spans="2:7" x14ac:dyDescent="0.25">
      <c r="B72" s="23" t="s">
        <v>49</v>
      </c>
      <c r="C72" s="25" t="s">
        <v>23</v>
      </c>
      <c r="D72" s="13" t="e">
        <f>Rundeskema!#REF!</f>
        <v>#REF!</v>
      </c>
      <c r="E72" s="18" t="e">
        <f>IF(D72&gt;1,2,0)</f>
        <v>#REF!</v>
      </c>
      <c r="F72" s="18" t="e">
        <f>IF(D72&gt;=F$3,2,0)</f>
        <v>#REF!</v>
      </c>
      <c r="G72" s="40" t="e">
        <f>IF(D72&gt;=F$4,4,0)</f>
        <v>#REF!</v>
      </c>
    </row>
    <row r="73" spans="2:7" ht="15.75" thickBot="1" x14ac:dyDescent="0.3">
      <c r="B73" s="31" t="s">
        <v>49</v>
      </c>
      <c r="C73" s="44" t="s">
        <v>24</v>
      </c>
      <c r="D73" s="30" t="e">
        <f>Rundeskema!#REF!</f>
        <v>#REF!</v>
      </c>
      <c r="E73" s="19" t="e">
        <f>IF(D73&gt;1,2,0)</f>
        <v>#REF!</v>
      </c>
      <c r="F73" s="19" t="e">
        <f>IF(D73&gt;=F$3,2,0)</f>
        <v>#REF!</v>
      </c>
      <c r="G73" s="46" t="e">
        <f>IF(D73&gt;=F$4,4,0)</f>
        <v>#REF!</v>
      </c>
    </row>
    <row r="74" spans="2:7" x14ac:dyDescent="0.25">
      <c r="B74" s="22" t="s">
        <v>50</v>
      </c>
      <c r="C74" s="27" t="s">
        <v>20</v>
      </c>
      <c r="D74" s="20" t="e">
        <f>Rundeskema!#REF!</f>
        <v>#REF!</v>
      </c>
      <c r="E74" s="38" t="e">
        <f>IF(D74&gt;1,1,0)</f>
        <v>#REF!</v>
      </c>
      <c r="F74" s="38" t="e">
        <f>IF(D74&gt;=F$3,1,0)</f>
        <v>#REF!</v>
      </c>
      <c r="G74" s="39" t="e">
        <f>IF(D74&gt;=F$4,2,0)</f>
        <v>#REF!</v>
      </c>
    </row>
    <row r="75" spans="2:7" x14ac:dyDescent="0.25">
      <c r="B75" s="23" t="s">
        <v>50</v>
      </c>
      <c r="C75" s="25" t="s">
        <v>21</v>
      </c>
      <c r="D75" s="13" t="e">
        <f>Rundeskema!#REF!</f>
        <v>#REF!</v>
      </c>
      <c r="E75" s="18" t="e">
        <f>IF(D75&gt;1,1,0)</f>
        <v>#REF!</v>
      </c>
      <c r="F75" s="18" t="e">
        <f>IF(D75&gt;=F$3,1,0)</f>
        <v>#REF!</v>
      </c>
      <c r="G75" s="40" t="e">
        <f>IF(D75&gt;=F$4,2,0)</f>
        <v>#REF!</v>
      </c>
    </row>
    <row r="76" spans="2:7" x14ac:dyDescent="0.25">
      <c r="B76" s="23" t="s">
        <v>50</v>
      </c>
      <c r="C76" s="25" t="s">
        <v>22</v>
      </c>
      <c r="D76" s="13" t="e">
        <f>Rundeskema!#REF!</f>
        <v>#REF!</v>
      </c>
      <c r="E76" s="18" t="e">
        <f>IF(D76&gt;1,2,0)</f>
        <v>#REF!</v>
      </c>
      <c r="F76" s="18" t="e">
        <f>IF(D76&gt;=F$3,2,0)</f>
        <v>#REF!</v>
      </c>
      <c r="G76" s="40" t="e">
        <f>IF(D76&gt;=F$4,4,0)</f>
        <v>#REF!</v>
      </c>
    </row>
    <row r="77" spans="2:7" x14ac:dyDescent="0.25">
      <c r="B77" s="23" t="s">
        <v>50</v>
      </c>
      <c r="C77" s="25" t="s">
        <v>23</v>
      </c>
      <c r="D77" s="13" t="e">
        <f>Rundeskema!#REF!</f>
        <v>#REF!</v>
      </c>
      <c r="E77" s="18" t="e">
        <f>IF(D77&gt;1,2,0)</f>
        <v>#REF!</v>
      </c>
      <c r="F77" s="18" t="e">
        <f>IF(D77&gt;=F$3,2,0)</f>
        <v>#REF!</v>
      </c>
      <c r="G77" s="40" t="e">
        <f>IF(D77&gt;=F$4,4,0)</f>
        <v>#REF!</v>
      </c>
    </row>
    <row r="78" spans="2:7" ht="15.75" thickBot="1" x14ac:dyDescent="0.3">
      <c r="B78" s="31" t="s">
        <v>50</v>
      </c>
      <c r="C78" s="29" t="s">
        <v>24</v>
      </c>
      <c r="D78" s="30" t="e">
        <f>Rundeskema!#REF!</f>
        <v>#REF!</v>
      </c>
      <c r="E78" s="41" t="e">
        <f>IF(D78&gt;1,2,0)</f>
        <v>#REF!</v>
      </c>
      <c r="F78" s="41" t="e">
        <f>IF(D78&gt;=F$3,2,0)</f>
        <v>#REF!</v>
      </c>
      <c r="G78" s="42" t="e">
        <f>IF(D78&gt;=F$4,4,0)</f>
        <v>#REF!</v>
      </c>
    </row>
    <row r="79" spans="2:7" x14ac:dyDescent="0.25">
      <c r="B79" s="22" t="s">
        <v>51</v>
      </c>
      <c r="C79" s="35" t="s">
        <v>20</v>
      </c>
      <c r="D79" s="20" t="e">
        <f>Rundeskema!#REF!</f>
        <v>#REF!</v>
      </c>
      <c r="E79" s="37" t="e">
        <f>IF(D79&gt;1,1,0)</f>
        <v>#REF!</v>
      </c>
      <c r="F79" s="37" t="e">
        <f>IF(D79&gt;=F$3,1,0)</f>
        <v>#REF!</v>
      </c>
      <c r="G79" s="45" t="e">
        <f>IF(D79&gt;=F$4,2,0)</f>
        <v>#REF!</v>
      </c>
    </row>
    <row r="80" spans="2:7" x14ac:dyDescent="0.25">
      <c r="B80" s="23" t="s">
        <v>51</v>
      </c>
      <c r="C80" s="25" t="s">
        <v>21</v>
      </c>
      <c r="D80" s="13" t="e">
        <f>Rundeskema!#REF!</f>
        <v>#REF!</v>
      </c>
      <c r="E80" s="18" t="e">
        <f>IF(D80&gt;1,1,0)</f>
        <v>#REF!</v>
      </c>
      <c r="F80" s="18" t="e">
        <f>IF(D80&gt;=F$3,1,0)</f>
        <v>#REF!</v>
      </c>
      <c r="G80" s="40" t="e">
        <f>IF(D80&gt;=F$4,2,0)</f>
        <v>#REF!</v>
      </c>
    </row>
    <row r="81" spans="2:7" x14ac:dyDescent="0.25">
      <c r="B81" s="23" t="s">
        <v>51</v>
      </c>
      <c r="C81" s="25" t="s">
        <v>22</v>
      </c>
      <c r="D81" s="13" t="e">
        <f>Rundeskema!#REF!</f>
        <v>#REF!</v>
      </c>
      <c r="E81" s="18" t="e">
        <f>IF(D81&gt;1,2,0)</f>
        <v>#REF!</v>
      </c>
      <c r="F81" s="18" t="e">
        <f>IF(D81&gt;=F$3,2,0)</f>
        <v>#REF!</v>
      </c>
      <c r="G81" s="40" t="e">
        <f>IF(D81&gt;=F$4,4,0)</f>
        <v>#REF!</v>
      </c>
    </row>
    <row r="82" spans="2:7" x14ac:dyDescent="0.25">
      <c r="B82" s="23" t="s">
        <v>51</v>
      </c>
      <c r="C82" s="25" t="s">
        <v>23</v>
      </c>
      <c r="D82" s="13" t="e">
        <f>Rundeskema!#REF!</f>
        <v>#REF!</v>
      </c>
      <c r="E82" s="18" t="e">
        <f>IF(D82&gt;1,2,0)</f>
        <v>#REF!</v>
      </c>
      <c r="F82" s="18" t="e">
        <f>IF(D82&gt;=F$3,2,0)</f>
        <v>#REF!</v>
      </c>
      <c r="G82" s="40" t="e">
        <f>IF(D82&gt;=F$4,4,0)</f>
        <v>#REF!</v>
      </c>
    </row>
    <row r="83" spans="2:7" ht="15.75" thickBot="1" x14ac:dyDescent="0.3">
      <c r="B83" s="31" t="s">
        <v>51</v>
      </c>
      <c r="C83" s="44" t="s">
        <v>24</v>
      </c>
      <c r="D83" s="30" t="e">
        <f>Rundeskema!#REF!</f>
        <v>#REF!</v>
      </c>
      <c r="E83" s="19" t="e">
        <f>IF(D83&gt;1,2,0)</f>
        <v>#REF!</v>
      </c>
      <c r="F83" s="19" t="e">
        <f>IF(D83&gt;=F$3,2,0)</f>
        <v>#REF!</v>
      </c>
      <c r="G83" s="46" t="e">
        <f>IF(D83&gt;=F$4,4,0)</f>
        <v>#REF!</v>
      </c>
    </row>
    <row r="84" spans="2:7" x14ac:dyDescent="0.25">
      <c r="B84" s="22" t="s">
        <v>52</v>
      </c>
      <c r="C84" s="27" t="s">
        <v>20</v>
      </c>
      <c r="D84" s="20" t="e">
        <f>Rundeskema!#REF!</f>
        <v>#REF!</v>
      </c>
      <c r="E84" s="38" t="e">
        <f>IF(D84&gt;1,1,0)</f>
        <v>#REF!</v>
      </c>
      <c r="F84" s="38" t="e">
        <f>IF(D84&gt;=F$3,1,0)</f>
        <v>#REF!</v>
      </c>
      <c r="G84" s="39" t="e">
        <f>IF(D84&gt;=F$4,2,0)</f>
        <v>#REF!</v>
      </c>
    </row>
    <row r="85" spans="2:7" x14ac:dyDescent="0.25">
      <c r="B85" s="23" t="s">
        <v>52</v>
      </c>
      <c r="C85" s="25" t="s">
        <v>21</v>
      </c>
      <c r="D85" s="13" t="e">
        <f>Rundeskema!#REF!</f>
        <v>#REF!</v>
      </c>
      <c r="E85" s="18" t="e">
        <f>IF(D85&gt;1,1,0)</f>
        <v>#REF!</v>
      </c>
      <c r="F85" s="18" t="e">
        <f>IF(D85&gt;=F$3,1,0)</f>
        <v>#REF!</v>
      </c>
      <c r="G85" s="40" t="e">
        <f>IF(D85&gt;=F$4,2,0)</f>
        <v>#REF!</v>
      </c>
    </row>
    <row r="86" spans="2:7" x14ac:dyDescent="0.25">
      <c r="B86" s="23" t="s">
        <v>52</v>
      </c>
      <c r="C86" s="25" t="s">
        <v>22</v>
      </c>
      <c r="D86" s="13" t="e">
        <f>Rundeskema!#REF!</f>
        <v>#REF!</v>
      </c>
      <c r="E86" s="18" t="e">
        <f>IF(D86&gt;1,2,0)</f>
        <v>#REF!</v>
      </c>
      <c r="F86" s="18" t="e">
        <f>IF(D86&gt;=F$3,2,0)</f>
        <v>#REF!</v>
      </c>
      <c r="G86" s="40" t="e">
        <f>IF(D86&gt;=F$4,4,0)</f>
        <v>#REF!</v>
      </c>
    </row>
    <row r="87" spans="2:7" x14ac:dyDescent="0.25">
      <c r="B87" s="23" t="s">
        <v>52</v>
      </c>
      <c r="C87" s="25" t="s">
        <v>23</v>
      </c>
      <c r="D87" s="13" t="e">
        <f>Rundeskema!#REF!</f>
        <v>#REF!</v>
      </c>
      <c r="E87" s="18" t="e">
        <f>IF(D87&gt;1,2,0)</f>
        <v>#REF!</v>
      </c>
      <c r="F87" s="18" t="e">
        <f>IF(D87&gt;=F$3,2,0)</f>
        <v>#REF!</v>
      </c>
      <c r="G87" s="40" t="e">
        <f>IF(D87&gt;=F$4,4,0)</f>
        <v>#REF!</v>
      </c>
    </row>
    <row r="88" spans="2:7" ht="15.75" thickBot="1" x14ac:dyDescent="0.3">
      <c r="B88" s="31" t="s">
        <v>52</v>
      </c>
      <c r="C88" s="29" t="s">
        <v>24</v>
      </c>
      <c r="D88" s="30" t="e">
        <f>Rundeskema!#REF!</f>
        <v>#REF!</v>
      </c>
      <c r="E88" s="41" t="e">
        <f>IF(D88&gt;1,2,0)</f>
        <v>#REF!</v>
      </c>
      <c r="F88" s="41" t="e">
        <f>IF(D88&gt;=F$3,2,0)</f>
        <v>#REF!</v>
      </c>
      <c r="G88" s="42" t="e">
        <f>IF(D88&gt;=F$4,4,0)</f>
        <v>#REF!</v>
      </c>
    </row>
    <row r="89" spans="2:7" x14ac:dyDescent="0.25">
      <c r="B89" s="22" t="s">
        <v>63</v>
      </c>
      <c r="C89" s="27" t="s">
        <v>20</v>
      </c>
      <c r="D89" s="20" t="e">
        <f>Rundeskema!#REF!</f>
        <v>#REF!</v>
      </c>
      <c r="E89" s="38" t="e">
        <f>IF(D89&gt;1,1,0)</f>
        <v>#REF!</v>
      </c>
      <c r="F89" s="38" t="e">
        <f>IF(D89&gt;=F$3,1,0)</f>
        <v>#REF!</v>
      </c>
      <c r="G89" s="39" t="e">
        <f>IF(D89&gt;=F$4,2,0)</f>
        <v>#REF!</v>
      </c>
    </row>
    <row r="90" spans="2:7" x14ac:dyDescent="0.25">
      <c r="B90" s="23" t="s">
        <v>63</v>
      </c>
      <c r="C90" s="25" t="s">
        <v>21</v>
      </c>
      <c r="D90" s="13" t="e">
        <f>Rundeskema!#REF!</f>
        <v>#REF!</v>
      </c>
      <c r="E90" s="18" t="e">
        <f>IF(D90&gt;1,1,0)</f>
        <v>#REF!</v>
      </c>
      <c r="F90" s="18" t="e">
        <f>IF(D90&gt;=F$3,1,0)</f>
        <v>#REF!</v>
      </c>
      <c r="G90" s="40" t="e">
        <f>IF(D90&gt;=F$4,2,0)</f>
        <v>#REF!</v>
      </c>
    </row>
    <row r="91" spans="2:7" x14ac:dyDescent="0.25">
      <c r="B91" s="23" t="s">
        <v>63</v>
      </c>
      <c r="C91" s="25" t="s">
        <v>22</v>
      </c>
      <c r="D91" s="13" t="e">
        <f>Rundeskema!#REF!</f>
        <v>#REF!</v>
      </c>
      <c r="E91" s="18" t="e">
        <f>IF(D91&gt;1,2,0)</f>
        <v>#REF!</v>
      </c>
      <c r="F91" s="18" t="e">
        <f>IF(D91&gt;=F$3,2,0)</f>
        <v>#REF!</v>
      </c>
      <c r="G91" s="40" t="e">
        <f>IF(D91&gt;=F$4,4,0)</f>
        <v>#REF!</v>
      </c>
    </row>
    <row r="92" spans="2:7" x14ac:dyDescent="0.25">
      <c r="B92" s="23" t="s">
        <v>63</v>
      </c>
      <c r="C92" s="25" t="s">
        <v>23</v>
      </c>
      <c r="D92" s="13" t="e">
        <f>Rundeskema!#REF!</f>
        <v>#REF!</v>
      </c>
      <c r="E92" s="18" t="e">
        <f>IF(D92&gt;1,2,0)</f>
        <v>#REF!</v>
      </c>
      <c r="F92" s="18" t="e">
        <f>IF(D92&gt;=F$3,2,0)</f>
        <v>#REF!</v>
      </c>
      <c r="G92" s="40" t="e">
        <f>IF(D92&gt;=F$4,4,0)</f>
        <v>#REF!</v>
      </c>
    </row>
    <row r="93" spans="2:7" ht="15.75" thickBot="1" x14ac:dyDescent="0.3">
      <c r="B93" s="31" t="s">
        <v>63</v>
      </c>
      <c r="C93" s="29" t="s">
        <v>24</v>
      </c>
      <c r="D93" s="30" t="e">
        <f>Rundeskema!#REF!</f>
        <v>#REF!</v>
      </c>
      <c r="E93" s="41" t="e">
        <f>IF(D93&gt;1,2,0)</f>
        <v>#REF!</v>
      </c>
      <c r="F93" s="41" t="e">
        <f>IF(D93&gt;=F$3,2,0)</f>
        <v>#REF!</v>
      </c>
      <c r="G93" s="42" t="e">
        <f>IF(D93&gt;=F$4,4,0)</f>
        <v>#REF!</v>
      </c>
    </row>
    <row r="94" spans="2:7" x14ac:dyDescent="0.25">
      <c r="B94" s="22" t="s">
        <v>53</v>
      </c>
      <c r="C94" s="27" t="s">
        <v>20</v>
      </c>
      <c r="D94" s="20" t="e">
        <f>Rundeskema!#REF!</f>
        <v>#REF!</v>
      </c>
      <c r="E94" s="38" t="e">
        <f>IF(D94&gt;1,1,0)</f>
        <v>#REF!</v>
      </c>
      <c r="F94" s="38" t="e">
        <f>IF(D94&gt;=F$3,1,0)</f>
        <v>#REF!</v>
      </c>
      <c r="G94" s="39" t="e">
        <f>IF(D94&gt;=F$4,2,0)</f>
        <v>#REF!</v>
      </c>
    </row>
    <row r="95" spans="2:7" x14ac:dyDescent="0.25">
      <c r="B95" s="23" t="s">
        <v>53</v>
      </c>
      <c r="C95" s="25" t="s">
        <v>21</v>
      </c>
      <c r="D95" s="13" t="e">
        <f>Rundeskema!#REF!</f>
        <v>#REF!</v>
      </c>
      <c r="E95" s="18" t="e">
        <f>IF(D95&gt;1,1,0)</f>
        <v>#REF!</v>
      </c>
      <c r="F95" s="18" t="e">
        <f>IF(D95&gt;=F$3,1,0)</f>
        <v>#REF!</v>
      </c>
      <c r="G95" s="40" t="e">
        <f>IF(D95&gt;=F$4,2,0)</f>
        <v>#REF!</v>
      </c>
    </row>
    <row r="96" spans="2:7" x14ac:dyDescent="0.25">
      <c r="B96" s="23" t="s">
        <v>53</v>
      </c>
      <c r="C96" s="25" t="s">
        <v>22</v>
      </c>
      <c r="D96" s="13" t="e">
        <f>Rundeskema!#REF!</f>
        <v>#REF!</v>
      </c>
      <c r="E96" s="18" t="e">
        <f>IF(D96&gt;1,2,0)</f>
        <v>#REF!</v>
      </c>
      <c r="F96" s="18" t="e">
        <f>IF(D96&gt;=F$3,2,0)</f>
        <v>#REF!</v>
      </c>
      <c r="G96" s="40" t="e">
        <f>IF(D96&gt;=F$4,4,0)</f>
        <v>#REF!</v>
      </c>
    </row>
    <row r="97" spans="2:7" x14ac:dyDescent="0.25">
      <c r="B97" s="23" t="s">
        <v>53</v>
      </c>
      <c r="C97" s="25" t="s">
        <v>23</v>
      </c>
      <c r="D97" s="13" t="e">
        <f>Rundeskema!#REF!</f>
        <v>#REF!</v>
      </c>
      <c r="E97" s="18" t="e">
        <f>IF(D97&gt;1,2,0)</f>
        <v>#REF!</v>
      </c>
      <c r="F97" s="18" t="e">
        <f>IF(D97&gt;=F$3,2,0)</f>
        <v>#REF!</v>
      </c>
      <c r="G97" s="40" t="e">
        <f>IF(D97&gt;=F$4,4,0)</f>
        <v>#REF!</v>
      </c>
    </row>
    <row r="98" spans="2:7" ht="15.75" thickBot="1" x14ac:dyDescent="0.3">
      <c r="B98" s="31" t="s">
        <v>53</v>
      </c>
      <c r="C98" s="29" t="s">
        <v>24</v>
      </c>
      <c r="D98" s="30" t="e">
        <f>Rundeskema!#REF!</f>
        <v>#REF!</v>
      </c>
      <c r="E98" s="41" t="e">
        <f>IF(D98&gt;1,2,0)</f>
        <v>#REF!</v>
      </c>
      <c r="F98" s="41" t="e">
        <f>IF(D98&gt;=F$3,2,0)</f>
        <v>#REF!</v>
      </c>
      <c r="G98" s="42" t="e">
        <f>IF(D98&gt;=F$4,4,0)</f>
        <v>#REF!</v>
      </c>
    </row>
    <row r="99" spans="2:7" x14ac:dyDescent="0.25">
      <c r="B99" s="22" t="s">
        <v>54</v>
      </c>
      <c r="C99" s="35" t="s">
        <v>20</v>
      </c>
      <c r="D99" s="20" t="e">
        <f>Rundeskema!#REF!</f>
        <v>#REF!</v>
      </c>
      <c r="E99" s="37" t="e">
        <f>IF(D99&gt;1,1,0)</f>
        <v>#REF!</v>
      </c>
      <c r="F99" s="37" t="e">
        <f>IF(D99&gt;=F$3,1,0)</f>
        <v>#REF!</v>
      </c>
      <c r="G99" s="45" t="e">
        <f>IF(D99&gt;=F$4,2,0)</f>
        <v>#REF!</v>
      </c>
    </row>
    <row r="100" spans="2:7" x14ac:dyDescent="0.25">
      <c r="B100" s="23" t="s">
        <v>54</v>
      </c>
      <c r="C100" s="25" t="s">
        <v>21</v>
      </c>
      <c r="D100" s="13" t="e">
        <f>Rundeskema!#REF!</f>
        <v>#REF!</v>
      </c>
      <c r="E100" s="18" t="e">
        <f>IF(D100&gt;1,1,0)</f>
        <v>#REF!</v>
      </c>
      <c r="F100" s="18" t="e">
        <f>IF(D100&gt;=F$3,1,0)</f>
        <v>#REF!</v>
      </c>
      <c r="G100" s="40" t="e">
        <f>IF(D100&gt;=F$4,2,0)</f>
        <v>#REF!</v>
      </c>
    </row>
    <row r="101" spans="2:7" x14ac:dyDescent="0.25">
      <c r="B101" s="23" t="s">
        <v>54</v>
      </c>
      <c r="C101" s="25" t="s">
        <v>22</v>
      </c>
      <c r="D101" s="13" t="e">
        <f>Rundeskema!#REF!</f>
        <v>#REF!</v>
      </c>
      <c r="E101" s="18" t="e">
        <f>IF(D101&gt;1,2,0)</f>
        <v>#REF!</v>
      </c>
      <c r="F101" s="18" t="e">
        <f>IF(D101&gt;=F$3,2,0)</f>
        <v>#REF!</v>
      </c>
      <c r="G101" s="40" t="e">
        <f>IF(D101&gt;=F$4,4,0)</f>
        <v>#REF!</v>
      </c>
    </row>
    <row r="102" spans="2:7" x14ac:dyDescent="0.25">
      <c r="B102" s="23" t="s">
        <v>54</v>
      </c>
      <c r="C102" s="25" t="s">
        <v>23</v>
      </c>
      <c r="D102" s="13" t="e">
        <f>Rundeskema!#REF!</f>
        <v>#REF!</v>
      </c>
      <c r="E102" s="18" t="e">
        <f>IF(D102&gt;1,2,0)</f>
        <v>#REF!</v>
      </c>
      <c r="F102" s="18" t="e">
        <f>IF(D102&gt;=F$3,2,0)</f>
        <v>#REF!</v>
      </c>
      <c r="G102" s="40" t="e">
        <f>IF(D102&gt;=F$4,4,0)</f>
        <v>#REF!</v>
      </c>
    </row>
    <row r="103" spans="2:7" ht="15.75" thickBot="1" x14ac:dyDescent="0.3">
      <c r="B103" s="31" t="s">
        <v>54</v>
      </c>
      <c r="C103" s="44" t="s">
        <v>24</v>
      </c>
      <c r="D103" s="30" t="e">
        <f>Rundeskema!#REF!</f>
        <v>#REF!</v>
      </c>
      <c r="E103" s="19" t="e">
        <f>IF(D103&gt;1,2,0)</f>
        <v>#REF!</v>
      </c>
      <c r="F103" s="19" t="e">
        <f>IF(D103&gt;=F$3,2,0)</f>
        <v>#REF!</v>
      </c>
      <c r="G103" s="46" t="e">
        <f>IF(D103&gt;=F$4,4,0)</f>
        <v>#REF!</v>
      </c>
    </row>
    <row r="104" spans="2:7" x14ac:dyDescent="0.25">
      <c r="B104" s="22" t="s">
        <v>55</v>
      </c>
      <c r="C104" s="27" t="s">
        <v>20</v>
      </c>
      <c r="D104" s="20" t="e">
        <f>Rundeskema!#REF!</f>
        <v>#REF!</v>
      </c>
      <c r="E104" s="38" t="e">
        <f>IF(D104&gt;1,1,0)</f>
        <v>#REF!</v>
      </c>
      <c r="F104" s="38" t="e">
        <f>IF(D104&gt;=F$3,1,0)</f>
        <v>#REF!</v>
      </c>
      <c r="G104" s="39" t="e">
        <f>IF(D104&gt;=F$4,2,0)</f>
        <v>#REF!</v>
      </c>
    </row>
    <row r="105" spans="2:7" x14ac:dyDescent="0.25">
      <c r="B105" s="23" t="s">
        <v>55</v>
      </c>
      <c r="C105" s="25" t="s">
        <v>21</v>
      </c>
      <c r="D105" s="13" t="e">
        <f>Rundeskema!#REF!</f>
        <v>#REF!</v>
      </c>
      <c r="E105" s="18" t="e">
        <f>IF(D105&gt;1,1,0)</f>
        <v>#REF!</v>
      </c>
      <c r="F105" s="18" t="e">
        <f>IF(D105&gt;=F$3,1,0)</f>
        <v>#REF!</v>
      </c>
      <c r="G105" s="40" t="e">
        <f>IF(D105&gt;=F$4,2,0)</f>
        <v>#REF!</v>
      </c>
    </row>
    <row r="106" spans="2:7" x14ac:dyDescent="0.25">
      <c r="B106" s="23" t="s">
        <v>55</v>
      </c>
      <c r="C106" s="25" t="s">
        <v>22</v>
      </c>
      <c r="D106" s="13" t="e">
        <f>Rundeskema!#REF!</f>
        <v>#REF!</v>
      </c>
      <c r="E106" s="18" t="e">
        <f>IF(D106&gt;1,2,0)</f>
        <v>#REF!</v>
      </c>
      <c r="F106" s="18" t="e">
        <f>IF(D106&gt;=F$3,2,0)</f>
        <v>#REF!</v>
      </c>
      <c r="G106" s="40" t="e">
        <f>IF(D106&gt;=F$4,4,0)</f>
        <v>#REF!</v>
      </c>
    </row>
    <row r="107" spans="2:7" x14ac:dyDescent="0.25">
      <c r="B107" s="23" t="s">
        <v>55</v>
      </c>
      <c r="C107" s="25" t="s">
        <v>23</v>
      </c>
      <c r="D107" s="13" t="e">
        <f>Rundeskema!#REF!</f>
        <v>#REF!</v>
      </c>
      <c r="E107" s="18" t="e">
        <f>IF(D107&gt;1,2,0)</f>
        <v>#REF!</v>
      </c>
      <c r="F107" s="18" t="e">
        <f>IF(D107&gt;=F$3,2,0)</f>
        <v>#REF!</v>
      </c>
      <c r="G107" s="40" t="e">
        <f>IF(D107&gt;=F$4,4,0)</f>
        <v>#REF!</v>
      </c>
    </row>
    <row r="108" spans="2:7" ht="15.75" thickBot="1" x14ac:dyDescent="0.3">
      <c r="B108" s="31" t="s">
        <v>55</v>
      </c>
      <c r="C108" s="29" t="s">
        <v>24</v>
      </c>
      <c r="D108" s="30" t="e">
        <f>Rundeskema!#REF!</f>
        <v>#REF!</v>
      </c>
      <c r="E108" s="41" t="e">
        <f>IF(D108&gt;1,2,0)</f>
        <v>#REF!</v>
      </c>
      <c r="F108" s="41" t="e">
        <f>IF(D108&gt;=F$3,2,0)</f>
        <v>#REF!</v>
      </c>
      <c r="G108" s="42" t="e">
        <f>IF(D108&gt;=F$4,4,0)</f>
        <v>#REF!</v>
      </c>
    </row>
    <row r="109" spans="2:7" x14ac:dyDescent="0.25">
      <c r="B109" s="22" t="s">
        <v>56</v>
      </c>
      <c r="C109" s="35" t="s">
        <v>20</v>
      </c>
      <c r="D109" s="20">
        <f>Rundeskema!E37</f>
        <v>0</v>
      </c>
      <c r="E109" s="37">
        <f>IF(D109&gt;1,1,0)</f>
        <v>0</v>
      </c>
      <c r="F109" s="37">
        <f>IF(D109&gt;=F$3,1,0)</f>
        <v>0</v>
      </c>
      <c r="G109" s="45">
        <f>IF(D109&gt;=F$4,2,0)</f>
        <v>0</v>
      </c>
    </row>
    <row r="110" spans="2:7" x14ac:dyDescent="0.25">
      <c r="B110" s="23" t="s">
        <v>56</v>
      </c>
      <c r="C110" s="25" t="s">
        <v>21</v>
      </c>
      <c r="D110" s="13">
        <f>Rundeskema!E38</f>
        <v>0</v>
      </c>
      <c r="E110" s="18">
        <f>IF(D110&gt;1,1,0)</f>
        <v>0</v>
      </c>
      <c r="F110" s="18">
        <f>IF(D110&gt;=F$3,1,0)</f>
        <v>0</v>
      </c>
      <c r="G110" s="40">
        <f>IF(D110&gt;=F$4,2,0)</f>
        <v>0</v>
      </c>
    </row>
    <row r="111" spans="2:7" x14ac:dyDescent="0.25">
      <c r="B111" s="23" t="s">
        <v>56</v>
      </c>
      <c r="C111" s="25" t="s">
        <v>22</v>
      </c>
      <c r="D111" s="13">
        <f>Rundeskema!E39</f>
        <v>0</v>
      </c>
      <c r="E111" s="18">
        <f>IF(D111&gt;1,2,0)</f>
        <v>0</v>
      </c>
      <c r="F111" s="18">
        <f>IF(D111&gt;=F$3,2,0)</f>
        <v>0</v>
      </c>
      <c r="G111" s="40">
        <f>IF(D111&gt;=F$4,4,0)</f>
        <v>0</v>
      </c>
    </row>
    <row r="112" spans="2:7" x14ac:dyDescent="0.25">
      <c r="B112" s="23" t="s">
        <v>56</v>
      </c>
      <c r="C112" s="25" t="s">
        <v>23</v>
      </c>
      <c r="D112" s="13">
        <f>Rundeskema!E40</f>
        <v>0</v>
      </c>
      <c r="E112" s="18">
        <f>IF(D112&gt;1,2,0)</f>
        <v>0</v>
      </c>
      <c r="F112" s="18">
        <f>IF(D112&gt;=F$3,2,0)</f>
        <v>0</v>
      </c>
      <c r="G112" s="40">
        <f>IF(D112&gt;=F$4,4,0)</f>
        <v>0</v>
      </c>
    </row>
    <row r="113" spans="2:7" ht="15.75" thickBot="1" x14ac:dyDescent="0.3">
      <c r="B113" s="31" t="s">
        <v>56</v>
      </c>
      <c r="C113" s="44" t="s">
        <v>24</v>
      </c>
      <c r="D113" s="30">
        <f>Rundeskema!E41</f>
        <v>0</v>
      </c>
      <c r="E113" s="19">
        <f>IF(D113&gt;1,2,0)</f>
        <v>0</v>
      </c>
      <c r="F113" s="19">
        <f>IF(D113&gt;=F$3,2,0)</f>
        <v>0</v>
      </c>
      <c r="G113" s="46">
        <f>IF(D113&gt;=F$4,4,0)</f>
        <v>0</v>
      </c>
    </row>
    <row r="114" spans="2:7" x14ac:dyDescent="0.25">
      <c r="B114" s="22" t="s">
        <v>57</v>
      </c>
      <c r="C114" s="27" t="s">
        <v>20</v>
      </c>
      <c r="D114" s="20">
        <f>Rundeskema!E42</f>
        <v>0</v>
      </c>
      <c r="E114" s="38">
        <f>IF(D114&gt;1,1,0)</f>
        <v>0</v>
      </c>
      <c r="F114" s="38">
        <f>IF(D114&gt;=F$3,1,0)</f>
        <v>0</v>
      </c>
      <c r="G114" s="39">
        <f>IF(D114&gt;=F$4,2,0)</f>
        <v>0</v>
      </c>
    </row>
    <row r="115" spans="2:7" x14ac:dyDescent="0.25">
      <c r="B115" s="23" t="s">
        <v>57</v>
      </c>
      <c r="C115" s="25" t="s">
        <v>21</v>
      </c>
      <c r="D115" s="13" t="e">
        <f>Rundeskema!#REF!</f>
        <v>#REF!</v>
      </c>
      <c r="E115" s="18" t="e">
        <f>IF(D115&gt;1,1,0)</f>
        <v>#REF!</v>
      </c>
      <c r="F115" s="18" t="e">
        <f>IF(D115&gt;=F$3,1,0)</f>
        <v>#REF!</v>
      </c>
      <c r="G115" s="40" t="e">
        <f>IF(D115&gt;=F$4,2,0)</f>
        <v>#REF!</v>
      </c>
    </row>
    <row r="116" spans="2:7" x14ac:dyDescent="0.25">
      <c r="B116" s="23" t="s">
        <v>57</v>
      </c>
      <c r="C116" s="25" t="s">
        <v>22</v>
      </c>
      <c r="D116" s="13">
        <f>Rundeskema!E43</f>
        <v>0</v>
      </c>
      <c r="E116" s="18">
        <f>IF(D116&gt;1,2,0)</f>
        <v>0</v>
      </c>
      <c r="F116" s="18">
        <f>IF(D116&gt;=F$3,2,0)</f>
        <v>0</v>
      </c>
      <c r="G116" s="40">
        <f>IF(D116&gt;=F$4,4,0)</f>
        <v>0</v>
      </c>
    </row>
    <row r="117" spans="2:7" x14ac:dyDescent="0.25">
      <c r="B117" s="23" t="s">
        <v>57</v>
      </c>
      <c r="C117" s="25" t="s">
        <v>23</v>
      </c>
      <c r="D117" s="13">
        <f>Rundeskema!E44</f>
        <v>0</v>
      </c>
      <c r="E117" s="18">
        <f>IF(D117&gt;1,2,0)</f>
        <v>0</v>
      </c>
      <c r="F117" s="18">
        <f>IF(D117&gt;=F$3,2,0)</f>
        <v>0</v>
      </c>
      <c r="G117" s="40">
        <f>IF(D117&gt;=F$4,4,0)</f>
        <v>0</v>
      </c>
    </row>
    <row r="118" spans="2:7" ht="15.75" thickBot="1" x14ac:dyDescent="0.3">
      <c r="B118" s="31" t="s">
        <v>57</v>
      </c>
      <c r="C118" s="29" t="s">
        <v>24</v>
      </c>
      <c r="D118" s="30">
        <f>Rundeskema!E45</f>
        <v>0</v>
      </c>
      <c r="E118" s="41">
        <f>IF(D118&gt;1,2,0)</f>
        <v>0</v>
      </c>
      <c r="F118" s="41">
        <f>IF(D118&gt;=F$3,2,0)</f>
        <v>0</v>
      </c>
      <c r="G118" s="42">
        <f>IF(D118&gt;=F$4,4,0)</f>
        <v>0</v>
      </c>
    </row>
    <row r="119" spans="2:7" x14ac:dyDescent="0.25">
      <c r="B119" s="22" t="s">
        <v>64</v>
      </c>
      <c r="C119" s="27" t="s">
        <v>20</v>
      </c>
      <c r="D119" s="20">
        <f>Rundeskema!E46</f>
        <v>0</v>
      </c>
      <c r="E119" s="38">
        <f>IF(D119&gt;1,1,0)</f>
        <v>0</v>
      </c>
      <c r="F119" s="38">
        <f>IF(D119&gt;=F$3,1,0)</f>
        <v>0</v>
      </c>
      <c r="G119" s="39">
        <f>IF(D119&gt;=F$4,2,0)</f>
        <v>0</v>
      </c>
    </row>
    <row r="120" spans="2:7" x14ac:dyDescent="0.25">
      <c r="B120" s="23" t="s">
        <v>64</v>
      </c>
      <c r="C120" s="25" t="s">
        <v>21</v>
      </c>
      <c r="D120" s="13">
        <f>Rundeskema!E47</f>
        <v>0</v>
      </c>
      <c r="E120" s="18">
        <f>IF(D120&gt;1,1,0)</f>
        <v>0</v>
      </c>
      <c r="F120" s="18">
        <f>IF(D120&gt;=F$3,1,0)</f>
        <v>0</v>
      </c>
      <c r="G120" s="40">
        <f>IF(D120&gt;=F$4,2,0)</f>
        <v>0</v>
      </c>
    </row>
    <row r="121" spans="2:7" x14ac:dyDescent="0.25">
      <c r="B121" s="23" t="s">
        <v>64</v>
      </c>
      <c r="C121" s="25" t="s">
        <v>22</v>
      </c>
      <c r="D121" s="13">
        <f>Rundeskema!E48</f>
        <v>0</v>
      </c>
      <c r="E121" s="18">
        <f>IF(D121&gt;1,2,0)</f>
        <v>0</v>
      </c>
      <c r="F121" s="18">
        <f>IF(D121&gt;=F$3,2,0)</f>
        <v>0</v>
      </c>
      <c r="G121" s="40">
        <f>IF(D121&gt;=F$4,4,0)</f>
        <v>0</v>
      </c>
    </row>
    <row r="122" spans="2:7" x14ac:dyDescent="0.25">
      <c r="B122" s="23" t="s">
        <v>64</v>
      </c>
      <c r="C122" s="25" t="s">
        <v>23</v>
      </c>
      <c r="D122" s="13">
        <f>Rundeskema!E49</f>
        <v>0</v>
      </c>
      <c r="E122" s="18">
        <f>IF(D122&gt;1,2,0)</f>
        <v>0</v>
      </c>
      <c r="F122" s="18">
        <f>IF(D122&gt;=F$3,2,0)</f>
        <v>0</v>
      </c>
      <c r="G122" s="40">
        <f>IF(D122&gt;=F$4,4,0)</f>
        <v>0</v>
      </c>
    </row>
    <row r="123" spans="2:7" ht="15.75" thickBot="1" x14ac:dyDescent="0.3">
      <c r="B123" s="31" t="s">
        <v>64</v>
      </c>
      <c r="C123" s="29" t="s">
        <v>24</v>
      </c>
      <c r="D123" s="30">
        <f>Rundeskema!E50</f>
        <v>0</v>
      </c>
      <c r="E123" s="41">
        <f>IF(D123&gt;1,2,0)</f>
        <v>0</v>
      </c>
      <c r="F123" s="41">
        <f>IF(D123&gt;=F$3,2,0)</f>
        <v>0</v>
      </c>
      <c r="G123" s="42">
        <f>IF(D123&gt;=F$4,4,0)</f>
        <v>0</v>
      </c>
    </row>
  </sheetData>
  <mergeCells count="1">
    <mergeCell ref="C1:G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0"/>
  <sheetViews>
    <sheetView workbookViewId="0">
      <selection activeCell="I2" sqref="I2"/>
    </sheetView>
  </sheetViews>
  <sheetFormatPr defaultRowHeight="15" x14ac:dyDescent="0.25"/>
  <cols>
    <col min="1" max="1" width="8.85546875" style="54" bestFit="1" customWidth="1"/>
    <col min="2" max="2" width="10.28515625" style="54" bestFit="1" customWidth="1"/>
    <col min="3" max="3" width="16" style="55" bestFit="1" customWidth="1"/>
    <col min="4" max="4" width="15.140625" style="57" bestFit="1" customWidth="1"/>
    <col min="5" max="5" width="11.42578125" style="59" bestFit="1" customWidth="1"/>
    <col min="6" max="8" width="11.42578125" style="55" bestFit="1" customWidth="1"/>
    <col min="9" max="9" width="11.42578125" style="55" customWidth="1"/>
    <col min="10" max="14" width="7.140625" style="55" bestFit="1" customWidth="1"/>
    <col min="15" max="16" width="4.5703125" style="56" bestFit="1" customWidth="1"/>
    <col min="17" max="19" width="3.5703125" style="56" bestFit="1" customWidth="1"/>
    <col min="20" max="20" width="6" style="56" bestFit="1" customWidth="1"/>
    <col min="21" max="21" width="4.42578125" style="54" bestFit="1" customWidth="1"/>
    <col min="22" max="16384" width="9.140625" style="54"/>
  </cols>
  <sheetData>
    <row r="1" spans="1:21" ht="12.75" x14ac:dyDescent="0.2">
      <c r="A1" s="54" t="s">
        <v>14</v>
      </c>
      <c r="B1" s="54" t="s">
        <v>29</v>
      </c>
      <c r="C1" s="55" t="s">
        <v>70</v>
      </c>
      <c r="D1" s="56" t="s">
        <v>71</v>
      </c>
      <c r="E1" s="59" t="s">
        <v>30</v>
      </c>
      <c r="F1" s="55" t="s">
        <v>25</v>
      </c>
      <c r="G1" s="55" t="s">
        <v>26</v>
      </c>
      <c r="H1" s="55" t="s">
        <v>27</v>
      </c>
      <c r="I1" s="55" t="s">
        <v>59</v>
      </c>
      <c r="J1" s="55" t="s">
        <v>34</v>
      </c>
      <c r="K1" s="55" t="s">
        <v>35</v>
      </c>
      <c r="L1" s="55" t="s">
        <v>36</v>
      </c>
      <c r="M1" s="55" t="s">
        <v>37</v>
      </c>
      <c r="N1" s="55" t="s">
        <v>38</v>
      </c>
      <c r="O1" s="56" t="s">
        <v>69</v>
      </c>
      <c r="P1" s="56" t="s">
        <v>68</v>
      </c>
      <c r="Q1" s="56" t="s">
        <v>0</v>
      </c>
      <c r="R1" s="56" t="s">
        <v>1</v>
      </c>
      <c r="S1" s="56" t="s">
        <v>2</v>
      </c>
      <c r="T1" s="56" t="s">
        <v>3</v>
      </c>
      <c r="U1" s="54" t="s">
        <v>28</v>
      </c>
    </row>
    <row r="2" spans="1:21" ht="12.75" x14ac:dyDescent="0.2">
      <c r="A2" s="54">
        <v>0</v>
      </c>
      <c r="B2" s="54">
        <f t="shared" ref="B2:B33" si="0">SUM(F2:I2)</f>
        <v>0</v>
      </c>
      <c r="C2" s="55">
        <f t="shared" ref="C2:C33" si="1">F2*3+G2*6+H2*10+I2*15</f>
        <v>0</v>
      </c>
      <c r="D2" s="56">
        <f>SUM(O2:T2)</f>
        <v>0</v>
      </c>
      <c r="E2" s="59">
        <f>+C2+D2</f>
        <v>0</v>
      </c>
      <c r="F2" s="55">
        <v>0</v>
      </c>
      <c r="G2" s="55">
        <v>0</v>
      </c>
      <c r="H2" s="55">
        <v>0</v>
      </c>
      <c r="I2" s="55">
        <v>0</v>
      </c>
      <c r="J2" s="55">
        <f>$F2*1+$G2*2+$H2*2+$I2*3</f>
        <v>0</v>
      </c>
      <c r="K2" s="55">
        <f>$F2*1+$G2*2+$H2*2+$I2*3</f>
        <v>0</v>
      </c>
      <c r="L2" s="55">
        <f>$F2*1+$G2*2+$H2*2+$I2*3</f>
        <v>0</v>
      </c>
      <c r="M2" s="55">
        <f>$H2*2+$I2*3</f>
        <v>0</v>
      </c>
      <c r="N2" s="55">
        <f>$H2*2+$I2*3</f>
        <v>0</v>
      </c>
      <c r="O2" s="58">
        <f>IF(SUM(F2:I2)&gt;=64,32,IF(SUM(F2:I2)&gt;32,SUM(F2:I2)-32,0))</f>
        <v>0</v>
      </c>
      <c r="P2" s="58">
        <f>IF(SUM(F2:I2)&gt;=32,16,IF(SUM(F2:I2)&gt;16,SUM(F2:I2)-16,0))</f>
        <v>0</v>
      </c>
      <c r="Q2" s="58">
        <f>IF(SUM(F2:I2)&gt;=16,8,IF(SUM(F2:I2)&gt;8,SUM(F2:I2)-8,0))</f>
        <v>0</v>
      </c>
      <c r="R2" s="58">
        <f>IF(SUM(F2:I2)&gt;=8,4,IF(SUM(F2:I2)&gt;4,SUM(F2:I2)-4,0))</f>
        <v>0</v>
      </c>
      <c r="S2" s="58">
        <f>IF(SUM(F2:I2)&gt;=4,2,IF(SUM(F2:I2)&gt;2,4-SUM(F2:I2),0))</f>
        <v>0</v>
      </c>
      <c r="T2" s="58">
        <f>IF(SUM(F2:I2)&gt;=2,1,IF(A2=2,1,0))</f>
        <v>0</v>
      </c>
      <c r="U2" s="54">
        <f t="shared" ref="U2:U33" si="2">F2*3+G2*4+H2*5+I2*6</f>
        <v>0</v>
      </c>
    </row>
    <row r="3" spans="1:21" ht="12.75" x14ac:dyDescent="0.2">
      <c r="A3" s="54">
        <v>1</v>
      </c>
      <c r="B3" s="54">
        <f t="shared" si="0"/>
        <v>0</v>
      </c>
      <c r="C3" s="55">
        <f t="shared" si="1"/>
        <v>0</v>
      </c>
      <c r="D3" s="56">
        <f t="shared" ref="D3:D66" si="3">SUM(O3:T3)</f>
        <v>0</v>
      </c>
      <c r="E3" s="59">
        <f t="shared" ref="E3:E66" si="4">+C3+D3</f>
        <v>0</v>
      </c>
      <c r="F3" s="55">
        <v>0</v>
      </c>
      <c r="G3" s="55">
        <v>0</v>
      </c>
      <c r="H3" s="55">
        <v>0</v>
      </c>
      <c r="I3" s="55">
        <v>0</v>
      </c>
      <c r="J3" s="55">
        <f t="shared" ref="J3:L66" si="5">$F3*1+$G3*2+$H3*2+$I3*3</f>
        <v>0</v>
      </c>
      <c r="K3" s="55">
        <f t="shared" si="5"/>
        <v>0</v>
      </c>
      <c r="L3" s="55">
        <f t="shared" si="5"/>
        <v>0</v>
      </c>
      <c r="M3" s="55">
        <f t="shared" ref="M3:N34" si="6">$H3*2+$I3*3</f>
        <v>0</v>
      </c>
      <c r="N3" s="55">
        <f t="shared" si="6"/>
        <v>0</v>
      </c>
      <c r="O3" s="58">
        <f t="shared" ref="O3:O66" si="7">IF(SUM(F3:I3)&gt;=64,32,IF(SUM(F3:I3)&gt;32,SUM(F3:I3)-32,0))</f>
        <v>0</v>
      </c>
      <c r="P3" s="58">
        <f t="shared" ref="P3:P66" si="8">IF(SUM(F3:I3)&gt;=32,16,IF(SUM(F3:I3)&gt;16,SUM(F3:I3)-16,0))</f>
        <v>0</v>
      </c>
      <c r="Q3" s="58">
        <f t="shared" ref="Q3:Q66" si="9">IF(SUM(F3:I3)&gt;=16,8,IF(SUM(F3:I3)&gt;8,SUM(F3:I3)-8,0))</f>
        <v>0</v>
      </c>
      <c r="R3" s="58">
        <f t="shared" ref="R3:R66" si="10">IF(SUM(F3:I3)&gt;=8,4,IF(SUM(F3:I3)&gt;4,SUM(F3:I3)-4,0))</f>
        <v>0</v>
      </c>
      <c r="S3" s="58">
        <f t="shared" ref="S3:S66" si="11">IF(SUM(F3:I3)&gt;=4,2,IF(SUM(F3:I3)&gt;2,4-SUM(F3:I3),0))</f>
        <v>0</v>
      </c>
      <c r="T3" s="58">
        <f t="shared" ref="T3:T66" si="12">IF(SUM(F3:I3)&gt;=2,1,IF(A3=2,1,0))</f>
        <v>0</v>
      </c>
      <c r="U3" s="54">
        <f t="shared" si="2"/>
        <v>0</v>
      </c>
    </row>
    <row r="4" spans="1:21" ht="12.75" x14ac:dyDescent="0.2">
      <c r="A4" s="54">
        <v>2</v>
      </c>
      <c r="B4" s="54">
        <f t="shared" si="0"/>
        <v>0</v>
      </c>
      <c r="C4" s="55">
        <f t="shared" si="1"/>
        <v>0</v>
      </c>
      <c r="D4" s="56">
        <f t="shared" si="3"/>
        <v>1</v>
      </c>
      <c r="E4" s="59">
        <f t="shared" si="4"/>
        <v>1</v>
      </c>
      <c r="F4" s="55">
        <v>0</v>
      </c>
      <c r="G4" s="55">
        <v>0</v>
      </c>
      <c r="H4" s="55">
        <v>0</v>
      </c>
      <c r="I4" s="55">
        <v>0</v>
      </c>
      <c r="J4" s="55">
        <f t="shared" si="5"/>
        <v>0</v>
      </c>
      <c r="K4" s="55">
        <f t="shared" si="5"/>
        <v>0</v>
      </c>
      <c r="L4" s="55">
        <f t="shared" si="5"/>
        <v>0</v>
      </c>
      <c r="M4" s="55">
        <f t="shared" si="6"/>
        <v>0</v>
      </c>
      <c r="N4" s="55">
        <f t="shared" si="6"/>
        <v>0</v>
      </c>
      <c r="O4" s="58">
        <f t="shared" si="7"/>
        <v>0</v>
      </c>
      <c r="P4" s="58">
        <f t="shared" si="8"/>
        <v>0</v>
      </c>
      <c r="Q4" s="58">
        <f t="shared" si="9"/>
        <v>0</v>
      </c>
      <c r="R4" s="58">
        <f t="shared" si="10"/>
        <v>0</v>
      </c>
      <c r="S4" s="58">
        <f t="shared" si="11"/>
        <v>0</v>
      </c>
      <c r="T4" s="58">
        <f t="shared" si="12"/>
        <v>1</v>
      </c>
      <c r="U4" s="54">
        <f t="shared" si="2"/>
        <v>0</v>
      </c>
    </row>
    <row r="5" spans="1:21" ht="12.75" x14ac:dyDescent="0.2">
      <c r="A5" s="54">
        <v>3</v>
      </c>
      <c r="B5" s="54">
        <f t="shared" si="0"/>
        <v>1</v>
      </c>
      <c r="C5" s="55">
        <f t="shared" si="1"/>
        <v>3</v>
      </c>
      <c r="D5" s="56">
        <f t="shared" si="3"/>
        <v>0</v>
      </c>
      <c r="E5" s="59">
        <f t="shared" si="4"/>
        <v>3</v>
      </c>
      <c r="F5" s="55">
        <v>1</v>
      </c>
      <c r="G5" s="55">
        <v>0</v>
      </c>
      <c r="H5" s="55">
        <v>0</v>
      </c>
      <c r="I5" s="55">
        <v>0</v>
      </c>
      <c r="J5" s="55">
        <f t="shared" si="5"/>
        <v>1</v>
      </c>
      <c r="K5" s="55">
        <f t="shared" si="5"/>
        <v>1</v>
      </c>
      <c r="L5" s="55">
        <f t="shared" si="5"/>
        <v>1</v>
      </c>
      <c r="M5" s="55">
        <f t="shared" si="6"/>
        <v>0</v>
      </c>
      <c r="N5" s="55">
        <f t="shared" si="6"/>
        <v>0</v>
      </c>
      <c r="O5" s="58">
        <f t="shared" si="7"/>
        <v>0</v>
      </c>
      <c r="P5" s="58">
        <f t="shared" si="8"/>
        <v>0</v>
      </c>
      <c r="Q5" s="58">
        <f t="shared" si="9"/>
        <v>0</v>
      </c>
      <c r="R5" s="58">
        <f t="shared" si="10"/>
        <v>0</v>
      </c>
      <c r="S5" s="58">
        <f t="shared" si="11"/>
        <v>0</v>
      </c>
      <c r="T5" s="58">
        <f t="shared" si="12"/>
        <v>0</v>
      </c>
      <c r="U5" s="54">
        <f t="shared" si="2"/>
        <v>3</v>
      </c>
    </row>
    <row r="6" spans="1:21" ht="12.75" x14ac:dyDescent="0.2">
      <c r="A6" s="54">
        <v>4</v>
      </c>
      <c r="B6" s="54">
        <f t="shared" si="0"/>
        <v>1</v>
      </c>
      <c r="C6" s="55">
        <f t="shared" si="1"/>
        <v>6</v>
      </c>
      <c r="D6" s="56">
        <f t="shared" si="3"/>
        <v>0</v>
      </c>
      <c r="E6" s="59">
        <f t="shared" si="4"/>
        <v>6</v>
      </c>
      <c r="F6" s="55">
        <v>0</v>
      </c>
      <c r="G6" s="55">
        <v>1</v>
      </c>
      <c r="H6" s="55">
        <v>0</v>
      </c>
      <c r="I6" s="55">
        <v>0</v>
      </c>
      <c r="J6" s="55">
        <f t="shared" si="5"/>
        <v>2</v>
      </c>
      <c r="K6" s="55">
        <f t="shared" si="5"/>
        <v>2</v>
      </c>
      <c r="L6" s="55">
        <f t="shared" si="5"/>
        <v>2</v>
      </c>
      <c r="M6" s="55">
        <f t="shared" si="6"/>
        <v>0</v>
      </c>
      <c r="N6" s="55">
        <f t="shared" si="6"/>
        <v>0</v>
      </c>
      <c r="O6" s="58">
        <f t="shared" si="7"/>
        <v>0</v>
      </c>
      <c r="P6" s="58">
        <f t="shared" si="8"/>
        <v>0</v>
      </c>
      <c r="Q6" s="58">
        <f t="shared" si="9"/>
        <v>0</v>
      </c>
      <c r="R6" s="58">
        <f t="shared" si="10"/>
        <v>0</v>
      </c>
      <c r="S6" s="58">
        <f t="shared" si="11"/>
        <v>0</v>
      </c>
      <c r="T6" s="58">
        <f t="shared" si="12"/>
        <v>0</v>
      </c>
      <c r="U6" s="54">
        <f t="shared" si="2"/>
        <v>4</v>
      </c>
    </row>
    <row r="7" spans="1:21" ht="12.75" x14ac:dyDescent="0.2">
      <c r="A7" s="54">
        <v>5</v>
      </c>
      <c r="B7" s="54">
        <f t="shared" si="0"/>
        <v>1</v>
      </c>
      <c r="C7" s="55">
        <f t="shared" si="1"/>
        <v>10</v>
      </c>
      <c r="D7" s="56">
        <f t="shared" si="3"/>
        <v>0</v>
      </c>
      <c r="E7" s="59">
        <f t="shared" si="4"/>
        <v>10</v>
      </c>
      <c r="F7" s="55">
        <v>0</v>
      </c>
      <c r="G7" s="55">
        <v>0</v>
      </c>
      <c r="H7" s="55">
        <v>1</v>
      </c>
      <c r="I7" s="55">
        <v>0</v>
      </c>
      <c r="J7" s="55">
        <f t="shared" si="5"/>
        <v>2</v>
      </c>
      <c r="K7" s="55">
        <f t="shared" si="5"/>
        <v>2</v>
      </c>
      <c r="L7" s="55">
        <f t="shared" si="5"/>
        <v>2</v>
      </c>
      <c r="M7" s="55">
        <f t="shared" si="6"/>
        <v>2</v>
      </c>
      <c r="N7" s="55">
        <f t="shared" si="6"/>
        <v>2</v>
      </c>
      <c r="O7" s="58">
        <f t="shared" si="7"/>
        <v>0</v>
      </c>
      <c r="P7" s="58">
        <f t="shared" si="8"/>
        <v>0</v>
      </c>
      <c r="Q7" s="58">
        <f t="shared" si="9"/>
        <v>0</v>
      </c>
      <c r="R7" s="58">
        <f t="shared" si="10"/>
        <v>0</v>
      </c>
      <c r="S7" s="58">
        <f t="shared" si="11"/>
        <v>0</v>
      </c>
      <c r="T7" s="58">
        <f t="shared" si="12"/>
        <v>0</v>
      </c>
      <c r="U7" s="54">
        <f t="shared" si="2"/>
        <v>5</v>
      </c>
    </row>
    <row r="8" spans="1:21" ht="12.75" x14ac:dyDescent="0.2">
      <c r="A8" s="54">
        <v>6</v>
      </c>
      <c r="B8" s="54">
        <f t="shared" si="0"/>
        <v>1</v>
      </c>
      <c r="C8" s="55">
        <f t="shared" si="1"/>
        <v>15</v>
      </c>
      <c r="D8" s="56">
        <f t="shared" si="3"/>
        <v>0</v>
      </c>
      <c r="E8" s="59">
        <f t="shared" si="4"/>
        <v>15</v>
      </c>
      <c r="F8" s="55">
        <v>0</v>
      </c>
      <c r="G8" s="55">
        <v>0</v>
      </c>
      <c r="H8" s="55">
        <v>0</v>
      </c>
      <c r="I8" s="55">
        <v>1</v>
      </c>
      <c r="J8" s="55">
        <f t="shared" si="5"/>
        <v>3</v>
      </c>
      <c r="K8" s="55">
        <f t="shared" si="5"/>
        <v>3</v>
      </c>
      <c r="L8" s="55">
        <f t="shared" si="5"/>
        <v>3</v>
      </c>
      <c r="M8" s="55">
        <f t="shared" si="6"/>
        <v>3</v>
      </c>
      <c r="N8" s="55">
        <f t="shared" si="6"/>
        <v>3</v>
      </c>
      <c r="O8" s="58">
        <f t="shared" si="7"/>
        <v>0</v>
      </c>
      <c r="P8" s="58">
        <f t="shared" si="8"/>
        <v>0</v>
      </c>
      <c r="Q8" s="58">
        <f t="shared" si="9"/>
        <v>0</v>
      </c>
      <c r="R8" s="58">
        <f t="shared" si="10"/>
        <v>0</v>
      </c>
      <c r="S8" s="58">
        <f t="shared" si="11"/>
        <v>0</v>
      </c>
      <c r="T8" s="58">
        <f t="shared" si="12"/>
        <v>0</v>
      </c>
      <c r="U8" s="54">
        <f t="shared" si="2"/>
        <v>6</v>
      </c>
    </row>
    <row r="9" spans="1:21" ht="12.75" x14ac:dyDescent="0.2">
      <c r="A9" s="54">
        <v>7</v>
      </c>
      <c r="B9" s="54">
        <f t="shared" si="0"/>
        <v>2</v>
      </c>
      <c r="C9" s="55">
        <f t="shared" si="1"/>
        <v>9</v>
      </c>
      <c r="D9" s="56">
        <f t="shared" si="3"/>
        <v>1</v>
      </c>
      <c r="E9" s="59">
        <f t="shared" si="4"/>
        <v>10</v>
      </c>
      <c r="F9" s="55">
        <v>1</v>
      </c>
      <c r="G9" s="55">
        <v>1</v>
      </c>
      <c r="H9" s="55">
        <v>0</v>
      </c>
      <c r="I9" s="55">
        <v>0</v>
      </c>
      <c r="J9" s="55">
        <f t="shared" si="5"/>
        <v>3</v>
      </c>
      <c r="K9" s="55">
        <f t="shared" si="5"/>
        <v>3</v>
      </c>
      <c r="L9" s="55">
        <f t="shared" si="5"/>
        <v>3</v>
      </c>
      <c r="M9" s="55">
        <f t="shared" si="6"/>
        <v>0</v>
      </c>
      <c r="N9" s="55">
        <f t="shared" si="6"/>
        <v>0</v>
      </c>
      <c r="O9" s="58">
        <f t="shared" si="7"/>
        <v>0</v>
      </c>
      <c r="P9" s="58">
        <f t="shared" si="8"/>
        <v>0</v>
      </c>
      <c r="Q9" s="58">
        <f t="shared" si="9"/>
        <v>0</v>
      </c>
      <c r="R9" s="58">
        <f t="shared" si="10"/>
        <v>0</v>
      </c>
      <c r="S9" s="58">
        <f t="shared" si="11"/>
        <v>0</v>
      </c>
      <c r="T9" s="58">
        <f t="shared" si="12"/>
        <v>1</v>
      </c>
      <c r="U9" s="54">
        <f t="shared" si="2"/>
        <v>7</v>
      </c>
    </row>
    <row r="10" spans="1:21" ht="12.75" x14ac:dyDescent="0.2">
      <c r="A10" s="54">
        <v>8</v>
      </c>
      <c r="B10" s="54">
        <f t="shared" si="0"/>
        <v>2</v>
      </c>
      <c r="C10" s="55">
        <f t="shared" si="1"/>
        <v>12</v>
      </c>
      <c r="D10" s="56">
        <f t="shared" si="3"/>
        <v>1</v>
      </c>
      <c r="E10" s="59">
        <f t="shared" si="4"/>
        <v>13</v>
      </c>
      <c r="F10" s="55">
        <v>0</v>
      </c>
      <c r="G10" s="55">
        <v>2</v>
      </c>
      <c r="H10" s="55">
        <v>0</v>
      </c>
      <c r="I10" s="55">
        <v>0</v>
      </c>
      <c r="J10" s="55">
        <f t="shared" si="5"/>
        <v>4</v>
      </c>
      <c r="K10" s="55">
        <f t="shared" si="5"/>
        <v>4</v>
      </c>
      <c r="L10" s="55">
        <f t="shared" si="5"/>
        <v>4</v>
      </c>
      <c r="M10" s="55">
        <f t="shared" si="6"/>
        <v>0</v>
      </c>
      <c r="N10" s="55">
        <f t="shared" si="6"/>
        <v>0</v>
      </c>
      <c r="O10" s="58">
        <f t="shared" si="7"/>
        <v>0</v>
      </c>
      <c r="P10" s="58">
        <f t="shared" si="8"/>
        <v>0</v>
      </c>
      <c r="Q10" s="58">
        <f t="shared" si="9"/>
        <v>0</v>
      </c>
      <c r="R10" s="58">
        <f t="shared" si="10"/>
        <v>0</v>
      </c>
      <c r="S10" s="58">
        <f t="shared" si="11"/>
        <v>0</v>
      </c>
      <c r="T10" s="58">
        <f t="shared" si="12"/>
        <v>1</v>
      </c>
      <c r="U10" s="54">
        <f t="shared" si="2"/>
        <v>8</v>
      </c>
    </row>
    <row r="11" spans="1:21" ht="12.75" x14ac:dyDescent="0.2">
      <c r="A11" s="54">
        <v>9</v>
      </c>
      <c r="B11" s="54">
        <f t="shared" si="0"/>
        <v>3</v>
      </c>
      <c r="C11" s="55">
        <f t="shared" si="1"/>
        <v>9</v>
      </c>
      <c r="D11" s="56">
        <f t="shared" si="3"/>
        <v>2</v>
      </c>
      <c r="E11" s="59">
        <f t="shared" si="4"/>
        <v>11</v>
      </c>
      <c r="F11" s="55">
        <v>3</v>
      </c>
      <c r="G11" s="55">
        <v>0</v>
      </c>
      <c r="H11" s="55">
        <v>0</v>
      </c>
      <c r="I11" s="55">
        <v>0</v>
      </c>
      <c r="J11" s="55">
        <f t="shared" si="5"/>
        <v>3</v>
      </c>
      <c r="K11" s="55">
        <f t="shared" si="5"/>
        <v>3</v>
      </c>
      <c r="L11" s="55">
        <f t="shared" si="5"/>
        <v>3</v>
      </c>
      <c r="M11" s="55">
        <f t="shared" si="6"/>
        <v>0</v>
      </c>
      <c r="N11" s="55">
        <f t="shared" si="6"/>
        <v>0</v>
      </c>
      <c r="O11" s="58">
        <f t="shared" si="7"/>
        <v>0</v>
      </c>
      <c r="P11" s="58">
        <f t="shared" si="8"/>
        <v>0</v>
      </c>
      <c r="Q11" s="58">
        <f t="shared" si="9"/>
        <v>0</v>
      </c>
      <c r="R11" s="58">
        <f t="shared" si="10"/>
        <v>0</v>
      </c>
      <c r="S11" s="58">
        <f t="shared" si="11"/>
        <v>1</v>
      </c>
      <c r="T11" s="58">
        <f t="shared" si="12"/>
        <v>1</v>
      </c>
      <c r="U11" s="54">
        <f t="shared" si="2"/>
        <v>9</v>
      </c>
    </row>
    <row r="12" spans="1:21" ht="12.75" x14ac:dyDescent="0.2">
      <c r="A12" s="54">
        <v>10</v>
      </c>
      <c r="B12" s="54">
        <f t="shared" si="0"/>
        <v>3</v>
      </c>
      <c r="C12" s="55">
        <f t="shared" si="1"/>
        <v>12</v>
      </c>
      <c r="D12" s="56">
        <f t="shared" si="3"/>
        <v>2</v>
      </c>
      <c r="E12" s="59">
        <f t="shared" si="4"/>
        <v>14</v>
      </c>
      <c r="F12" s="55">
        <v>2</v>
      </c>
      <c r="G12" s="55">
        <v>1</v>
      </c>
      <c r="H12" s="55">
        <v>0</v>
      </c>
      <c r="I12" s="55">
        <v>0</v>
      </c>
      <c r="J12" s="55">
        <f t="shared" si="5"/>
        <v>4</v>
      </c>
      <c r="K12" s="55">
        <f t="shared" si="5"/>
        <v>4</v>
      </c>
      <c r="L12" s="55">
        <f t="shared" si="5"/>
        <v>4</v>
      </c>
      <c r="M12" s="55">
        <f t="shared" si="6"/>
        <v>0</v>
      </c>
      <c r="N12" s="55">
        <f t="shared" si="6"/>
        <v>0</v>
      </c>
      <c r="O12" s="58">
        <f t="shared" si="7"/>
        <v>0</v>
      </c>
      <c r="P12" s="58">
        <f t="shared" si="8"/>
        <v>0</v>
      </c>
      <c r="Q12" s="58">
        <f t="shared" si="9"/>
        <v>0</v>
      </c>
      <c r="R12" s="58">
        <f t="shared" si="10"/>
        <v>0</v>
      </c>
      <c r="S12" s="58">
        <f t="shared" si="11"/>
        <v>1</v>
      </c>
      <c r="T12" s="58">
        <f t="shared" si="12"/>
        <v>1</v>
      </c>
      <c r="U12" s="54">
        <f t="shared" si="2"/>
        <v>10</v>
      </c>
    </row>
    <row r="13" spans="1:21" ht="12.75" x14ac:dyDescent="0.2">
      <c r="A13" s="54">
        <v>11</v>
      </c>
      <c r="B13" s="54">
        <f t="shared" si="0"/>
        <v>3</v>
      </c>
      <c r="C13" s="55">
        <f t="shared" si="1"/>
        <v>15</v>
      </c>
      <c r="D13" s="56">
        <f t="shared" si="3"/>
        <v>2</v>
      </c>
      <c r="E13" s="59">
        <f t="shared" si="4"/>
        <v>17</v>
      </c>
      <c r="F13" s="55">
        <v>1</v>
      </c>
      <c r="G13" s="55">
        <v>2</v>
      </c>
      <c r="H13" s="55">
        <v>0</v>
      </c>
      <c r="I13" s="55">
        <v>0</v>
      </c>
      <c r="J13" s="55">
        <f t="shared" si="5"/>
        <v>5</v>
      </c>
      <c r="K13" s="55">
        <f t="shared" si="5"/>
        <v>5</v>
      </c>
      <c r="L13" s="55">
        <f t="shared" si="5"/>
        <v>5</v>
      </c>
      <c r="M13" s="55">
        <f t="shared" si="6"/>
        <v>0</v>
      </c>
      <c r="N13" s="55">
        <f t="shared" si="6"/>
        <v>0</v>
      </c>
      <c r="O13" s="58">
        <f t="shared" si="7"/>
        <v>0</v>
      </c>
      <c r="P13" s="58">
        <f t="shared" si="8"/>
        <v>0</v>
      </c>
      <c r="Q13" s="58">
        <f t="shared" si="9"/>
        <v>0</v>
      </c>
      <c r="R13" s="58">
        <f t="shared" si="10"/>
        <v>0</v>
      </c>
      <c r="S13" s="58">
        <f t="shared" si="11"/>
        <v>1</v>
      </c>
      <c r="T13" s="58">
        <f t="shared" si="12"/>
        <v>1</v>
      </c>
      <c r="U13" s="54">
        <f t="shared" si="2"/>
        <v>11</v>
      </c>
    </row>
    <row r="14" spans="1:21" ht="12.75" x14ac:dyDescent="0.2">
      <c r="A14" s="54">
        <v>12</v>
      </c>
      <c r="B14" s="54">
        <f t="shared" si="0"/>
        <v>3</v>
      </c>
      <c r="C14" s="55">
        <f t="shared" si="1"/>
        <v>18</v>
      </c>
      <c r="D14" s="56">
        <f t="shared" si="3"/>
        <v>2</v>
      </c>
      <c r="E14" s="59">
        <f t="shared" si="4"/>
        <v>20</v>
      </c>
      <c r="F14" s="55">
        <v>0</v>
      </c>
      <c r="G14" s="55">
        <v>3</v>
      </c>
      <c r="H14" s="55">
        <v>0</v>
      </c>
      <c r="I14" s="55">
        <v>0</v>
      </c>
      <c r="J14" s="55">
        <f t="shared" si="5"/>
        <v>6</v>
      </c>
      <c r="K14" s="55">
        <f t="shared" si="5"/>
        <v>6</v>
      </c>
      <c r="L14" s="55">
        <f t="shared" si="5"/>
        <v>6</v>
      </c>
      <c r="M14" s="55">
        <f t="shared" si="6"/>
        <v>0</v>
      </c>
      <c r="N14" s="55">
        <f t="shared" si="6"/>
        <v>0</v>
      </c>
      <c r="O14" s="58">
        <f t="shared" si="7"/>
        <v>0</v>
      </c>
      <c r="P14" s="58">
        <f t="shared" si="8"/>
        <v>0</v>
      </c>
      <c r="Q14" s="58">
        <f t="shared" si="9"/>
        <v>0</v>
      </c>
      <c r="R14" s="58">
        <f t="shared" si="10"/>
        <v>0</v>
      </c>
      <c r="S14" s="58">
        <f t="shared" si="11"/>
        <v>1</v>
      </c>
      <c r="T14" s="58">
        <f t="shared" si="12"/>
        <v>1</v>
      </c>
      <c r="U14" s="54">
        <f t="shared" si="2"/>
        <v>12</v>
      </c>
    </row>
    <row r="15" spans="1:21" ht="12.75" x14ac:dyDescent="0.2">
      <c r="A15" s="54">
        <v>13</v>
      </c>
      <c r="B15" s="54">
        <f t="shared" si="0"/>
        <v>4</v>
      </c>
      <c r="C15" s="55">
        <f t="shared" si="1"/>
        <v>15</v>
      </c>
      <c r="D15" s="56">
        <f t="shared" si="3"/>
        <v>3</v>
      </c>
      <c r="E15" s="59">
        <f t="shared" si="4"/>
        <v>18</v>
      </c>
      <c r="F15" s="55">
        <v>3</v>
      </c>
      <c r="G15" s="55">
        <v>1</v>
      </c>
      <c r="H15" s="55">
        <v>0</v>
      </c>
      <c r="I15" s="55">
        <v>0</v>
      </c>
      <c r="J15" s="55">
        <f t="shared" si="5"/>
        <v>5</v>
      </c>
      <c r="K15" s="55">
        <f t="shared" si="5"/>
        <v>5</v>
      </c>
      <c r="L15" s="55">
        <f t="shared" si="5"/>
        <v>5</v>
      </c>
      <c r="M15" s="55">
        <f t="shared" si="6"/>
        <v>0</v>
      </c>
      <c r="N15" s="55">
        <f t="shared" si="6"/>
        <v>0</v>
      </c>
      <c r="O15" s="58">
        <f t="shared" si="7"/>
        <v>0</v>
      </c>
      <c r="P15" s="58">
        <f t="shared" si="8"/>
        <v>0</v>
      </c>
      <c r="Q15" s="58">
        <f t="shared" si="9"/>
        <v>0</v>
      </c>
      <c r="R15" s="58">
        <f t="shared" si="10"/>
        <v>0</v>
      </c>
      <c r="S15" s="58">
        <f t="shared" si="11"/>
        <v>2</v>
      </c>
      <c r="T15" s="58">
        <f t="shared" si="12"/>
        <v>1</v>
      </c>
      <c r="U15" s="54">
        <f t="shared" si="2"/>
        <v>13</v>
      </c>
    </row>
    <row r="16" spans="1:21" ht="12.75" x14ac:dyDescent="0.2">
      <c r="A16" s="54">
        <v>14</v>
      </c>
      <c r="B16" s="54">
        <f t="shared" si="0"/>
        <v>4</v>
      </c>
      <c r="C16" s="55">
        <f t="shared" si="1"/>
        <v>18</v>
      </c>
      <c r="D16" s="56">
        <f t="shared" si="3"/>
        <v>3</v>
      </c>
      <c r="E16" s="59">
        <f t="shared" si="4"/>
        <v>21</v>
      </c>
      <c r="F16" s="55">
        <v>2</v>
      </c>
      <c r="G16" s="55">
        <v>2</v>
      </c>
      <c r="H16" s="55">
        <v>0</v>
      </c>
      <c r="I16" s="55">
        <v>0</v>
      </c>
      <c r="J16" s="55">
        <f t="shared" si="5"/>
        <v>6</v>
      </c>
      <c r="K16" s="55">
        <f t="shared" si="5"/>
        <v>6</v>
      </c>
      <c r="L16" s="55">
        <f t="shared" si="5"/>
        <v>6</v>
      </c>
      <c r="M16" s="55">
        <f t="shared" si="6"/>
        <v>0</v>
      </c>
      <c r="N16" s="55">
        <f t="shared" si="6"/>
        <v>0</v>
      </c>
      <c r="O16" s="58">
        <f t="shared" si="7"/>
        <v>0</v>
      </c>
      <c r="P16" s="58">
        <f t="shared" si="8"/>
        <v>0</v>
      </c>
      <c r="Q16" s="58">
        <f t="shared" si="9"/>
        <v>0</v>
      </c>
      <c r="R16" s="58">
        <f t="shared" si="10"/>
        <v>0</v>
      </c>
      <c r="S16" s="58">
        <f t="shared" si="11"/>
        <v>2</v>
      </c>
      <c r="T16" s="58">
        <f t="shared" si="12"/>
        <v>1</v>
      </c>
      <c r="U16" s="54">
        <f t="shared" si="2"/>
        <v>14</v>
      </c>
    </row>
    <row r="17" spans="1:21" ht="12.75" x14ac:dyDescent="0.2">
      <c r="A17" s="54">
        <v>15</v>
      </c>
      <c r="B17" s="54">
        <f t="shared" si="0"/>
        <v>4</v>
      </c>
      <c r="C17" s="55">
        <f t="shared" si="1"/>
        <v>21</v>
      </c>
      <c r="D17" s="56">
        <f t="shared" si="3"/>
        <v>3</v>
      </c>
      <c r="E17" s="59">
        <f t="shared" si="4"/>
        <v>24</v>
      </c>
      <c r="F17" s="55">
        <v>1</v>
      </c>
      <c r="G17" s="55">
        <v>3</v>
      </c>
      <c r="H17" s="55">
        <v>0</v>
      </c>
      <c r="I17" s="55">
        <v>0</v>
      </c>
      <c r="J17" s="55">
        <f t="shared" si="5"/>
        <v>7</v>
      </c>
      <c r="K17" s="55">
        <f t="shared" si="5"/>
        <v>7</v>
      </c>
      <c r="L17" s="55">
        <f t="shared" si="5"/>
        <v>7</v>
      </c>
      <c r="M17" s="55">
        <f t="shared" si="6"/>
        <v>0</v>
      </c>
      <c r="N17" s="55">
        <f t="shared" si="6"/>
        <v>0</v>
      </c>
      <c r="O17" s="58">
        <f t="shared" si="7"/>
        <v>0</v>
      </c>
      <c r="P17" s="58">
        <f t="shared" si="8"/>
        <v>0</v>
      </c>
      <c r="Q17" s="58">
        <f t="shared" si="9"/>
        <v>0</v>
      </c>
      <c r="R17" s="58">
        <f t="shared" si="10"/>
        <v>0</v>
      </c>
      <c r="S17" s="58">
        <f t="shared" si="11"/>
        <v>2</v>
      </c>
      <c r="T17" s="58">
        <f t="shared" si="12"/>
        <v>1</v>
      </c>
      <c r="U17" s="54">
        <f t="shared" si="2"/>
        <v>15</v>
      </c>
    </row>
    <row r="18" spans="1:21" ht="12.75" x14ac:dyDescent="0.2">
      <c r="A18" s="54">
        <v>16</v>
      </c>
      <c r="B18" s="54">
        <f t="shared" si="0"/>
        <v>4</v>
      </c>
      <c r="C18" s="55">
        <f t="shared" si="1"/>
        <v>24</v>
      </c>
      <c r="D18" s="56">
        <f t="shared" si="3"/>
        <v>3</v>
      </c>
      <c r="E18" s="59">
        <f t="shared" si="4"/>
        <v>27</v>
      </c>
      <c r="F18" s="55">
        <v>0</v>
      </c>
      <c r="G18" s="55">
        <v>4</v>
      </c>
      <c r="H18" s="55">
        <v>0</v>
      </c>
      <c r="I18" s="55">
        <v>0</v>
      </c>
      <c r="J18" s="55">
        <f t="shared" si="5"/>
        <v>8</v>
      </c>
      <c r="K18" s="55">
        <f t="shared" si="5"/>
        <v>8</v>
      </c>
      <c r="L18" s="55">
        <f t="shared" si="5"/>
        <v>8</v>
      </c>
      <c r="M18" s="55">
        <f t="shared" si="6"/>
        <v>0</v>
      </c>
      <c r="N18" s="55">
        <f t="shared" si="6"/>
        <v>0</v>
      </c>
      <c r="O18" s="58">
        <f t="shared" si="7"/>
        <v>0</v>
      </c>
      <c r="P18" s="58">
        <f t="shared" si="8"/>
        <v>0</v>
      </c>
      <c r="Q18" s="58">
        <f t="shared" si="9"/>
        <v>0</v>
      </c>
      <c r="R18" s="58">
        <f t="shared" si="10"/>
        <v>0</v>
      </c>
      <c r="S18" s="58">
        <f t="shared" si="11"/>
        <v>2</v>
      </c>
      <c r="T18" s="58">
        <f t="shared" si="12"/>
        <v>1</v>
      </c>
      <c r="U18" s="54">
        <f t="shared" si="2"/>
        <v>16</v>
      </c>
    </row>
    <row r="19" spans="1:21" ht="12.75" x14ac:dyDescent="0.2">
      <c r="A19" s="54">
        <v>17</v>
      </c>
      <c r="B19" s="54">
        <f t="shared" si="0"/>
        <v>5</v>
      </c>
      <c r="C19" s="55">
        <f t="shared" si="1"/>
        <v>21</v>
      </c>
      <c r="D19" s="56">
        <f t="shared" si="3"/>
        <v>4</v>
      </c>
      <c r="E19" s="59">
        <f t="shared" si="4"/>
        <v>25</v>
      </c>
      <c r="F19" s="55">
        <v>3</v>
      </c>
      <c r="G19" s="55">
        <v>2</v>
      </c>
      <c r="H19" s="55">
        <v>0</v>
      </c>
      <c r="I19" s="55">
        <v>0</v>
      </c>
      <c r="J19" s="55">
        <f t="shared" si="5"/>
        <v>7</v>
      </c>
      <c r="K19" s="55">
        <f t="shared" si="5"/>
        <v>7</v>
      </c>
      <c r="L19" s="55">
        <f t="shared" si="5"/>
        <v>7</v>
      </c>
      <c r="M19" s="55">
        <f t="shared" si="6"/>
        <v>0</v>
      </c>
      <c r="N19" s="55">
        <f t="shared" si="6"/>
        <v>0</v>
      </c>
      <c r="O19" s="58">
        <f t="shared" si="7"/>
        <v>0</v>
      </c>
      <c r="P19" s="58">
        <f t="shared" si="8"/>
        <v>0</v>
      </c>
      <c r="Q19" s="58">
        <f t="shared" si="9"/>
        <v>0</v>
      </c>
      <c r="R19" s="58">
        <f t="shared" si="10"/>
        <v>1</v>
      </c>
      <c r="S19" s="58">
        <f t="shared" si="11"/>
        <v>2</v>
      </c>
      <c r="T19" s="58">
        <f t="shared" si="12"/>
        <v>1</v>
      </c>
      <c r="U19" s="54">
        <f t="shared" si="2"/>
        <v>17</v>
      </c>
    </row>
    <row r="20" spans="1:21" ht="12.75" x14ac:dyDescent="0.2">
      <c r="A20" s="54">
        <v>18</v>
      </c>
      <c r="B20" s="54">
        <f t="shared" si="0"/>
        <v>5</v>
      </c>
      <c r="C20" s="55">
        <f t="shared" si="1"/>
        <v>24</v>
      </c>
      <c r="D20" s="56">
        <f t="shared" si="3"/>
        <v>4</v>
      </c>
      <c r="E20" s="59">
        <f t="shared" si="4"/>
        <v>28</v>
      </c>
      <c r="F20" s="55">
        <v>2</v>
      </c>
      <c r="G20" s="55">
        <v>3</v>
      </c>
      <c r="H20" s="55">
        <v>0</v>
      </c>
      <c r="I20" s="55">
        <v>0</v>
      </c>
      <c r="J20" s="55">
        <f t="shared" si="5"/>
        <v>8</v>
      </c>
      <c r="K20" s="55">
        <f t="shared" si="5"/>
        <v>8</v>
      </c>
      <c r="L20" s="55">
        <f t="shared" si="5"/>
        <v>8</v>
      </c>
      <c r="M20" s="55">
        <f t="shared" si="6"/>
        <v>0</v>
      </c>
      <c r="N20" s="55">
        <f t="shared" si="6"/>
        <v>0</v>
      </c>
      <c r="O20" s="58">
        <f t="shared" si="7"/>
        <v>0</v>
      </c>
      <c r="P20" s="58">
        <f t="shared" si="8"/>
        <v>0</v>
      </c>
      <c r="Q20" s="58">
        <f t="shared" si="9"/>
        <v>0</v>
      </c>
      <c r="R20" s="58">
        <f t="shared" si="10"/>
        <v>1</v>
      </c>
      <c r="S20" s="58">
        <f t="shared" si="11"/>
        <v>2</v>
      </c>
      <c r="T20" s="58">
        <f t="shared" si="12"/>
        <v>1</v>
      </c>
      <c r="U20" s="54">
        <f t="shared" si="2"/>
        <v>18</v>
      </c>
    </row>
    <row r="21" spans="1:21" ht="12.75" x14ac:dyDescent="0.2">
      <c r="A21" s="54">
        <v>19</v>
      </c>
      <c r="B21" s="54">
        <f t="shared" si="0"/>
        <v>5</v>
      </c>
      <c r="C21" s="55">
        <f t="shared" si="1"/>
        <v>27</v>
      </c>
      <c r="D21" s="56">
        <f t="shared" si="3"/>
        <v>4</v>
      </c>
      <c r="E21" s="59">
        <f t="shared" si="4"/>
        <v>31</v>
      </c>
      <c r="F21" s="55">
        <v>1</v>
      </c>
      <c r="G21" s="55">
        <v>4</v>
      </c>
      <c r="H21" s="55">
        <v>0</v>
      </c>
      <c r="I21" s="55">
        <v>0</v>
      </c>
      <c r="J21" s="55">
        <f t="shared" si="5"/>
        <v>9</v>
      </c>
      <c r="K21" s="55">
        <f t="shared" si="5"/>
        <v>9</v>
      </c>
      <c r="L21" s="55">
        <f t="shared" si="5"/>
        <v>9</v>
      </c>
      <c r="M21" s="55">
        <f t="shared" si="6"/>
        <v>0</v>
      </c>
      <c r="N21" s="55">
        <f t="shared" si="6"/>
        <v>0</v>
      </c>
      <c r="O21" s="58">
        <f t="shared" si="7"/>
        <v>0</v>
      </c>
      <c r="P21" s="58">
        <f t="shared" si="8"/>
        <v>0</v>
      </c>
      <c r="Q21" s="58">
        <f t="shared" si="9"/>
        <v>0</v>
      </c>
      <c r="R21" s="58">
        <f t="shared" si="10"/>
        <v>1</v>
      </c>
      <c r="S21" s="58">
        <f t="shared" si="11"/>
        <v>2</v>
      </c>
      <c r="T21" s="58">
        <f t="shared" si="12"/>
        <v>1</v>
      </c>
      <c r="U21" s="54">
        <f t="shared" si="2"/>
        <v>19</v>
      </c>
    </row>
    <row r="22" spans="1:21" ht="12.75" x14ac:dyDescent="0.2">
      <c r="A22" s="54">
        <v>20</v>
      </c>
      <c r="B22" s="54">
        <f t="shared" si="0"/>
        <v>5</v>
      </c>
      <c r="C22" s="55">
        <f t="shared" si="1"/>
        <v>30</v>
      </c>
      <c r="D22" s="56">
        <f t="shared" si="3"/>
        <v>4</v>
      </c>
      <c r="E22" s="59">
        <f t="shared" si="4"/>
        <v>34</v>
      </c>
      <c r="F22" s="55">
        <v>0</v>
      </c>
      <c r="G22" s="55">
        <v>5</v>
      </c>
      <c r="H22" s="55">
        <v>0</v>
      </c>
      <c r="I22" s="55">
        <v>0</v>
      </c>
      <c r="J22" s="55">
        <f t="shared" si="5"/>
        <v>10</v>
      </c>
      <c r="K22" s="55">
        <f t="shared" si="5"/>
        <v>10</v>
      </c>
      <c r="L22" s="55">
        <f t="shared" si="5"/>
        <v>10</v>
      </c>
      <c r="M22" s="55">
        <f t="shared" si="6"/>
        <v>0</v>
      </c>
      <c r="N22" s="55">
        <f t="shared" si="6"/>
        <v>0</v>
      </c>
      <c r="O22" s="58">
        <f t="shared" si="7"/>
        <v>0</v>
      </c>
      <c r="P22" s="58">
        <f t="shared" si="8"/>
        <v>0</v>
      </c>
      <c r="Q22" s="58">
        <f t="shared" si="9"/>
        <v>0</v>
      </c>
      <c r="R22" s="58">
        <f t="shared" si="10"/>
        <v>1</v>
      </c>
      <c r="S22" s="58">
        <f t="shared" si="11"/>
        <v>2</v>
      </c>
      <c r="T22" s="58">
        <f t="shared" si="12"/>
        <v>1</v>
      </c>
      <c r="U22" s="54">
        <f t="shared" si="2"/>
        <v>20</v>
      </c>
    </row>
    <row r="23" spans="1:21" ht="12.75" x14ac:dyDescent="0.2">
      <c r="A23" s="54">
        <v>21</v>
      </c>
      <c r="B23" s="54">
        <f t="shared" si="0"/>
        <v>6</v>
      </c>
      <c r="C23" s="55">
        <f t="shared" si="1"/>
        <v>27</v>
      </c>
      <c r="D23" s="56">
        <f t="shared" si="3"/>
        <v>5</v>
      </c>
      <c r="E23" s="59">
        <f t="shared" si="4"/>
        <v>32</v>
      </c>
      <c r="F23" s="55">
        <v>3</v>
      </c>
      <c r="G23" s="55">
        <v>3</v>
      </c>
      <c r="H23" s="55">
        <v>0</v>
      </c>
      <c r="I23" s="55">
        <v>0</v>
      </c>
      <c r="J23" s="55">
        <f t="shared" si="5"/>
        <v>9</v>
      </c>
      <c r="K23" s="55">
        <f t="shared" si="5"/>
        <v>9</v>
      </c>
      <c r="L23" s="55">
        <f t="shared" si="5"/>
        <v>9</v>
      </c>
      <c r="M23" s="55">
        <f t="shared" si="6"/>
        <v>0</v>
      </c>
      <c r="N23" s="55">
        <f t="shared" si="6"/>
        <v>0</v>
      </c>
      <c r="O23" s="58">
        <f t="shared" si="7"/>
        <v>0</v>
      </c>
      <c r="P23" s="58">
        <f t="shared" si="8"/>
        <v>0</v>
      </c>
      <c r="Q23" s="58">
        <f t="shared" si="9"/>
        <v>0</v>
      </c>
      <c r="R23" s="58">
        <f t="shared" si="10"/>
        <v>2</v>
      </c>
      <c r="S23" s="58">
        <f t="shared" si="11"/>
        <v>2</v>
      </c>
      <c r="T23" s="58">
        <f t="shared" si="12"/>
        <v>1</v>
      </c>
      <c r="U23" s="54">
        <f t="shared" si="2"/>
        <v>21</v>
      </c>
    </row>
    <row r="24" spans="1:21" ht="12.75" x14ac:dyDescent="0.2">
      <c r="A24" s="54">
        <v>22</v>
      </c>
      <c r="B24" s="54">
        <f t="shared" si="0"/>
        <v>6</v>
      </c>
      <c r="C24" s="55">
        <f t="shared" si="1"/>
        <v>30</v>
      </c>
      <c r="D24" s="56">
        <f t="shared" si="3"/>
        <v>5</v>
      </c>
      <c r="E24" s="59">
        <f t="shared" si="4"/>
        <v>35</v>
      </c>
      <c r="F24" s="55">
        <v>2</v>
      </c>
      <c r="G24" s="55">
        <v>4</v>
      </c>
      <c r="H24" s="55">
        <v>0</v>
      </c>
      <c r="I24" s="55">
        <v>0</v>
      </c>
      <c r="J24" s="55">
        <f t="shared" si="5"/>
        <v>10</v>
      </c>
      <c r="K24" s="55">
        <f t="shared" si="5"/>
        <v>10</v>
      </c>
      <c r="L24" s="55">
        <f t="shared" si="5"/>
        <v>10</v>
      </c>
      <c r="M24" s="55">
        <f t="shared" si="6"/>
        <v>0</v>
      </c>
      <c r="N24" s="55">
        <f t="shared" si="6"/>
        <v>0</v>
      </c>
      <c r="O24" s="58">
        <f t="shared" si="7"/>
        <v>0</v>
      </c>
      <c r="P24" s="58">
        <f t="shared" si="8"/>
        <v>0</v>
      </c>
      <c r="Q24" s="58">
        <f t="shared" si="9"/>
        <v>0</v>
      </c>
      <c r="R24" s="58">
        <f t="shared" si="10"/>
        <v>2</v>
      </c>
      <c r="S24" s="58">
        <f t="shared" si="11"/>
        <v>2</v>
      </c>
      <c r="T24" s="58">
        <f t="shared" si="12"/>
        <v>1</v>
      </c>
      <c r="U24" s="54">
        <f t="shared" si="2"/>
        <v>22</v>
      </c>
    </row>
    <row r="25" spans="1:21" ht="12.75" x14ac:dyDescent="0.2">
      <c r="A25" s="54">
        <v>23</v>
      </c>
      <c r="B25" s="54">
        <f t="shared" si="0"/>
        <v>6</v>
      </c>
      <c r="C25" s="55">
        <f t="shared" si="1"/>
        <v>33</v>
      </c>
      <c r="D25" s="56">
        <f t="shared" si="3"/>
        <v>5</v>
      </c>
      <c r="E25" s="59">
        <f t="shared" si="4"/>
        <v>38</v>
      </c>
      <c r="F25" s="55">
        <v>1</v>
      </c>
      <c r="G25" s="55">
        <v>5</v>
      </c>
      <c r="H25" s="55">
        <v>0</v>
      </c>
      <c r="I25" s="55">
        <v>0</v>
      </c>
      <c r="J25" s="55">
        <f t="shared" si="5"/>
        <v>11</v>
      </c>
      <c r="K25" s="55">
        <f t="shared" si="5"/>
        <v>11</v>
      </c>
      <c r="L25" s="55">
        <f t="shared" si="5"/>
        <v>11</v>
      </c>
      <c r="M25" s="55">
        <f t="shared" si="6"/>
        <v>0</v>
      </c>
      <c r="N25" s="55">
        <f t="shared" si="6"/>
        <v>0</v>
      </c>
      <c r="O25" s="58">
        <f t="shared" si="7"/>
        <v>0</v>
      </c>
      <c r="P25" s="58">
        <f t="shared" si="8"/>
        <v>0</v>
      </c>
      <c r="Q25" s="58">
        <f t="shared" si="9"/>
        <v>0</v>
      </c>
      <c r="R25" s="58">
        <f t="shared" si="10"/>
        <v>2</v>
      </c>
      <c r="S25" s="58">
        <f t="shared" si="11"/>
        <v>2</v>
      </c>
      <c r="T25" s="58">
        <f t="shared" si="12"/>
        <v>1</v>
      </c>
      <c r="U25" s="54">
        <f t="shared" si="2"/>
        <v>23</v>
      </c>
    </row>
    <row r="26" spans="1:21" ht="12.75" x14ac:dyDescent="0.2">
      <c r="A26" s="54">
        <v>24</v>
      </c>
      <c r="B26" s="54">
        <f t="shared" si="0"/>
        <v>6</v>
      </c>
      <c r="C26" s="55">
        <f t="shared" si="1"/>
        <v>36</v>
      </c>
      <c r="D26" s="56">
        <f t="shared" si="3"/>
        <v>5</v>
      </c>
      <c r="E26" s="59">
        <f t="shared" si="4"/>
        <v>41</v>
      </c>
      <c r="F26" s="55">
        <v>0</v>
      </c>
      <c r="G26" s="55">
        <v>6</v>
      </c>
      <c r="H26" s="55">
        <v>0</v>
      </c>
      <c r="I26" s="55">
        <v>0</v>
      </c>
      <c r="J26" s="55">
        <f t="shared" si="5"/>
        <v>12</v>
      </c>
      <c r="K26" s="55">
        <f t="shared" si="5"/>
        <v>12</v>
      </c>
      <c r="L26" s="55">
        <f t="shared" si="5"/>
        <v>12</v>
      </c>
      <c r="M26" s="55">
        <f t="shared" si="6"/>
        <v>0</v>
      </c>
      <c r="N26" s="55">
        <f t="shared" si="6"/>
        <v>0</v>
      </c>
      <c r="O26" s="58">
        <f t="shared" si="7"/>
        <v>0</v>
      </c>
      <c r="P26" s="58">
        <f t="shared" si="8"/>
        <v>0</v>
      </c>
      <c r="Q26" s="58">
        <f t="shared" si="9"/>
        <v>0</v>
      </c>
      <c r="R26" s="58">
        <f t="shared" si="10"/>
        <v>2</v>
      </c>
      <c r="S26" s="58">
        <f t="shared" si="11"/>
        <v>2</v>
      </c>
      <c r="T26" s="58">
        <f t="shared" si="12"/>
        <v>1</v>
      </c>
      <c r="U26" s="54">
        <f t="shared" si="2"/>
        <v>24</v>
      </c>
    </row>
    <row r="27" spans="1:21" ht="12.75" x14ac:dyDescent="0.2">
      <c r="A27" s="54">
        <v>25</v>
      </c>
      <c r="B27" s="54">
        <f t="shared" si="0"/>
        <v>7</v>
      </c>
      <c r="C27" s="55">
        <f t="shared" si="1"/>
        <v>33</v>
      </c>
      <c r="D27" s="56">
        <f t="shared" si="3"/>
        <v>6</v>
      </c>
      <c r="E27" s="59">
        <f t="shared" si="4"/>
        <v>39</v>
      </c>
      <c r="F27" s="55">
        <v>3</v>
      </c>
      <c r="G27" s="55">
        <v>4</v>
      </c>
      <c r="H27" s="55">
        <v>0</v>
      </c>
      <c r="I27" s="55">
        <v>0</v>
      </c>
      <c r="J27" s="55">
        <f t="shared" si="5"/>
        <v>11</v>
      </c>
      <c r="K27" s="55">
        <f t="shared" si="5"/>
        <v>11</v>
      </c>
      <c r="L27" s="55">
        <f t="shared" si="5"/>
        <v>11</v>
      </c>
      <c r="M27" s="55">
        <f t="shared" si="6"/>
        <v>0</v>
      </c>
      <c r="N27" s="55">
        <f t="shared" si="6"/>
        <v>0</v>
      </c>
      <c r="O27" s="58">
        <f t="shared" si="7"/>
        <v>0</v>
      </c>
      <c r="P27" s="58">
        <f t="shared" si="8"/>
        <v>0</v>
      </c>
      <c r="Q27" s="58">
        <f t="shared" si="9"/>
        <v>0</v>
      </c>
      <c r="R27" s="58">
        <f t="shared" si="10"/>
        <v>3</v>
      </c>
      <c r="S27" s="58">
        <f t="shared" si="11"/>
        <v>2</v>
      </c>
      <c r="T27" s="58">
        <f t="shared" si="12"/>
        <v>1</v>
      </c>
      <c r="U27" s="54">
        <f t="shared" si="2"/>
        <v>25</v>
      </c>
    </row>
    <row r="28" spans="1:21" ht="12.75" x14ac:dyDescent="0.2">
      <c r="A28" s="54">
        <v>26</v>
      </c>
      <c r="B28" s="54">
        <f t="shared" si="0"/>
        <v>7</v>
      </c>
      <c r="C28" s="55">
        <f t="shared" si="1"/>
        <v>36</v>
      </c>
      <c r="D28" s="56">
        <f t="shared" si="3"/>
        <v>6</v>
      </c>
      <c r="E28" s="59">
        <f t="shared" si="4"/>
        <v>42</v>
      </c>
      <c r="F28" s="55">
        <v>2</v>
      </c>
      <c r="G28" s="55">
        <v>5</v>
      </c>
      <c r="H28" s="55">
        <v>0</v>
      </c>
      <c r="I28" s="55">
        <v>0</v>
      </c>
      <c r="J28" s="55">
        <f t="shared" si="5"/>
        <v>12</v>
      </c>
      <c r="K28" s="55">
        <f t="shared" si="5"/>
        <v>12</v>
      </c>
      <c r="L28" s="55">
        <f t="shared" si="5"/>
        <v>12</v>
      </c>
      <c r="M28" s="55">
        <f t="shared" si="6"/>
        <v>0</v>
      </c>
      <c r="N28" s="55">
        <f t="shared" si="6"/>
        <v>0</v>
      </c>
      <c r="O28" s="58">
        <f t="shared" si="7"/>
        <v>0</v>
      </c>
      <c r="P28" s="58">
        <f t="shared" si="8"/>
        <v>0</v>
      </c>
      <c r="Q28" s="58">
        <f t="shared" si="9"/>
        <v>0</v>
      </c>
      <c r="R28" s="58">
        <f t="shared" si="10"/>
        <v>3</v>
      </c>
      <c r="S28" s="58">
        <f t="shared" si="11"/>
        <v>2</v>
      </c>
      <c r="T28" s="58">
        <f t="shared" si="12"/>
        <v>1</v>
      </c>
      <c r="U28" s="54">
        <f t="shared" si="2"/>
        <v>26</v>
      </c>
    </row>
    <row r="29" spans="1:21" ht="12.75" x14ac:dyDescent="0.2">
      <c r="A29" s="54">
        <v>27</v>
      </c>
      <c r="B29" s="54">
        <f t="shared" si="0"/>
        <v>7</v>
      </c>
      <c r="C29" s="55">
        <f t="shared" si="1"/>
        <v>39</v>
      </c>
      <c r="D29" s="56">
        <f t="shared" si="3"/>
        <v>6</v>
      </c>
      <c r="E29" s="59">
        <f t="shared" si="4"/>
        <v>45</v>
      </c>
      <c r="F29" s="55">
        <v>1</v>
      </c>
      <c r="G29" s="55">
        <v>6</v>
      </c>
      <c r="H29" s="55">
        <v>0</v>
      </c>
      <c r="I29" s="55">
        <v>0</v>
      </c>
      <c r="J29" s="55">
        <f t="shared" si="5"/>
        <v>13</v>
      </c>
      <c r="K29" s="55">
        <f t="shared" si="5"/>
        <v>13</v>
      </c>
      <c r="L29" s="55">
        <f t="shared" si="5"/>
        <v>13</v>
      </c>
      <c r="M29" s="55">
        <f t="shared" si="6"/>
        <v>0</v>
      </c>
      <c r="N29" s="55">
        <f t="shared" si="6"/>
        <v>0</v>
      </c>
      <c r="O29" s="58">
        <f t="shared" si="7"/>
        <v>0</v>
      </c>
      <c r="P29" s="58">
        <f t="shared" si="8"/>
        <v>0</v>
      </c>
      <c r="Q29" s="58">
        <f t="shared" si="9"/>
        <v>0</v>
      </c>
      <c r="R29" s="58">
        <f t="shared" si="10"/>
        <v>3</v>
      </c>
      <c r="S29" s="58">
        <f t="shared" si="11"/>
        <v>2</v>
      </c>
      <c r="T29" s="58">
        <f t="shared" si="12"/>
        <v>1</v>
      </c>
      <c r="U29" s="54">
        <f t="shared" si="2"/>
        <v>27</v>
      </c>
    </row>
    <row r="30" spans="1:21" ht="12.75" x14ac:dyDescent="0.2">
      <c r="A30" s="54">
        <v>28</v>
      </c>
      <c r="B30" s="54">
        <f t="shared" si="0"/>
        <v>7</v>
      </c>
      <c r="C30" s="55">
        <f t="shared" si="1"/>
        <v>42</v>
      </c>
      <c r="D30" s="56">
        <f t="shared" si="3"/>
        <v>6</v>
      </c>
      <c r="E30" s="59">
        <f t="shared" si="4"/>
        <v>48</v>
      </c>
      <c r="F30" s="55">
        <v>0</v>
      </c>
      <c r="G30" s="55">
        <v>7</v>
      </c>
      <c r="H30" s="55">
        <v>0</v>
      </c>
      <c r="I30" s="55">
        <v>0</v>
      </c>
      <c r="J30" s="55">
        <f t="shared" si="5"/>
        <v>14</v>
      </c>
      <c r="K30" s="55">
        <f t="shared" si="5"/>
        <v>14</v>
      </c>
      <c r="L30" s="55">
        <f t="shared" si="5"/>
        <v>14</v>
      </c>
      <c r="M30" s="55">
        <f t="shared" si="6"/>
        <v>0</v>
      </c>
      <c r="N30" s="55">
        <f t="shared" si="6"/>
        <v>0</v>
      </c>
      <c r="O30" s="58">
        <f t="shared" si="7"/>
        <v>0</v>
      </c>
      <c r="P30" s="58">
        <f t="shared" si="8"/>
        <v>0</v>
      </c>
      <c r="Q30" s="58">
        <f t="shared" si="9"/>
        <v>0</v>
      </c>
      <c r="R30" s="58">
        <f t="shared" si="10"/>
        <v>3</v>
      </c>
      <c r="S30" s="58">
        <f t="shared" si="11"/>
        <v>2</v>
      </c>
      <c r="T30" s="58">
        <f t="shared" si="12"/>
        <v>1</v>
      </c>
      <c r="U30" s="54">
        <f t="shared" si="2"/>
        <v>28</v>
      </c>
    </row>
    <row r="31" spans="1:21" ht="12.75" x14ac:dyDescent="0.2">
      <c r="A31" s="54">
        <v>29</v>
      </c>
      <c r="B31" s="54">
        <f t="shared" si="0"/>
        <v>8</v>
      </c>
      <c r="C31" s="55">
        <f t="shared" si="1"/>
        <v>39</v>
      </c>
      <c r="D31" s="56">
        <f t="shared" si="3"/>
        <v>7</v>
      </c>
      <c r="E31" s="59">
        <f t="shared" si="4"/>
        <v>46</v>
      </c>
      <c r="F31" s="55">
        <v>3</v>
      </c>
      <c r="G31" s="55">
        <v>5</v>
      </c>
      <c r="H31" s="55">
        <v>0</v>
      </c>
      <c r="I31" s="55">
        <v>0</v>
      </c>
      <c r="J31" s="55">
        <f t="shared" si="5"/>
        <v>13</v>
      </c>
      <c r="K31" s="55">
        <f t="shared" si="5"/>
        <v>13</v>
      </c>
      <c r="L31" s="55">
        <f t="shared" si="5"/>
        <v>13</v>
      </c>
      <c r="M31" s="55">
        <f t="shared" si="6"/>
        <v>0</v>
      </c>
      <c r="N31" s="55">
        <f t="shared" si="6"/>
        <v>0</v>
      </c>
      <c r="O31" s="58">
        <f t="shared" si="7"/>
        <v>0</v>
      </c>
      <c r="P31" s="58">
        <f t="shared" si="8"/>
        <v>0</v>
      </c>
      <c r="Q31" s="58">
        <f t="shared" si="9"/>
        <v>0</v>
      </c>
      <c r="R31" s="58">
        <f t="shared" si="10"/>
        <v>4</v>
      </c>
      <c r="S31" s="58">
        <f t="shared" si="11"/>
        <v>2</v>
      </c>
      <c r="T31" s="58">
        <f t="shared" si="12"/>
        <v>1</v>
      </c>
      <c r="U31" s="54">
        <f t="shared" si="2"/>
        <v>29</v>
      </c>
    </row>
    <row r="32" spans="1:21" ht="12.75" x14ac:dyDescent="0.2">
      <c r="A32" s="54">
        <v>30</v>
      </c>
      <c r="B32" s="54">
        <f t="shared" si="0"/>
        <v>8</v>
      </c>
      <c r="C32" s="55">
        <f t="shared" si="1"/>
        <v>42</v>
      </c>
      <c r="D32" s="56">
        <f t="shared" si="3"/>
        <v>7</v>
      </c>
      <c r="E32" s="59">
        <f t="shared" si="4"/>
        <v>49</v>
      </c>
      <c r="F32" s="55">
        <v>2</v>
      </c>
      <c r="G32" s="55">
        <v>6</v>
      </c>
      <c r="H32" s="55">
        <v>0</v>
      </c>
      <c r="I32" s="55">
        <v>0</v>
      </c>
      <c r="J32" s="55">
        <f t="shared" si="5"/>
        <v>14</v>
      </c>
      <c r="K32" s="55">
        <f t="shared" si="5"/>
        <v>14</v>
      </c>
      <c r="L32" s="55">
        <f t="shared" si="5"/>
        <v>14</v>
      </c>
      <c r="M32" s="55">
        <f t="shared" si="6"/>
        <v>0</v>
      </c>
      <c r="N32" s="55">
        <f t="shared" si="6"/>
        <v>0</v>
      </c>
      <c r="O32" s="58">
        <f t="shared" si="7"/>
        <v>0</v>
      </c>
      <c r="P32" s="58">
        <f t="shared" si="8"/>
        <v>0</v>
      </c>
      <c r="Q32" s="58">
        <f t="shared" si="9"/>
        <v>0</v>
      </c>
      <c r="R32" s="58">
        <f t="shared" si="10"/>
        <v>4</v>
      </c>
      <c r="S32" s="58">
        <f t="shared" si="11"/>
        <v>2</v>
      </c>
      <c r="T32" s="58">
        <f t="shared" si="12"/>
        <v>1</v>
      </c>
      <c r="U32" s="54">
        <f t="shared" si="2"/>
        <v>30</v>
      </c>
    </row>
    <row r="33" spans="1:21" ht="12.75" x14ac:dyDescent="0.2">
      <c r="A33" s="54">
        <v>31</v>
      </c>
      <c r="B33" s="54">
        <f t="shared" si="0"/>
        <v>8</v>
      </c>
      <c r="C33" s="55">
        <f t="shared" si="1"/>
        <v>45</v>
      </c>
      <c r="D33" s="56">
        <f t="shared" si="3"/>
        <v>7</v>
      </c>
      <c r="E33" s="59">
        <f t="shared" si="4"/>
        <v>52</v>
      </c>
      <c r="F33" s="55">
        <v>1</v>
      </c>
      <c r="G33" s="55">
        <v>7</v>
      </c>
      <c r="H33" s="55">
        <v>0</v>
      </c>
      <c r="I33" s="55">
        <v>0</v>
      </c>
      <c r="J33" s="55">
        <f t="shared" si="5"/>
        <v>15</v>
      </c>
      <c r="K33" s="55">
        <f t="shared" si="5"/>
        <v>15</v>
      </c>
      <c r="L33" s="55">
        <f t="shared" si="5"/>
        <v>15</v>
      </c>
      <c r="M33" s="55">
        <f t="shared" si="6"/>
        <v>0</v>
      </c>
      <c r="N33" s="55">
        <f t="shared" si="6"/>
        <v>0</v>
      </c>
      <c r="O33" s="58">
        <f t="shared" si="7"/>
        <v>0</v>
      </c>
      <c r="P33" s="58">
        <f t="shared" si="8"/>
        <v>0</v>
      </c>
      <c r="Q33" s="58">
        <f t="shared" si="9"/>
        <v>0</v>
      </c>
      <c r="R33" s="58">
        <f t="shared" si="10"/>
        <v>4</v>
      </c>
      <c r="S33" s="58">
        <f t="shared" si="11"/>
        <v>2</v>
      </c>
      <c r="T33" s="58">
        <f t="shared" si="12"/>
        <v>1</v>
      </c>
      <c r="U33" s="54">
        <f t="shared" si="2"/>
        <v>31</v>
      </c>
    </row>
    <row r="34" spans="1:21" ht="12.75" x14ac:dyDescent="0.2">
      <c r="A34" s="54">
        <v>32</v>
      </c>
      <c r="B34" s="54">
        <f t="shared" ref="B34:B65" si="13">SUM(F34:I34)</f>
        <v>8</v>
      </c>
      <c r="C34" s="55">
        <f t="shared" ref="C34:C65" si="14">F34*3+G34*6+H34*10+I34*15</f>
        <v>48</v>
      </c>
      <c r="D34" s="56">
        <f t="shared" si="3"/>
        <v>7</v>
      </c>
      <c r="E34" s="59">
        <f t="shared" si="4"/>
        <v>55</v>
      </c>
      <c r="F34" s="55">
        <v>0</v>
      </c>
      <c r="G34" s="55">
        <v>8</v>
      </c>
      <c r="H34" s="55">
        <v>0</v>
      </c>
      <c r="I34" s="55">
        <v>0</v>
      </c>
      <c r="J34" s="55">
        <f t="shared" si="5"/>
        <v>16</v>
      </c>
      <c r="K34" s="55">
        <f t="shared" si="5"/>
        <v>16</v>
      </c>
      <c r="L34" s="55">
        <f t="shared" si="5"/>
        <v>16</v>
      </c>
      <c r="M34" s="55">
        <f t="shared" si="6"/>
        <v>0</v>
      </c>
      <c r="N34" s="55">
        <f t="shared" si="6"/>
        <v>0</v>
      </c>
      <c r="O34" s="58">
        <f t="shared" si="7"/>
        <v>0</v>
      </c>
      <c r="P34" s="58">
        <f t="shared" si="8"/>
        <v>0</v>
      </c>
      <c r="Q34" s="58">
        <f t="shared" si="9"/>
        <v>0</v>
      </c>
      <c r="R34" s="58">
        <f t="shared" si="10"/>
        <v>4</v>
      </c>
      <c r="S34" s="58">
        <f t="shared" si="11"/>
        <v>2</v>
      </c>
      <c r="T34" s="58">
        <f t="shared" si="12"/>
        <v>1</v>
      </c>
      <c r="U34" s="54">
        <f t="shared" ref="U34:U65" si="15">F34*3+G34*4+H34*5+I34*6</f>
        <v>32</v>
      </c>
    </row>
    <row r="35" spans="1:21" ht="12.75" x14ac:dyDescent="0.2">
      <c r="A35" s="54">
        <v>33</v>
      </c>
      <c r="B35" s="54">
        <f t="shared" si="13"/>
        <v>9</v>
      </c>
      <c r="C35" s="55">
        <f t="shared" si="14"/>
        <v>45</v>
      </c>
      <c r="D35" s="56">
        <f t="shared" si="3"/>
        <v>8</v>
      </c>
      <c r="E35" s="59">
        <f t="shared" si="4"/>
        <v>53</v>
      </c>
      <c r="F35" s="55">
        <v>3</v>
      </c>
      <c r="G35" s="55">
        <v>6</v>
      </c>
      <c r="H35" s="55">
        <v>0</v>
      </c>
      <c r="I35" s="55">
        <v>0</v>
      </c>
      <c r="J35" s="55">
        <f t="shared" si="5"/>
        <v>15</v>
      </c>
      <c r="K35" s="55">
        <f t="shared" si="5"/>
        <v>15</v>
      </c>
      <c r="L35" s="55">
        <f t="shared" si="5"/>
        <v>15</v>
      </c>
      <c r="M35" s="55">
        <f t="shared" ref="M35:N66" si="16">$H35*2+$I35*3</f>
        <v>0</v>
      </c>
      <c r="N35" s="55">
        <f t="shared" si="16"/>
        <v>0</v>
      </c>
      <c r="O35" s="58">
        <f t="shared" si="7"/>
        <v>0</v>
      </c>
      <c r="P35" s="58">
        <f t="shared" si="8"/>
        <v>0</v>
      </c>
      <c r="Q35" s="58">
        <f t="shared" si="9"/>
        <v>1</v>
      </c>
      <c r="R35" s="58">
        <f t="shared" si="10"/>
        <v>4</v>
      </c>
      <c r="S35" s="58">
        <f t="shared" si="11"/>
        <v>2</v>
      </c>
      <c r="T35" s="58">
        <f t="shared" si="12"/>
        <v>1</v>
      </c>
      <c r="U35" s="54">
        <f t="shared" si="15"/>
        <v>33</v>
      </c>
    </row>
    <row r="36" spans="1:21" ht="12.75" x14ac:dyDescent="0.2">
      <c r="A36" s="54">
        <v>34</v>
      </c>
      <c r="B36" s="54">
        <f t="shared" si="13"/>
        <v>9</v>
      </c>
      <c r="C36" s="55">
        <f t="shared" si="14"/>
        <v>48</v>
      </c>
      <c r="D36" s="56">
        <f t="shared" si="3"/>
        <v>8</v>
      </c>
      <c r="E36" s="59">
        <f t="shared" si="4"/>
        <v>56</v>
      </c>
      <c r="F36" s="55">
        <v>2</v>
      </c>
      <c r="G36" s="55">
        <v>7</v>
      </c>
      <c r="H36" s="55">
        <v>0</v>
      </c>
      <c r="I36" s="55">
        <v>0</v>
      </c>
      <c r="J36" s="55">
        <f t="shared" si="5"/>
        <v>16</v>
      </c>
      <c r="K36" s="55">
        <f t="shared" si="5"/>
        <v>16</v>
      </c>
      <c r="L36" s="55">
        <f t="shared" si="5"/>
        <v>16</v>
      </c>
      <c r="M36" s="55">
        <f t="shared" si="16"/>
        <v>0</v>
      </c>
      <c r="N36" s="55">
        <f t="shared" si="16"/>
        <v>0</v>
      </c>
      <c r="O36" s="58">
        <f t="shared" si="7"/>
        <v>0</v>
      </c>
      <c r="P36" s="58">
        <f t="shared" si="8"/>
        <v>0</v>
      </c>
      <c r="Q36" s="58">
        <f t="shared" si="9"/>
        <v>1</v>
      </c>
      <c r="R36" s="58">
        <f t="shared" si="10"/>
        <v>4</v>
      </c>
      <c r="S36" s="58">
        <f t="shared" si="11"/>
        <v>2</v>
      </c>
      <c r="T36" s="58">
        <f t="shared" si="12"/>
        <v>1</v>
      </c>
      <c r="U36" s="54">
        <f t="shared" si="15"/>
        <v>34</v>
      </c>
    </row>
    <row r="37" spans="1:21" ht="12.75" x14ac:dyDescent="0.2">
      <c r="A37" s="54">
        <v>35</v>
      </c>
      <c r="B37" s="54">
        <f t="shared" si="13"/>
        <v>9</v>
      </c>
      <c r="C37" s="55">
        <f t="shared" si="14"/>
        <v>51</v>
      </c>
      <c r="D37" s="56">
        <f t="shared" si="3"/>
        <v>8</v>
      </c>
      <c r="E37" s="59">
        <f t="shared" si="4"/>
        <v>59</v>
      </c>
      <c r="F37" s="55">
        <v>1</v>
      </c>
      <c r="G37" s="55">
        <v>8</v>
      </c>
      <c r="H37" s="55">
        <v>0</v>
      </c>
      <c r="I37" s="55">
        <v>0</v>
      </c>
      <c r="J37" s="55">
        <f t="shared" si="5"/>
        <v>17</v>
      </c>
      <c r="K37" s="55">
        <f t="shared" si="5"/>
        <v>17</v>
      </c>
      <c r="L37" s="55">
        <f t="shared" si="5"/>
        <v>17</v>
      </c>
      <c r="M37" s="55">
        <f t="shared" si="16"/>
        <v>0</v>
      </c>
      <c r="N37" s="55">
        <f t="shared" si="16"/>
        <v>0</v>
      </c>
      <c r="O37" s="58">
        <f t="shared" si="7"/>
        <v>0</v>
      </c>
      <c r="P37" s="58">
        <f t="shared" si="8"/>
        <v>0</v>
      </c>
      <c r="Q37" s="58">
        <f t="shared" si="9"/>
        <v>1</v>
      </c>
      <c r="R37" s="58">
        <f t="shared" si="10"/>
        <v>4</v>
      </c>
      <c r="S37" s="58">
        <f t="shared" si="11"/>
        <v>2</v>
      </c>
      <c r="T37" s="58">
        <f t="shared" si="12"/>
        <v>1</v>
      </c>
      <c r="U37" s="54">
        <f t="shared" si="15"/>
        <v>35</v>
      </c>
    </row>
    <row r="38" spans="1:21" ht="12.75" x14ac:dyDescent="0.2">
      <c r="A38" s="54">
        <v>36</v>
      </c>
      <c r="B38" s="54">
        <f t="shared" si="13"/>
        <v>9</v>
      </c>
      <c r="C38" s="55">
        <f t="shared" si="14"/>
        <v>54</v>
      </c>
      <c r="D38" s="56">
        <f t="shared" si="3"/>
        <v>8</v>
      </c>
      <c r="E38" s="59">
        <f t="shared" si="4"/>
        <v>62</v>
      </c>
      <c r="F38" s="55">
        <v>0</v>
      </c>
      <c r="G38" s="55">
        <v>9</v>
      </c>
      <c r="H38" s="55">
        <v>0</v>
      </c>
      <c r="I38" s="55">
        <v>0</v>
      </c>
      <c r="J38" s="55">
        <f t="shared" si="5"/>
        <v>18</v>
      </c>
      <c r="K38" s="55">
        <f t="shared" si="5"/>
        <v>18</v>
      </c>
      <c r="L38" s="55">
        <f t="shared" si="5"/>
        <v>18</v>
      </c>
      <c r="M38" s="55">
        <f t="shared" si="16"/>
        <v>0</v>
      </c>
      <c r="N38" s="55">
        <f t="shared" si="16"/>
        <v>0</v>
      </c>
      <c r="O38" s="58">
        <f t="shared" si="7"/>
        <v>0</v>
      </c>
      <c r="P38" s="58">
        <f t="shared" si="8"/>
        <v>0</v>
      </c>
      <c r="Q38" s="58">
        <f t="shared" si="9"/>
        <v>1</v>
      </c>
      <c r="R38" s="58">
        <f t="shared" si="10"/>
        <v>4</v>
      </c>
      <c r="S38" s="58">
        <f t="shared" si="11"/>
        <v>2</v>
      </c>
      <c r="T38" s="58">
        <f t="shared" si="12"/>
        <v>1</v>
      </c>
      <c r="U38" s="54">
        <f t="shared" si="15"/>
        <v>36</v>
      </c>
    </row>
    <row r="39" spans="1:21" ht="12.75" x14ac:dyDescent="0.2">
      <c r="A39" s="54">
        <v>37</v>
      </c>
      <c r="B39" s="54">
        <f t="shared" si="13"/>
        <v>10</v>
      </c>
      <c r="C39" s="55">
        <f t="shared" si="14"/>
        <v>51</v>
      </c>
      <c r="D39" s="56">
        <f t="shared" si="3"/>
        <v>9</v>
      </c>
      <c r="E39" s="59">
        <f t="shared" si="4"/>
        <v>60</v>
      </c>
      <c r="F39" s="55">
        <v>3</v>
      </c>
      <c r="G39" s="55">
        <v>7</v>
      </c>
      <c r="H39" s="55">
        <v>0</v>
      </c>
      <c r="I39" s="55">
        <v>0</v>
      </c>
      <c r="J39" s="55">
        <f t="shared" si="5"/>
        <v>17</v>
      </c>
      <c r="K39" s="55">
        <f t="shared" si="5"/>
        <v>17</v>
      </c>
      <c r="L39" s="55">
        <f t="shared" si="5"/>
        <v>17</v>
      </c>
      <c r="M39" s="55">
        <f t="shared" si="16"/>
        <v>0</v>
      </c>
      <c r="N39" s="55">
        <f t="shared" si="16"/>
        <v>0</v>
      </c>
      <c r="O39" s="58">
        <f t="shared" si="7"/>
        <v>0</v>
      </c>
      <c r="P39" s="58">
        <f t="shared" si="8"/>
        <v>0</v>
      </c>
      <c r="Q39" s="58">
        <f t="shared" si="9"/>
        <v>2</v>
      </c>
      <c r="R39" s="58">
        <f t="shared" si="10"/>
        <v>4</v>
      </c>
      <c r="S39" s="58">
        <f t="shared" si="11"/>
        <v>2</v>
      </c>
      <c r="T39" s="58">
        <f t="shared" si="12"/>
        <v>1</v>
      </c>
      <c r="U39" s="54">
        <f t="shared" si="15"/>
        <v>37</v>
      </c>
    </row>
    <row r="40" spans="1:21" ht="12.75" x14ac:dyDescent="0.2">
      <c r="A40" s="54">
        <v>38</v>
      </c>
      <c r="B40" s="54">
        <f t="shared" si="13"/>
        <v>10</v>
      </c>
      <c r="C40" s="55">
        <f t="shared" si="14"/>
        <v>54</v>
      </c>
      <c r="D40" s="56">
        <f t="shared" si="3"/>
        <v>9</v>
      </c>
      <c r="E40" s="59">
        <f t="shared" si="4"/>
        <v>63</v>
      </c>
      <c r="F40" s="55">
        <v>2</v>
      </c>
      <c r="G40" s="55">
        <v>8</v>
      </c>
      <c r="H40" s="55">
        <v>0</v>
      </c>
      <c r="I40" s="55">
        <v>0</v>
      </c>
      <c r="J40" s="55">
        <f t="shared" si="5"/>
        <v>18</v>
      </c>
      <c r="K40" s="55">
        <f t="shared" si="5"/>
        <v>18</v>
      </c>
      <c r="L40" s="55">
        <f t="shared" si="5"/>
        <v>18</v>
      </c>
      <c r="M40" s="55">
        <f t="shared" si="16"/>
        <v>0</v>
      </c>
      <c r="N40" s="55">
        <f t="shared" si="16"/>
        <v>0</v>
      </c>
      <c r="O40" s="58">
        <f t="shared" si="7"/>
        <v>0</v>
      </c>
      <c r="P40" s="58">
        <f t="shared" si="8"/>
        <v>0</v>
      </c>
      <c r="Q40" s="58">
        <f t="shared" si="9"/>
        <v>2</v>
      </c>
      <c r="R40" s="58">
        <f t="shared" si="10"/>
        <v>4</v>
      </c>
      <c r="S40" s="58">
        <f t="shared" si="11"/>
        <v>2</v>
      </c>
      <c r="T40" s="58">
        <f t="shared" si="12"/>
        <v>1</v>
      </c>
      <c r="U40" s="54">
        <f t="shared" si="15"/>
        <v>38</v>
      </c>
    </row>
    <row r="41" spans="1:21" ht="12.75" x14ac:dyDescent="0.2">
      <c r="A41" s="54">
        <v>39</v>
      </c>
      <c r="B41" s="54">
        <f t="shared" si="13"/>
        <v>10</v>
      </c>
      <c r="C41" s="55">
        <f t="shared" si="14"/>
        <v>57</v>
      </c>
      <c r="D41" s="56">
        <f t="shared" si="3"/>
        <v>9</v>
      </c>
      <c r="E41" s="59">
        <f t="shared" si="4"/>
        <v>66</v>
      </c>
      <c r="F41" s="55">
        <v>1</v>
      </c>
      <c r="G41" s="55">
        <v>9</v>
      </c>
      <c r="H41" s="55">
        <v>0</v>
      </c>
      <c r="I41" s="55">
        <v>0</v>
      </c>
      <c r="J41" s="55">
        <f t="shared" si="5"/>
        <v>19</v>
      </c>
      <c r="K41" s="55">
        <f t="shared" si="5"/>
        <v>19</v>
      </c>
      <c r="L41" s="55">
        <f t="shared" si="5"/>
        <v>19</v>
      </c>
      <c r="M41" s="55">
        <f t="shared" si="16"/>
        <v>0</v>
      </c>
      <c r="N41" s="55">
        <f t="shared" si="16"/>
        <v>0</v>
      </c>
      <c r="O41" s="58">
        <f t="shared" si="7"/>
        <v>0</v>
      </c>
      <c r="P41" s="58">
        <f t="shared" si="8"/>
        <v>0</v>
      </c>
      <c r="Q41" s="58">
        <f t="shared" si="9"/>
        <v>2</v>
      </c>
      <c r="R41" s="58">
        <f t="shared" si="10"/>
        <v>4</v>
      </c>
      <c r="S41" s="58">
        <f t="shared" si="11"/>
        <v>2</v>
      </c>
      <c r="T41" s="58">
        <f t="shared" si="12"/>
        <v>1</v>
      </c>
      <c r="U41" s="54">
        <f t="shared" si="15"/>
        <v>39</v>
      </c>
    </row>
    <row r="42" spans="1:21" ht="12.75" x14ac:dyDescent="0.2">
      <c r="A42" s="54">
        <v>40</v>
      </c>
      <c r="B42" s="54">
        <f t="shared" si="13"/>
        <v>10</v>
      </c>
      <c r="C42" s="55">
        <f t="shared" si="14"/>
        <v>60</v>
      </c>
      <c r="D42" s="56">
        <f t="shared" si="3"/>
        <v>9</v>
      </c>
      <c r="E42" s="59">
        <f t="shared" si="4"/>
        <v>69</v>
      </c>
      <c r="F42" s="55">
        <v>0</v>
      </c>
      <c r="G42" s="55">
        <v>10</v>
      </c>
      <c r="H42" s="55">
        <v>0</v>
      </c>
      <c r="I42" s="55">
        <v>0</v>
      </c>
      <c r="J42" s="55">
        <f t="shared" si="5"/>
        <v>20</v>
      </c>
      <c r="K42" s="55">
        <f t="shared" si="5"/>
        <v>20</v>
      </c>
      <c r="L42" s="55">
        <f t="shared" si="5"/>
        <v>20</v>
      </c>
      <c r="M42" s="55">
        <f t="shared" si="16"/>
        <v>0</v>
      </c>
      <c r="N42" s="55">
        <f t="shared" si="16"/>
        <v>0</v>
      </c>
      <c r="O42" s="58">
        <f t="shared" si="7"/>
        <v>0</v>
      </c>
      <c r="P42" s="58">
        <f t="shared" si="8"/>
        <v>0</v>
      </c>
      <c r="Q42" s="58">
        <f t="shared" si="9"/>
        <v>2</v>
      </c>
      <c r="R42" s="58">
        <f t="shared" si="10"/>
        <v>4</v>
      </c>
      <c r="S42" s="58">
        <f t="shared" si="11"/>
        <v>2</v>
      </c>
      <c r="T42" s="58">
        <f t="shared" si="12"/>
        <v>1</v>
      </c>
      <c r="U42" s="54">
        <f t="shared" si="15"/>
        <v>40</v>
      </c>
    </row>
    <row r="43" spans="1:21" ht="12.75" x14ac:dyDescent="0.2">
      <c r="A43" s="54">
        <v>41</v>
      </c>
      <c r="B43" s="54">
        <f t="shared" si="13"/>
        <v>11</v>
      </c>
      <c r="C43" s="55">
        <f t="shared" si="14"/>
        <v>57</v>
      </c>
      <c r="D43" s="56">
        <f t="shared" si="3"/>
        <v>10</v>
      </c>
      <c r="E43" s="59">
        <f t="shared" si="4"/>
        <v>67</v>
      </c>
      <c r="F43" s="55">
        <v>3</v>
      </c>
      <c r="G43" s="55">
        <v>8</v>
      </c>
      <c r="H43" s="55">
        <v>0</v>
      </c>
      <c r="I43" s="55">
        <v>0</v>
      </c>
      <c r="J43" s="55">
        <f t="shared" si="5"/>
        <v>19</v>
      </c>
      <c r="K43" s="55">
        <f t="shared" si="5"/>
        <v>19</v>
      </c>
      <c r="L43" s="55">
        <f t="shared" si="5"/>
        <v>19</v>
      </c>
      <c r="M43" s="55">
        <f t="shared" si="16"/>
        <v>0</v>
      </c>
      <c r="N43" s="55">
        <f t="shared" si="16"/>
        <v>0</v>
      </c>
      <c r="O43" s="58">
        <f t="shared" si="7"/>
        <v>0</v>
      </c>
      <c r="P43" s="58">
        <f t="shared" si="8"/>
        <v>0</v>
      </c>
      <c r="Q43" s="58">
        <f t="shared" si="9"/>
        <v>3</v>
      </c>
      <c r="R43" s="58">
        <f t="shared" si="10"/>
        <v>4</v>
      </c>
      <c r="S43" s="58">
        <f t="shared" si="11"/>
        <v>2</v>
      </c>
      <c r="T43" s="58">
        <f t="shared" si="12"/>
        <v>1</v>
      </c>
      <c r="U43" s="54">
        <f t="shared" si="15"/>
        <v>41</v>
      </c>
    </row>
    <row r="44" spans="1:21" ht="12.75" x14ac:dyDescent="0.2">
      <c r="A44" s="54">
        <v>42</v>
      </c>
      <c r="B44" s="54">
        <f t="shared" si="13"/>
        <v>11</v>
      </c>
      <c r="C44" s="55">
        <f t="shared" si="14"/>
        <v>60</v>
      </c>
      <c r="D44" s="56">
        <f t="shared" si="3"/>
        <v>10</v>
      </c>
      <c r="E44" s="59">
        <f t="shared" si="4"/>
        <v>70</v>
      </c>
      <c r="F44" s="55">
        <v>2</v>
      </c>
      <c r="G44" s="55">
        <v>9</v>
      </c>
      <c r="H44" s="55">
        <v>0</v>
      </c>
      <c r="I44" s="55">
        <v>0</v>
      </c>
      <c r="J44" s="55">
        <f t="shared" si="5"/>
        <v>20</v>
      </c>
      <c r="K44" s="55">
        <f t="shared" si="5"/>
        <v>20</v>
      </c>
      <c r="L44" s="55">
        <f t="shared" si="5"/>
        <v>20</v>
      </c>
      <c r="M44" s="55">
        <f t="shared" si="16"/>
        <v>0</v>
      </c>
      <c r="N44" s="55">
        <f t="shared" si="16"/>
        <v>0</v>
      </c>
      <c r="O44" s="58">
        <f t="shared" si="7"/>
        <v>0</v>
      </c>
      <c r="P44" s="58">
        <f t="shared" si="8"/>
        <v>0</v>
      </c>
      <c r="Q44" s="58">
        <f t="shared" si="9"/>
        <v>3</v>
      </c>
      <c r="R44" s="58">
        <f t="shared" si="10"/>
        <v>4</v>
      </c>
      <c r="S44" s="58">
        <f t="shared" si="11"/>
        <v>2</v>
      </c>
      <c r="T44" s="58">
        <f t="shared" si="12"/>
        <v>1</v>
      </c>
      <c r="U44" s="54">
        <f t="shared" si="15"/>
        <v>42</v>
      </c>
    </row>
    <row r="45" spans="1:21" ht="12.75" x14ac:dyDescent="0.2">
      <c r="A45" s="54">
        <v>43</v>
      </c>
      <c r="B45" s="54">
        <f t="shared" si="13"/>
        <v>11</v>
      </c>
      <c r="C45" s="55">
        <f t="shared" si="14"/>
        <v>63</v>
      </c>
      <c r="D45" s="56">
        <f t="shared" si="3"/>
        <v>10</v>
      </c>
      <c r="E45" s="59">
        <f t="shared" si="4"/>
        <v>73</v>
      </c>
      <c r="F45" s="55">
        <v>1</v>
      </c>
      <c r="G45" s="55">
        <v>10</v>
      </c>
      <c r="H45" s="55">
        <v>0</v>
      </c>
      <c r="I45" s="55">
        <v>0</v>
      </c>
      <c r="J45" s="55">
        <f t="shared" si="5"/>
        <v>21</v>
      </c>
      <c r="K45" s="55">
        <f t="shared" si="5"/>
        <v>21</v>
      </c>
      <c r="L45" s="55">
        <f t="shared" si="5"/>
        <v>21</v>
      </c>
      <c r="M45" s="55">
        <f t="shared" si="16"/>
        <v>0</v>
      </c>
      <c r="N45" s="55">
        <f t="shared" si="16"/>
        <v>0</v>
      </c>
      <c r="O45" s="58">
        <f t="shared" si="7"/>
        <v>0</v>
      </c>
      <c r="P45" s="58">
        <f t="shared" si="8"/>
        <v>0</v>
      </c>
      <c r="Q45" s="58">
        <f t="shared" si="9"/>
        <v>3</v>
      </c>
      <c r="R45" s="58">
        <f t="shared" si="10"/>
        <v>4</v>
      </c>
      <c r="S45" s="58">
        <f t="shared" si="11"/>
        <v>2</v>
      </c>
      <c r="T45" s="58">
        <f t="shared" si="12"/>
        <v>1</v>
      </c>
      <c r="U45" s="54">
        <f t="shared" si="15"/>
        <v>43</v>
      </c>
    </row>
    <row r="46" spans="1:21" ht="12.75" x14ac:dyDescent="0.2">
      <c r="A46" s="54">
        <v>44</v>
      </c>
      <c r="B46" s="54">
        <f t="shared" si="13"/>
        <v>11</v>
      </c>
      <c r="C46" s="55">
        <f t="shared" si="14"/>
        <v>66</v>
      </c>
      <c r="D46" s="56">
        <f t="shared" si="3"/>
        <v>10</v>
      </c>
      <c r="E46" s="59">
        <f t="shared" si="4"/>
        <v>76</v>
      </c>
      <c r="F46" s="55">
        <v>0</v>
      </c>
      <c r="G46" s="55">
        <v>11</v>
      </c>
      <c r="H46" s="55">
        <v>0</v>
      </c>
      <c r="I46" s="55">
        <v>0</v>
      </c>
      <c r="J46" s="55">
        <f t="shared" si="5"/>
        <v>22</v>
      </c>
      <c r="K46" s="55">
        <f t="shared" si="5"/>
        <v>22</v>
      </c>
      <c r="L46" s="55">
        <f t="shared" si="5"/>
        <v>22</v>
      </c>
      <c r="M46" s="55">
        <f t="shared" si="16"/>
        <v>0</v>
      </c>
      <c r="N46" s="55">
        <f t="shared" si="16"/>
        <v>0</v>
      </c>
      <c r="O46" s="58">
        <f t="shared" si="7"/>
        <v>0</v>
      </c>
      <c r="P46" s="58">
        <f t="shared" si="8"/>
        <v>0</v>
      </c>
      <c r="Q46" s="58">
        <f t="shared" si="9"/>
        <v>3</v>
      </c>
      <c r="R46" s="58">
        <f t="shared" si="10"/>
        <v>4</v>
      </c>
      <c r="S46" s="58">
        <f t="shared" si="11"/>
        <v>2</v>
      </c>
      <c r="T46" s="58">
        <f t="shared" si="12"/>
        <v>1</v>
      </c>
      <c r="U46" s="54">
        <f t="shared" si="15"/>
        <v>44</v>
      </c>
    </row>
    <row r="47" spans="1:21" ht="12.75" x14ac:dyDescent="0.2">
      <c r="A47" s="54">
        <v>45</v>
      </c>
      <c r="B47" s="54">
        <f t="shared" si="13"/>
        <v>12</v>
      </c>
      <c r="C47" s="55">
        <f t="shared" si="14"/>
        <v>63</v>
      </c>
      <c r="D47" s="56">
        <f t="shared" si="3"/>
        <v>11</v>
      </c>
      <c r="E47" s="59">
        <f t="shared" si="4"/>
        <v>74</v>
      </c>
      <c r="F47" s="55">
        <v>3</v>
      </c>
      <c r="G47" s="55">
        <v>9</v>
      </c>
      <c r="H47" s="55">
        <v>0</v>
      </c>
      <c r="I47" s="55">
        <v>0</v>
      </c>
      <c r="J47" s="55">
        <f t="shared" si="5"/>
        <v>21</v>
      </c>
      <c r="K47" s="55">
        <f t="shared" si="5"/>
        <v>21</v>
      </c>
      <c r="L47" s="55">
        <f t="shared" si="5"/>
        <v>21</v>
      </c>
      <c r="M47" s="55">
        <f t="shared" si="16"/>
        <v>0</v>
      </c>
      <c r="N47" s="55">
        <f t="shared" si="16"/>
        <v>0</v>
      </c>
      <c r="O47" s="58">
        <f t="shared" si="7"/>
        <v>0</v>
      </c>
      <c r="P47" s="58">
        <f t="shared" si="8"/>
        <v>0</v>
      </c>
      <c r="Q47" s="58">
        <f t="shared" si="9"/>
        <v>4</v>
      </c>
      <c r="R47" s="58">
        <f t="shared" si="10"/>
        <v>4</v>
      </c>
      <c r="S47" s="58">
        <f t="shared" si="11"/>
        <v>2</v>
      </c>
      <c r="T47" s="58">
        <f t="shared" si="12"/>
        <v>1</v>
      </c>
      <c r="U47" s="54">
        <f t="shared" si="15"/>
        <v>45</v>
      </c>
    </row>
    <row r="48" spans="1:21" ht="12.75" x14ac:dyDescent="0.2">
      <c r="A48" s="54">
        <v>46</v>
      </c>
      <c r="B48" s="54">
        <f t="shared" si="13"/>
        <v>12</v>
      </c>
      <c r="C48" s="55">
        <f t="shared" si="14"/>
        <v>66</v>
      </c>
      <c r="D48" s="56">
        <f t="shared" si="3"/>
        <v>11</v>
      </c>
      <c r="E48" s="59">
        <f t="shared" si="4"/>
        <v>77</v>
      </c>
      <c r="F48" s="55">
        <v>2</v>
      </c>
      <c r="G48" s="55">
        <v>10</v>
      </c>
      <c r="H48" s="55">
        <v>0</v>
      </c>
      <c r="I48" s="55">
        <v>0</v>
      </c>
      <c r="J48" s="55">
        <f t="shared" si="5"/>
        <v>22</v>
      </c>
      <c r="K48" s="55">
        <f t="shared" si="5"/>
        <v>22</v>
      </c>
      <c r="L48" s="55">
        <f t="shared" si="5"/>
        <v>22</v>
      </c>
      <c r="M48" s="55">
        <f t="shared" si="16"/>
        <v>0</v>
      </c>
      <c r="N48" s="55">
        <f t="shared" si="16"/>
        <v>0</v>
      </c>
      <c r="O48" s="58">
        <f t="shared" si="7"/>
        <v>0</v>
      </c>
      <c r="P48" s="58">
        <f t="shared" si="8"/>
        <v>0</v>
      </c>
      <c r="Q48" s="58">
        <f t="shared" si="9"/>
        <v>4</v>
      </c>
      <c r="R48" s="58">
        <f t="shared" si="10"/>
        <v>4</v>
      </c>
      <c r="S48" s="58">
        <f t="shared" si="11"/>
        <v>2</v>
      </c>
      <c r="T48" s="58">
        <f t="shared" si="12"/>
        <v>1</v>
      </c>
      <c r="U48" s="54">
        <f t="shared" si="15"/>
        <v>46</v>
      </c>
    </row>
    <row r="49" spans="1:21" ht="12.75" x14ac:dyDescent="0.2">
      <c r="A49" s="54">
        <v>47</v>
      </c>
      <c r="B49" s="54">
        <f t="shared" si="13"/>
        <v>12</v>
      </c>
      <c r="C49" s="55">
        <f t="shared" si="14"/>
        <v>69</v>
      </c>
      <c r="D49" s="56">
        <f t="shared" si="3"/>
        <v>11</v>
      </c>
      <c r="E49" s="59">
        <f t="shared" si="4"/>
        <v>80</v>
      </c>
      <c r="F49" s="55">
        <v>1</v>
      </c>
      <c r="G49" s="55">
        <v>11</v>
      </c>
      <c r="H49" s="55">
        <v>0</v>
      </c>
      <c r="I49" s="55">
        <v>0</v>
      </c>
      <c r="J49" s="55">
        <f t="shared" si="5"/>
        <v>23</v>
      </c>
      <c r="K49" s="55">
        <f t="shared" si="5"/>
        <v>23</v>
      </c>
      <c r="L49" s="55">
        <f t="shared" si="5"/>
        <v>23</v>
      </c>
      <c r="M49" s="55">
        <f t="shared" si="16"/>
        <v>0</v>
      </c>
      <c r="N49" s="55">
        <f t="shared" si="16"/>
        <v>0</v>
      </c>
      <c r="O49" s="58">
        <f t="shared" si="7"/>
        <v>0</v>
      </c>
      <c r="P49" s="58">
        <f t="shared" si="8"/>
        <v>0</v>
      </c>
      <c r="Q49" s="58">
        <f t="shared" si="9"/>
        <v>4</v>
      </c>
      <c r="R49" s="58">
        <f t="shared" si="10"/>
        <v>4</v>
      </c>
      <c r="S49" s="58">
        <f t="shared" si="11"/>
        <v>2</v>
      </c>
      <c r="T49" s="58">
        <f t="shared" si="12"/>
        <v>1</v>
      </c>
      <c r="U49" s="54">
        <f t="shared" si="15"/>
        <v>47</v>
      </c>
    </row>
    <row r="50" spans="1:21" ht="12.75" x14ac:dyDescent="0.2">
      <c r="A50" s="54">
        <v>48</v>
      </c>
      <c r="B50" s="54">
        <f t="shared" si="13"/>
        <v>12</v>
      </c>
      <c r="C50" s="55">
        <f t="shared" si="14"/>
        <v>72</v>
      </c>
      <c r="D50" s="56">
        <f t="shared" si="3"/>
        <v>11</v>
      </c>
      <c r="E50" s="59">
        <f t="shared" si="4"/>
        <v>83</v>
      </c>
      <c r="F50" s="55">
        <v>0</v>
      </c>
      <c r="G50" s="55">
        <v>12</v>
      </c>
      <c r="H50" s="55">
        <v>0</v>
      </c>
      <c r="I50" s="55">
        <v>0</v>
      </c>
      <c r="J50" s="55">
        <f t="shared" si="5"/>
        <v>24</v>
      </c>
      <c r="K50" s="55">
        <f t="shared" si="5"/>
        <v>24</v>
      </c>
      <c r="L50" s="55">
        <f t="shared" si="5"/>
        <v>24</v>
      </c>
      <c r="M50" s="55">
        <f t="shared" si="16"/>
        <v>0</v>
      </c>
      <c r="N50" s="55">
        <f t="shared" si="16"/>
        <v>0</v>
      </c>
      <c r="O50" s="58">
        <f t="shared" si="7"/>
        <v>0</v>
      </c>
      <c r="P50" s="58">
        <f t="shared" si="8"/>
        <v>0</v>
      </c>
      <c r="Q50" s="58">
        <f t="shared" si="9"/>
        <v>4</v>
      </c>
      <c r="R50" s="58">
        <f t="shared" si="10"/>
        <v>4</v>
      </c>
      <c r="S50" s="58">
        <f t="shared" si="11"/>
        <v>2</v>
      </c>
      <c r="T50" s="58">
        <f t="shared" si="12"/>
        <v>1</v>
      </c>
      <c r="U50" s="54">
        <f t="shared" si="15"/>
        <v>48</v>
      </c>
    </row>
    <row r="51" spans="1:21" ht="12.75" x14ac:dyDescent="0.2">
      <c r="A51" s="54">
        <v>49</v>
      </c>
      <c r="B51" s="54">
        <f t="shared" si="13"/>
        <v>13</v>
      </c>
      <c r="C51" s="55">
        <f t="shared" si="14"/>
        <v>69</v>
      </c>
      <c r="D51" s="56">
        <f t="shared" si="3"/>
        <v>12</v>
      </c>
      <c r="E51" s="59">
        <f t="shared" si="4"/>
        <v>81</v>
      </c>
      <c r="F51" s="55">
        <v>3</v>
      </c>
      <c r="G51" s="55">
        <v>10</v>
      </c>
      <c r="H51" s="55">
        <v>0</v>
      </c>
      <c r="I51" s="55">
        <v>0</v>
      </c>
      <c r="J51" s="55">
        <f t="shared" si="5"/>
        <v>23</v>
      </c>
      <c r="K51" s="55">
        <f t="shared" si="5"/>
        <v>23</v>
      </c>
      <c r="L51" s="55">
        <f t="shared" si="5"/>
        <v>23</v>
      </c>
      <c r="M51" s="55">
        <f t="shared" si="16"/>
        <v>0</v>
      </c>
      <c r="N51" s="55">
        <f t="shared" si="16"/>
        <v>0</v>
      </c>
      <c r="O51" s="58">
        <f t="shared" si="7"/>
        <v>0</v>
      </c>
      <c r="P51" s="58">
        <f t="shared" si="8"/>
        <v>0</v>
      </c>
      <c r="Q51" s="58">
        <f t="shared" si="9"/>
        <v>5</v>
      </c>
      <c r="R51" s="58">
        <f t="shared" si="10"/>
        <v>4</v>
      </c>
      <c r="S51" s="58">
        <f t="shared" si="11"/>
        <v>2</v>
      </c>
      <c r="T51" s="58">
        <f t="shared" si="12"/>
        <v>1</v>
      </c>
      <c r="U51" s="54">
        <f t="shared" si="15"/>
        <v>49</v>
      </c>
    </row>
    <row r="52" spans="1:21" ht="12.75" x14ac:dyDescent="0.2">
      <c r="A52" s="54">
        <v>50</v>
      </c>
      <c r="B52" s="54">
        <f t="shared" si="13"/>
        <v>13</v>
      </c>
      <c r="C52" s="55">
        <f t="shared" si="14"/>
        <v>72</v>
      </c>
      <c r="D52" s="56">
        <f t="shared" si="3"/>
        <v>12</v>
      </c>
      <c r="E52" s="59">
        <f t="shared" si="4"/>
        <v>84</v>
      </c>
      <c r="F52" s="55">
        <v>2</v>
      </c>
      <c r="G52" s="55">
        <v>11</v>
      </c>
      <c r="H52" s="55">
        <v>0</v>
      </c>
      <c r="I52" s="55">
        <v>0</v>
      </c>
      <c r="J52" s="55">
        <f t="shared" si="5"/>
        <v>24</v>
      </c>
      <c r="K52" s="55">
        <f t="shared" si="5"/>
        <v>24</v>
      </c>
      <c r="L52" s="55">
        <f t="shared" si="5"/>
        <v>24</v>
      </c>
      <c r="M52" s="55">
        <f t="shared" si="16"/>
        <v>0</v>
      </c>
      <c r="N52" s="55">
        <f t="shared" si="16"/>
        <v>0</v>
      </c>
      <c r="O52" s="58">
        <f t="shared" si="7"/>
        <v>0</v>
      </c>
      <c r="P52" s="58">
        <f t="shared" si="8"/>
        <v>0</v>
      </c>
      <c r="Q52" s="58">
        <f t="shared" si="9"/>
        <v>5</v>
      </c>
      <c r="R52" s="58">
        <f t="shared" si="10"/>
        <v>4</v>
      </c>
      <c r="S52" s="58">
        <f t="shared" si="11"/>
        <v>2</v>
      </c>
      <c r="T52" s="58">
        <f t="shared" si="12"/>
        <v>1</v>
      </c>
      <c r="U52" s="54">
        <f t="shared" si="15"/>
        <v>50</v>
      </c>
    </row>
    <row r="53" spans="1:21" ht="12.75" x14ac:dyDescent="0.2">
      <c r="A53" s="54">
        <v>51</v>
      </c>
      <c r="B53" s="54">
        <f t="shared" si="13"/>
        <v>13</v>
      </c>
      <c r="C53" s="55">
        <f t="shared" si="14"/>
        <v>75</v>
      </c>
      <c r="D53" s="56">
        <f t="shared" si="3"/>
        <v>12</v>
      </c>
      <c r="E53" s="59">
        <f t="shared" si="4"/>
        <v>87</v>
      </c>
      <c r="F53" s="55">
        <v>1</v>
      </c>
      <c r="G53" s="55">
        <v>12</v>
      </c>
      <c r="H53" s="55">
        <v>0</v>
      </c>
      <c r="I53" s="55">
        <v>0</v>
      </c>
      <c r="J53" s="55">
        <f t="shared" si="5"/>
        <v>25</v>
      </c>
      <c r="K53" s="55">
        <f t="shared" si="5"/>
        <v>25</v>
      </c>
      <c r="L53" s="55">
        <f t="shared" si="5"/>
        <v>25</v>
      </c>
      <c r="M53" s="55">
        <f t="shared" si="16"/>
        <v>0</v>
      </c>
      <c r="N53" s="55">
        <f t="shared" si="16"/>
        <v>0</v>
      </c>
      <c r="O53" s="58">
        <f t="shared" si="7"/>
        <v>0</v>
      </c>
      <c r="P53" s="58">
        <f t="shared" si="8"/>
        <v>0</v>
      </c>
      <c r="Q53" s="58">
        <f t="shared" si="9"/>
        <v>5</v>
      </c>
      <c r="R53" s="58">
        <f t="shared" si="10"/>
        <v>4</v>
      </c>
      <c r="S53" s="58">
        <f t="shared" si="11"/>
        <v>2</v>
      </c>
      <c r="T53" s="58">
        <f t="shared" si="12"/>
        <v>1</v>
      </c>
      <c r="U53" s="54">
        <f t="shared" si="15"/>
        <v>51</v>
      </c>
    </row>
    <row r="54" spans="1:21" ht="12.75" x14ac:dyDescent="0.2">
      <c r="A54" s="54">
        <v>52</v>
      </c>
      <c r="B54" s="54">
        <f t="shared" si="13"/>
        <v>13</v>
      </c>
      <c r="C54" s="55">
        <f t="shared" si="14"/>
        <v>78</v>
      </c>
      <c r="D54" s="56">
        <f t="shared" si="3"/>
        <v>12</v>
      </c>
      <c r="E54" s="59">
        <f t="shared" si="4"/>
        <v>90</v>
      </c>
      <c r="F54" s="55">
        <v>0</v>
      </c>
      <c r="G54" s="55">
        <v>13</v>
      </c>
      <c r="H54" s="55">
        <v>0</v>
      </c>
      <c r="I54" s="55">
        <v>0</v>
      </c>
      <c r="J54" s="55">
        <f t="shared" si="5"/>
        <v>26</v>
      </c>
      <c r="K54" s="55">
        <f t="shared" si="5"/>
        <v>26</v>
      </c>
      <c r="L54" s="55">
        <f t="shared" si="5"/>
        <v>26</v>
      </c>
      <c r="M54" s="55">
        <f t="shared" si="16"/>
        <v>0</v>
      </c>
      <c r="N54" s="55">
        <f t="shared" si="16"/>
        <v>0</v>
      </c>
      <c r="O54" s="58">
        <f t="shared" si="7"/>
        <v>0</v>
      </c>
      <c r="P54" s="58">
        <f t="shared" si="8"/>
        <v>0</v>
      </c>
      <c r="Q54" s="58">
        <f t="shared" si="9"/>
        <v>5</v>
      </c>
      <c r="R54" s="58">
        <f t="shared" si="10"/>
        <v>4</v>
      </c>
      <c r="S54" s="58">
        <f t="shared" si="11"/>
        <v>2</v>
      </c>
      <c r="T54" s="58">
        <f t="shared" si="12"/>
        <v>1</v>
      </c>
      <c r="U54" s="54">
        <f t="shared" si="15"/>
        <v>52</v>
      </c>
    </row>
    <row r="55" spans="1:21" ht="12.75" x14ac:dyDescent="0.2">
      <c r="A55" s="54">
        <v>53</v>
      </c>
      <c r="B55" s="54">
        <f t="shared" si="13"/>
        <v>14</v>
      </c>
      <c r="C55" s="55">
        <f t="shared" si="14"/>
        <v>75</v>
      </c>
      <c r="D55" s="56">
        <f t="shared" si="3"/>
        <v>13</v>
      </c>
      <c r="E55" s="59">
        <f t="shared" si="4"/>
        <v>88</v>
      </c>
      <c r="F55" s="55">
        <v>3</v>
      </c>
      <c r="G55" s="55">
        <v>11</v>
      </c>
      <c r="H55" s="55">
        <v>0</v>
      </c>
      <c r="I55" s="55">
        <v>0</v>
      </c>
      <c r="J55" s="55">
        <f t="shared" si="5"/>
        <v>25</v>
      </c>
      <c r="K55" s="55">
        <f t="shared" si="5"/>
        <v>25</v>
      </c>
      <c r="L55" s="55">
        <f t="shared" si="5"/>
        <v>25</v>
      </c>
      <c r="M55" s="55">
        <f t="shared" si="16"/>
        <v>0</v>
      </c>
      <c r="N55" s="55">
        <f t="shared" si="16"/>
        <v>0</v>
      </c>
      <c r="O55" s="58">
        <f t="shared" si="7"/>
        <v>0</v>
      </c>
      <c r="P55" s="58">
        <f t="shared" si="8"/>
        <v>0</v>
      </c>
      <c r="Q55" s="58">
        <f t="shared" si="9"/>
        <v>6</v>
      </c>
      <c r="R55" s="58">
        <f t="shared" si="10"/>
        <v>4</v>
      </c>
      <c r="S55" s="58">
        <f t="shared" si="11"/>
        <v>2</v>
      </c>
      <c r="T55" s="58">
        <f t="shared" si="12"/>
        <v>1</v>
      </c>
      <c r="U55" s="54">
        <f t="shared" si="15"/>
        <v>53</v>
      </c>
    </row>
    <row r="56" spans="1:21" ht="12.75" x14ac:dyDescent="0.2">
      <c r="A56" s="54">
        <v>54</v>
      </c>
      <c r="B56" s="54">
        <f t="shared" si="13"/>
        <v>14</v>
      </c>
      <c r="C56" s="55">
        <f t="shared" si="14"/>
        <v>78</v>
      </c>
      <c r="D56" s="56">
        <f t="shared" si="3"/>
        <v>13</v>
      </c>
      <c r="E56" s="59">
        <f t="shared" si="4"/>
        <v>91</v>
      </c>
      <c r="F56" s="55">
        <v>2</v>
      </c>
      <c r="G56" s="55">
        <v>12</v>
      </c>
      <c r="H56" s="55">
        <v>0</v>
      </c>
      <c r="I56" s="55">
        <v>0</v>
      </c>
      <c r="J56" s="55">
        <f t="shared" si="5"/>
        <v>26</v>
      </c>
      <c r="K56" s="55">
        <f t="shared" si="5"/>
        <v>26</v>
      </c>
      <c r="L56" s="55">
        <f t="shared" si="5"/>
        <v>26</v>
      </c>
      <c r="M56" s="55">
        <f t="shared" si="16"/>
        <v>0</v>
      </c>
      <c r="N56" s="55">
        <f t="shared" si="16"/>
        <v>0</v>
      </c>
      <c r="O56" s="58">
        <f t="shared" si="7"/>
        <v>0</v>
      </c>
      <c r="P56" s="58">
        <f t="shared" si="8"/>
        <v>0</v>
      </c>
      <c r="Q56" s="58">
        <f t="shared" si="9"/>
        <v>6</v>
      </c>
      <c r="R56" s="58">
        <f t="shared" si="10"/>
        <v>4</v>
      </c>
      <c r="S56" s="58">
        <f t="shared" si="11"/>
        <v>2</v>
      </c>
      <c r="T56" s="58">
        <f t="shared" si="12"/>
        <v>1</v>
      </c>
      <c r="U56" s="54">
        <f t="shared" si="15"/>
        <v>54</v>
      </c>
    </row>
    <row r="57" spans="1:21" ht="12.75" x14ac:dyDescent="0.2">
      <c r="A57" s="54">
        <v>55</v>
      </c>
      <c r="B57" s="54">
        <f t="shared" si="13"/>
        <v>14</v>
      </c>
      <c r="C57" s="55">
        <f t="shared" si="14"/>
        <v>81</v>
      </c>
      <c r="D57" s="56">
        <f t="shared" si="3"/>
        <v>13</v>
      </c>
      <c r="E57" s="59">
        <f t="shared" si="4"/>
        <v>94</v>
      </c>
      <c r="F57" s="55">
        <v>1</v>
      </c>
      <c r="G57" s="55">
        <v>13</v>
      </c>
      <c r="H57" s="55">
        <v>0</v>
      </c>
      <c r="I57" s="55">
        <v>0</v>
      </c>
      <c r="J57" s="55">
        <f t="shared" si="5"/>
        <v>27</v>
      </c>
      <c r="K57" s="55">
        <f t="shared" si="5"/>
        <v>27</v>
      </c>
      <c r="L57" s="55">
        <f t="shared" si="5"/>
        <v>27</v>
      </c>
      <c r="M57" s="55">
        <f t="shared" si="16"/>
        <v>0</v>
      </c>
      <c r="N57" s="55">
        <f t="shared" si="16"/>
        <v>0</v>
      </c>
      <c r="O57" s="58">
        <f t="shared" si="7"/>
        <v>0</v>
      </c>
      <c r="P57" s="58">
        <f t="shared" si="8"/>
        <v>0</v>
      </c>
      <c r="Q57" s="58">
        <f t="shared" si="9"/>
        <v>6</v>
      </c>
      <c r="R57" s="58">
        <f t="shared" si="10"/>
        <v>4</v>
      </c>
      <c r="S57" s="58">
        <f t="shared" si="11"/>
        <v>2</v>
      </c>
      <c r="T57" s="58">
        <f t="shared" si="12"/>
        <v>1</v>
      </c>
      <c r="U57" s="54">
        <f t="shared" si="15"/>
        <v>55</v>
      </c>
    </row>
    <row r="58" spans="1:21" ht="12.75" x14ac:dyDescent="0.2">
      <c r="A58" s="54">
        <v>56</v>
      </c>
      <c r="B58" s="54">
        <f t="shared" si="13"/>
        <v>14</v>
      </c>
      <c r="C58" s="55">
        <f t="shared" si="14"/>
        <v>84</v>
      </c>
      <c r="D58" s="56">
        <f t="shared" si="3"/>
        <v>13</v>
      </c>
      <c r="E58" s="59">
        <f t="shared" si="4"/>
        <v>97</v>
      </c>
      <c r="F58" s="55">
        <v>0</v>
      </c>
      <c r="G58" s="55">
        <v>14</v>
      </c>
      <c r="H58" s="55">
        <v>0</v>
      </c>
      <c r="I58" s="55">
        <v>0</v>
      </c>
      <c r="J58" s="55">
        <f t="shared" si="5"/>
        <v>28</v>
      </c>
      <c r="K58" s="55">
        <f t="shared" si="5"/>
        <v>28</v>
      </c>
      <c r="L58" s="55">
        <f t="shared" si="5"/>
        <v>28</v>
      </c>
      <c r="M58" s="55">
        <f t="shared" si="16"/>
        <v>0</v>
      </c>
      <c r="N58" s="55">
        <f t="shared" si="16"/>
        <v>0</v>
      </c>
      <c r="O58" s="58">
        <f t="shared" si="7"/>
        <v>0</v>
      </c>
      <c r="P58" s="58">
        <f t="shared" si="8"/>
        <v>0</v>
      </c>
      <c r="Q58" s="58">
        <f t="shared" si="9"/>
        <v>6</v>
      </c>
      <c r="R58" s="58">
        <f t="shared" si="10"/>
        <v>4</v>
      </c>
      <c r="S58" s="58">
        <f t="shared" si="11"/>
        <v>2</v>
      </c>
      <c r="T58" s="58">
        <f t="shared" si="12"/>
        <v>1</v>
      </c>
      <c r="U58" s="54">
        <f t="shared" si="15"/>
        <v>56</v>
      </c>
    </row>
    <row r="59" spans="1:21" ht="12.75" x14ac:dyDescent="0.2">
      <c r="A59" s="54">
        <v>57</v>
      </c>
      <c r="B59" s="54">
        <f t="shared" si="13"/>
        <v>15</v>
      </c>
      <c r="C59" s="55">
        <f t="shared" si="14"/>
        <v>81</v>
      </c>
      <c r="D59" s="56">
        <f t="shared" si="3"/>
        <v>14</v>
      </c>
      <c r="E59" s="59">
        <f t="shared" si="4"/>
        <v>95</v>
      </c>
      <c r="F59" s="55">
        <v>3</v>
      </c>
      <c r="G59" s="55">
        <v>12</v>
      </c>
      <c r="H59" s="55">
        <v>0</v>
      </c>
      <c r="I59" s="55">
        <v>0</v>
      </c>
      <c r="J59" s="55">
        <f t="shared" si="5"/>
        <v>27</v>
      </c>
      <c r="K59" s="55">
        <f t="shared" si="5"/>
        <v>27</v>
      </c>
      <c r="L59" s="55">
        <f t="shared" si="5"/>
        <v>27</v>
      </c>
      <c r="M59" s="55">
        <f t="shared" si="16"/>
        <v>0</v>
      </c>
      <c r="N59" s="55">
        <f t="shared" si="16"/>
        <v>0</v>
      </c>
      <c r="O59" s="58">
        <f t="shared" si="7"/>
        <v>0</v>
      </c>
      <c r="P59" s="58">
        <f t="shared" si="8"/>
        <v>0</v>
      </c>
      <c r="Q59" s="58">
        <f t="shared" si="9"/>
        <v>7</v>
      </c>
      <c r="R59" s="58">
        <f t="shared" si="10"/>
        <v>4</v>
      </c>
      <c r="S59" s="58">
        <f t="shared" si="11"/>
        <v>2</v>
      </c>
      <c r="T59" s="58">
        <f t="shared" si="12"/>
        <v>1</v>
      </c>
      <c r="U59" s="54">
        <f t="shared" si="15"/>
        <v>57</v>
      </c>
    </row>
    <row r="60" spans="1:21" ht="12.75" x14ac:dyDescent="0.2">
      <c r="A60" s="54">
        <v>58</v>
      </c>
      <c r="B60" s="54">
        <f t="shared" si="13"/>
        <v>15</v>
      </c>
      <c r="C60" s="55">
        <f t="shared" si="14"/>
        <v>84</v>
      </c>
      <c r="D60" s="56">
        <f t="shared" si="3"/>
        <v>14</v>
      </c>
      <c r="E60" s="59">
        <f t="shared" si="4"/>
        <v>98</v>
      </c>
      <c r="F60" s="55">
        <v>2</v>
      </c>
      <c r="G60" s="55">
        <v>13</v>
      </c>
      <c r="H60" s="55">
        <v>0</v>
      </c>
      <c r="I60" s="55">
        <v>0</v>
      </c>
      <c r="J60" s="55">
        <f t="shared" si="5"/>
        <v>28</v>
      </c>
      <c r="K60" s="55">
        <f t="shared" si="5"/>
        <v>28</v>
      </c>
      <c r="L60" s="55">
        <f t="shared" si="5"/>
        <v>28</v>
      </c>
      <c r="M60" s="55">
        <f t="shared" si="16"/>
        <v>0</v>
      </c>
      <c r="N60" s="55">
        <f t="shared" si="16"/>
        <v>0</v>
      </c>
      <c r="O60" s="58">
        <f t="shared" si="7"/>
        <v>0</v>
      </c>
      <c r="P60" s="58">
        <f t="shared" si="8"/>
        <v>0</v>
      </c>
      <c r="Q60" s="58">
        <f t="shared" si="9"/>
        <v>7</v>
      </c>
      <c r="R60" s="58">
        <f t="shared" si="10"/>
        <v>4</v>
      </c>
      <c r="S60" s="58">
        <f t="shared" si="11"/>
        <v>2</v>
      </c>
      <c r="T60" s="58">
        <f t="shared" si="12"/>
        <v>1</v>
      </c>
      <c r="U60" s="54">
        <f t="shared" si="15"/>
        <v>58</v>
      </c>
    </row>
    <row r="61" spans="1:21" ht="12.75" x14ac:dyDescent="0.2">
      <c r="A61" s="54">
        <v>59</v>
      </c>
      <c r="B61" s="54">
        <f t="shared" si="13"/>
        <v>15</v>
      </c>
      <c r="C61" s="55">
        <f t="shared" si="14"/>
        <v>87</v>
      </c>
      <c r="D61" s="56">
        <f t="shared" si="3"/>
        <v>14</v>
      </c>
      <c r="E61" s="59">
        <f t="shared" si="4"/>
        <v>101</v>
      </c>
      <c r="F61" s="55">
        <v>1</v>
      </c>
      <c r="G61" s="55">
        <v>14</v>
      </c>
      <c r="H61" s="55">
        <v>0</v>
      </c>
      <c r="I61" s="55">
        <v>0</v>
      </c>
      <c r="J61" s="55">
        <f t="shared" si="5"/>
        <v>29</v>
      </c>
      <c r="K61" s="55">
        <f t="shared" si="5"/>
        <v>29</v>
      </c>
      <c r="L61" s="55">
        <f t="shared" si="5"/>
        <v>29</v>
      </c>
      <c r="M61" s="55">
        <f t="shared" si="16"/>
        <v>0</v>
      </c>
      <c r="N61" s="55">
        <f t="shared" si="16"/>
        <v>0</v>
      </c>
      <c r="O61" s="58">
        <f t="shared" si="7"/>
        <v>0</v>
      </c>
      <c r="P61" s="58">
        <f t="shared" si="8"/>
        <v>0</v>
      </c>
      <c r="Q61" s="58">
        <f t="shared" si="9"/>
        <v>7</v>
      </c>
      <c r="R61" s="58">
        <f t="shared" si="10"/>
        <v>4</v>
      </c>
      <c r="S61" s="58">
        <f t="shared" si="11"/>
        <v>2</v>
      </c>
      <c r="T61" s="58">
        <f t="shared" si="12"/>
        <v>1</v>
      </c>
      <c r="U61" s="54">
        <f t="shared" si="15"/>
        <v>59</v>
      </c>
    </row>
    <row r="62" spans="1:21" ht="12.75" x14ac:dyDescent="0.2">
      <c r="A62" s="54">
        <v>60</v>
      </c>
      <c r="B62" s="54">
        <f t="shared" si="13"/>
        <v>15</v>
      </c>
      <c r="C62" s="55">
        <f t="shared" si="14"/>
        <v>90</v>
      </c>
      <c r="D62" s="56">
        <f t="shared" si="3"/>
        <v>14</v>
      </c>
      <c r="E62" s="59">
        <f t="shared" si="4"/>
        <v>104</v>
      </c>
      <c r="F62" s="55">
        <v>0</v>
      </c>
      <c r="G62" s="55">
        <v>15</v>
      </c>
      <c r="H62" s="55">
        <v>0</v>
      </c>
      <c r="I62" s="55">
        <v>0</v>
      </c>
      <c r="J62" s="55">
        <f t="shared" si="5"/>
        <v>30</v>
      </c>
      <c r="K62" s="55">
        <f t="shared" si="5"/>
        <v>30</v>
      </c>
      <c r="L62" s="55">
        <f t="shared" si="5"/>
        <v>30</v>
      </c>
      <c r="M62" s="55">
        <f t="shared" si="16"/>
        <v>0</v>
      </c>
      <c r="N62" s="55">
        <f t="shared" si="16"/>
        <v>0</v>
      </c>
      <c r="O62" s="58">
        <f t="shared" si="7"/>
        <v>0</v>
      </c>
      <c r="P62" s="58">
        <f t="shared" si="8"/>
        <v>0</v>
      </c>
      <c r="Q62" s="58">
        <f t="shared" si="9"/>
        <v>7</v>
      </c>
      <c r="R62" s="58">
        <f t="shared" si="10"/>
        <v>4</v>
      </c>
      <c r="S62" s="58">
        <f t="shared" si="11"/>
        <v>2</v>
      </c>
      <c r="T62" s="58">
        <f t="shared" si="12"/>
        <v>1</v>
      </c>
      <c r="U62" s="54">
        <f t="shared" si="15"/>
        <v>60</v>
      </c>
    </row>
    <row r="63" spans="1:21" ht="12.75" x14ac:dyDescent="0.2">
      <c r="A63" s="54">
        <v>61</v>
      </c>
      <c r="B63" s="54">
        <f t="shared" si="13"/>
        <v>16</v>
      </c>
      <c r="C63" s="55">
        <f t="shared" si="14"/>
        <v>87</v>
      </c>
      <c r="D63" s="56">
        <f t="shared" si="3"/>
        <v>15</v>
      </c>
      <c r="E63" s="59">
        <f t="shared" si="4"/>
        <v>102</v>
      </c>
      <c r="F63" s="55">
        <v>3</v>
      </c>
      <c r="G63" s="55">
        <v>13</v>
      </c>
      <c r="H63" s="55">
        <v>0</v>
      </c>
      <c r="I63" s="55">
        <v>0</v>
      </c>
      <c r="J63" s="55">
        <f t="shared" si="5"/>
        <v>29</v>
      </c>
      <c r="K63" s="55">
        <f t="shared" si="5"/>
        <v>29</v>
      </c>
      <c r="L63" s="55">
        <f t="shared" si="5"/>
        <v>29</v>
      </c>
      <c r="M63" s="55">
        <f t="shared" si="16"/>
        <v>0</v>
      </c>
      <c r="N63" s="55">
        <f t="shared" si="16"/>
        <v>0</v>
      </c>
      <c r="O63" s="58">
        <f t="shared" si="7"/>
        <v>0</v>
      </c>
      <c r="P63" s="58">
        <f t="shared" si="8"/>
        <v>0</v>
      </c>
      <c r="Q63" s="58">
        <f t="shared" si="9"/>
        <v>8</v>
      </c>
      <c r="R63" s="58">
        <f t="shared" si="10"/>
        <v>4</v>
      </c>
      <c r="S63" s="58">
        <f t="shared" si="11"/>
        <v>2</v>
      </c>
      <c r="T63" s="58">
        <f t="shared" si="12"/>
        <v>1</v>
      </c>
      <c r="U63" s="54">
        <f t="shared" si="15"/>
        <v>61</v>
      </c>
    </row>
    <row r="64" spans="1:21" ht="12.75" x14ac:dyDescent="0.2">
      <c r="A64" s="54">
        <v>62</v>
      </c>
      <c r="B64" s="54">
        <f t="shared" si="13"/>
        <v>16</v>
      </c>
      <c r="C64" s="55">
        <f t="shared" si="14"/>
        <v>90</v>
      </c>
      <c r="D64" s="56">
        <f t="shared" si="3"/>
        <v>15</v>
      </c>
      <c r="E64" s="59">
        <f t="shared" si="4"/>
        <v>105</v>
      </c>
      <c r="F64" s="55">
        <v>2</v>
      </c>
      <c r="G64" s="55">
        <v>14</v>
      </c>
      <c r="H64" s="55">
        <v>0</v>
      </c>
      <c r="I64" s="55">
        <v>0</v>
      </c>
      <c r="J64" s="55">
        <f t="shared" si="5"/>
        <v>30</v>
      </c>
      <c r="K64" s="55">
        <f t="shared" si="5"/>
        <v>30</v>
      </c>
      <c r="L64" s="55">
        <f t="shared" si="5"/>
        <v>30</v>
      </c>
      <c r="M64" s="55">
        <f t="shared" si="16"/>
        <v>0</v>
      </c>
      <c r="N64" s="55">
        <f t="shared" si="16"/>
        <v>0</v>
      </c>
      <c r="O64" s="58">
        <f t="shared" si="7"/>
        <v>0</v>
      </c>
      <c r="P64" s="58">
        <f t="shared" si="8"/>
        <v>0</v>
      </c>
      <c r="Q64" s="58">
        <f t="shared" si="9"/>
        <v>8</v>
      </c>
      <c r="R64" s="58">
        <f t="shared" si="10"/>
        <v>4</v>
      </c>
      <c r="S64" s="58">
        <f t="shared" si="11"/>
        <v>2</v>
      </c>
      <c r="T64" s="58">
        <f t="shared" si="12"/>
        <v>1</v>
      </c>
      <c r="U64" s="54">
        <f t="shared" si="15"/>
        <v>62</v>
      </c>
    </row>
    <row r="65" spans="1:21" ht="12.75" x14ac:dyDescent="0.2">
      <c r="A65" s="54">
        <v>63</v>
      </c>
      <c r="B65" s="54">
        <f t="shared" si="13"/>
        <v>16</v>
      </c>
      <c r="C65" s="55">
        <f t="shared" si="14"/>
        <v>93</v>
      </c>
      <c r="D65" s="56">
        <f t="shared" si="3"/>
        <v>15</v>
      </c>
      <c r="E65" s="59">
        <f t="shared" si="4"/>
        <v>108</v>
      </c>
      <c r="F65" s="55">
        <v>1</v>
      </c>
      <c r="G65" s="55">
        <v>15</v>
      </c>
      <c r="H65" s="55">
        <v>0</v>
      </c>
      <c r="I65" s="55">
        <v>0</v>
      </c>
      <c r="J65" s="55">
        <f t="shared" si="5"/>
        <v>31</v>
      </c>
      <c r="K65" s="55">
        <f t="shared" si="5"/>
        <v>31</v>
      </c>
      <c r="L65" s="55">
        <f t="shared" si="5"/>
        <v>31</v>
      </c>
      <c r="M65" s="55">
        <f t="shared" si="16"/>
        <v>0</v>
      </c>
      <c r="N65" s="55">
        <f t="shared" si="16"/>
        <v>0</v>
      </c>
      <c r="O65" s="58">
        <f t="shared" si="7"/>
        <v>0</v>
      </c>
      <c r="P65" s="58">
        <f t="shared" si="8"/>
        <v>0</v>
      </c>
      <c r="Q65" s="58">
        <f t="shared" si="9"/>
        <v>8</v>
      </c>
      <c r="R65" s="58">
        <f t="shared" si="10"/>
        <v>4</v>
      </c>
      <c r="S65" s="58">
        <f t="shared" si="11"/>
        <v>2</v>
      </c>
      <c r="T65" s="58">
        <f t="shared" si="12"/>
        <v>1</v>
      </c>
      <c r="U65" s="54">
        <f t="shared" si="15"/>
        <v>63</v>
      </c>
    </row>
    <row r="66" spans="1:21" ht="12.75" x14ac:dyDescent="0.2">
      <c r="A66" s="54">
        <v>64</v>
      </c>
      <c r="B66" s="54">
        <f t="shared" ref="B66:B97" si="17">SUM(F66:I66)</f>
        <v>16</v>
      </c>
      <c r="C66" s="55">
        <f t="shared" ref="C66:C97" si="18">F66*3+G66*6+H66*10+I66*15</f>
        <v>96</v>
      </c>
      <c r="D66" s="56">
        <f t="shared" si="3"/>
        <v>15</v>
      </c>
      <c r="E66" s="59">
        <f t="shared" si="4"/>
        <v>111</v>
      </c>
      <c r="F66" s="55">
        <v>0</v>
      </c>
      <c r="G66" s="55">
        <v>16</v>
      </c>
      <c r="H66" s="55">
        <v>0</v>
      </c>
      <c r="I66" s="55">
        <v>0</v>
      </c>
      <c r="J66" s="55">
        <f t="shared" si="5"/>
        <v>32</v>
      </c>
      <c r="K66" s="55">
        <f t="shared" si="5"/>
        <v>32</v>
      </c>
      <c r="L66" s="55">
        <f t="shared" si="5"/>
        <v>32</v>
      </c>
      <c r="M66" s="55">
        <f t="shared" si="16"/>
        <v>0</v>
      </c>
      <c r="N66" s="55">
        <f t="shared" si="16"/>
        <v>0</v>
      </c>
      <c r="O66" s="58">
        <f t="shared" si="7"/>
        <v>0</v>
      </c>
      <c r="P66" s="58">
        <f t="shared" si="8"/>
        <v>0</v>
      </c>
      <c r="Q66" s="58">
        <f t="shared" si="9"/>
        <v>8</v>
      </c>
      <c r="R66" s="58">
        <f t="shared" si="10"/>
        <v>4</v>
      </c>
      <c r="S66" s="58">
        <f t="shared" si="11"/>
        <v>2</v>
      </c>
      <c r="T66" s="58">
        <f t="shared" si="12"/>
        <v>1</v>
      </c>
      <c r="U66" s="54">
        <f t="shared" ref="U66:U97" si="19">F66*3+G66*4+H66*5+I66*6</f>
        <v>64</v>
      </c>
    </row>
    <row r="67" spans="1:21" ht="12.75" x14ac:dyDescent="0.2">
      <c r="A67" s="54">
        <v>65</v>
      </c>
      <c r="B67" s="54">
        <f t="shared" si="17"/>
        <v>17</v>
      </c>
      <c r="C67" s="55">
        <f t="shared" si="18"/>
        <v>93</v>
      </c>
      <c r="D67" s="56">
        <f t="shared" ref="D67:D130" si="20">SUM(O67:T67)</f>
        <v>16</v>
      </c>
      <c r="E67" s="59">
        <f t="shared" ref="E67:E130" si="21">+C67+D67</f>
        <v>109</v>
      </c>
      <c r="F67" s="55">
        <v>3</v>
      </c>
      <c r="G67" s="55">
        <v>14</v>
      </c>
      <c r="H67" s="55">
        <v>0</v>
      </c>
      <c r="I67" s="55">
        <v>0</v>
      </c>
      <c r="J67" s="55">
        <f t="shared" ref="J67:L103" si="22">$F67*1+$G67*2+$H67*2+$I67*3</f>
        <v>31</v>
      </c>
      <c r="K67" s="55">
        <f t="shared" si="22"/>
        <v>31</v>
      </c>
      <c r="L67" s="55">
        <f t="shared" si="22"/>
        <v>31</v>
      </c>
      <c r="M67" s="55">
        <f t="shared" ref="M67:N98" si="23">$H67*2+$I67*3</f>
        <v>0</v>
      </c>
      <c r="N67" s="55">
        <f t="shared" si="23"/>
        <v>0</v>
      </c>
      <c r="O67" s="58">
        <f t="shared" ref="O67:O130" si="24">IF(SUM(F67:I67)&gt;=64,32,IF(SUM(F67:I67)&gt;32,SUM(F67:I67)-32,0))</f>
        <v>0</v>
      </c>
      <c r="P67" s="58">
        <f t="shared" ref="P67:P130" si="25">IF(SUM(F67:I67)&gt;=32,16,IF(SUM(F67:I67)&gt;16,SUM(F67:I67)-16,0))</f>
        <v>1</v>
      </c>
      <c r="Q67" s="58">
        <f t="shared" ref="Q67:Q130" si="26">IF(SUM(F67:I67)&gt;=16,8,IF(SUM(F67:I67)&gt;8,SUM(F67:I67)-8,0))</f>
        <v>8</v>
      </c>
      <c r="R67" s="58">
        <f t="shared" ref="R67:R130" si="27">IF(SUM(F67:I67)&gt;=8,4,IF(SUM(F67:I67)&gt;4,SUM(F67:I67)-4,0))</f>
        <v>4</v>
      </c>
      <c r="S67" s="58">
        <f t="shared" ref="S67:S130" si="28">IF(SUM(F67:I67)&gt;=4,2,IF(SUM(F67:I67)&gt;2,4-SUM(F67:I67),0))</f>
        <v>2</v>
      </c>
      <c r="T67" s="58">
        <f t="shared" ref="T67:T130" si="29">IF(SUM(F67:I67)&gt;=2,1,IF(A67=2,1,0))</f>
        <v>1</v>
      </c>
      <c r="U67" s="54">
        <f t="shared" si="19"/>
        <v>65</v>
      </c>
    </row>
    <row r="68" spans="1:21" ht="12.75" x14ac:dyDescent="0.2">
      <c r="A68" s="54">
        <v>66</v>
      </c>
      <c r="B68" s="54">
        <f t="shared" si="17"/>
        <v>17</v>
      </c>
      <c r="C68" s="55">
        <f t="shared" si="18"/>
        <v>96</v>
      </c>
      <c r="D68" s="56">
        <f t="shared" si="20"/>
        <v>16</v>
      </c>
      <c r="E68" s="59">
        <f t="shared" si="21"/>
        <v>112</v>
      </c>
      <c r="F68" s="55">
        <v>2</v>
      </c>
      <c r="G68" s="55">
        <v>15</v>
      </c>
      <c r="H68" s="55">
        <v>0</v>
      </c>
      <c r="I68" s="55">
        <v>0</v>
      </c>
      <c r="J68" s="55">
        <f t="shared" si="22"/>
        <v>32</v>
      </c>
      <c r="K68" s="55">
        <f t="shared" si="22"/>
        <v>32</v>
      </c>
      <c r="L68" s="55">
        <f t="shared" si="22"/>
        <v>32</v>
      </c>
      <c r="M68" s="55">
        <f t="shared" si="23"/>
        <v>0</v>
      </c>
      <c r="N68" s="55">
        <f t="shared" si="23"/>
        <v>0</v>
      </c>
      <c r="O68" s="58">
        <f t="shared" si="24"/>
        <v>0</v>
      </c>
      <c r="P68" s="58">
        <f t="shared" si="25"/>
        <v>1</v>
      </c>
      <c r="Q68" s="58">
        <f t="shared" si="26"/>
        <v>8</v>
      </c>
      <c r="R68" s="58">
        <f t="shared" si="27"/>
        <v>4</v>
      </c>
      <c r="S68" s="58">
        <f t="shared" si="28"/>
        <v>2</v>
      </c>
      <c r="T68" s="58">
        <f t="shared" si="29"/>
        <v>1</v>
      </c>
      <c r="U68" s="54">
        <f t="shared" si="19"/>
        <v>66</v>
      </c>
    </row>
    <row r="69" spans="1:21" ht="12.75" x14ac:dyDescent="0.2">
      <c r="A69" s="54">
        <v>67</v>
      </c>
      <c r="B69" s="54">
        <f t="shared" si="17"/>
        <v>17</v>
      </c>
      <c r="C69" s="55">
        <f t="shared" si="18"/>
        <v>99</v>
      </c>
      <c r="D69" s="56">
        <f t="shared" si="20"/>
        <v>16</v>
      </c>
      <c r="E69" s="59">
        <f t="shared" si="21"/>
        <v>115</v>
      </c>
      <c r="F69" s="55">
        <v>1</v>
      </c>
      <c r="G69" s="55">
        <v>16</v>
      </c>
      <c r="H69" s="55">
        <v>0</v>
      </c>
      <c r="I69" s="55">
        <v>0</v>
      </c>
      <c r="J69" s="55">
        <f t="shared" si="22"/>
        <v>33</v>
      </c>
      <c r="K69" s="55">
        <f t="shared" si="22"/>
        <v>33</v>
      </c>
      <c r="L69" s="55">
        <f t="shared" si="22"/>
        <v>33</v>
      </c>
      <c r="M69" s="55">
        <f t="shared" si="23"/>
        <v>0</v>
      </c>
      <c r="N69" s="55">
        <f t="shared" si="23"/>
        <v>0</v>
      </c>
      <c r="O69" s="58">
        <f t="shared" si="24"/>
        <v>0</v>
      </c>
      <c r="P69" s="58">
        <f t="shared" si="25"/>
        <v>1</v>
      </c>
      <c r="Q69" s="58">
        <f t="shared" si="26"/>
        <v>8</v>
      </c>
      <c r="R69" s="58">
        <f t="shared" si="27"/>
        <v>4</v>
      </c>
      <c r="S69" s="58">
        <f t="shared" si="28"/>
        <v>2</v>
      </c>
      <c r="T69" s="58">
        <f t="shared" si="29"/>
        <v>1</v>
      </c>
      <c r="U69" s="54">
        <f t="shared" si="19"/>
        <v>67</v>
      </c>
    </row>
    <row r="70" spans="1:21" ht="12.75" x14ac:dyDescent="0.2">
      <c r="A70" s="54">
        <v>68</v>
      </c>
      <c r="B70" s="54">
        <f t="shared" si="17"/>
        <v>17</v>
      </c>
      <c r="C70" s="55">
        <f t="shared" si="18"/>
        <v>102</v>
      </c>
      <c r="D70" s="56">
        <f t="shared" si="20"/>
        <v>16</v>
      </c>
      <c r="E70" s="59">
        <f t="shared" si="21"/>
        <v>118</v>
      </c>
      <c r="F70" s="55">
        <v>0</v>
      </c>
      <c r="G70" s="55">
        <v>17</v>
      </c>
      <c r="H70" s="55">
        <v>0</v>
      </c>
      <c r="I70" s="55">
        <v>0</v>
      </c>
      <c r="J70" s="55">
        <f t="shared" si="22"/>
        <v>34</v>
      </c>
      <c r="K70" s="55">
        <f t="shared" si="22"/>
        <v>34</v>
      </c>
      <c r="L70" s="55">
        <f t="shared" si="22"/>
        <v>34</v>
      </c>
      <c r="M70" s="55">
        <f t="shared" si="23"/>
        <v>0</v>
      </c>
      <c r="N70" s="55">
        <f t="shared" si="23"/>
        <v>0</v>
      </c>
      <c r="O70" s="58">
        <f t="shared" si="24"/>
        <v>0</v>
      </c>
      <c r="P70" s="58">
        <f t="shared" si="25"/>
        <v>1</v>
      </c>
      <c r="Q70" s="58">
        <f t="shared" si="26"/>
        <v>8</v>
      </c>
      <c r="R70" s="58">
        <f t="shared" si="27"/>
        <v>4</v>
      </c>
      <c r="S70" s="58">
        <f t="shared" si="28"/>
        <v>2</v>
      </c>
      <c r="T70" s="58">
        <f t="shared" si="29"/>
        <v>1</v>
      </c>
      <c r="U70" s="54">
        <f t="shared" si="19"/>
        <v>68</v>
      </c>
    </row>
    <row r="71" spans="1:21" ht="12.75" x14ac:dyDescent="0.2">
      <c r="A71" s="54">
        <v>69</v>
      </c>
      <c r="B71" s="54">
        <f t="shared" si="17"/>
        <v>18</v>
      </c>
      <c r="C71" s="55">
        <f t="shared" si="18"/>
        <v>99</v>
      </c>
      <c r="D71" s="56">
        <f t="shared" si="20"/>
        <v>17</v>
      </c>
      <c r="E71" s="59">
        <f t="shared" si="21"/>
        <v>116</v>
      </c>
      <c r="F71" s="55">
        <v>3</v>
      </c>
      <c r="G71" s="55">
        <v>15</v>
      </c>
      <c r="H71" s="55">
        <v>0</v>
      </c>
      <c r="I71" s="55">
        <v>0</v>
      </c>
      <c r="J71" s="55">
        <f t="shared" si="22"/>
        <v>33</v>
      </c>
      <c r="K71" s="55">
        <f t="shared" si="22"/>
        <v>33</v>
      </c>
      <c r="L71" s="55">
        <f t="shared" si="22"/>
        <v>33</v>
      </c>
      <c r="M71" s="55">
        <f t="shared" si="23"/>
        <v>0</v>
      </c>
      <c r="N71" s="55">
        <f t="shared" si="23"/>
        <v>0</v>
      </c>
      <c r="O71" s="58">
        <f t="shared" si="24"/>
        <v>0</v>
      </c>
      <c r="P71" s="58">
        <f t="shared" si="25"/>
        <v>2</v>
      </c>
      <c r="Q71" s="58">
        <f t="shared" si="26"/>
        <v>8</v>
      </c>
      <c r="R71" s="58">
        <f t="shared" si="27"/>
        <v>4</v>
      </c>
      <c r="S71" s="58">
        <f t="shared" si="28"/>
        <v>2</v>
      </c>
      <c r="T71" s="58">
        <f t="shared" si="29"/>
        <v>1</v>
      </c>
      <c r="U71" s="54">
        <f t="shared" si="19"/>
        <v>69</v>
      </c>
    </row>
    <row r="72" spans="1:21" ht="12.75" x14ac:dyDescent="0.2">
      <c r="A72" s="54">
        <v>70</v>
      </c>
      <c r="B72" s="54">
        <f t="shared" si="17"/>
        <v>18</v>
      </c>
      <c r="C72" s="55">
        <f t="shared" si="18"/>
        <v>102</v>
      </c>
      <c r="D72" s="56">
        <f t="shared" si="20"/>
        <v>17</v>
      </c>
      <c r="E72" s="59">
        <f t="shared" si="21"/>
        <v>119</v>
      </c>
      <c r="F72" s="55">
        <v>2</v>
      </c>
      <c r="G72" s="55">
        <v>16</v>
      </c>
      <c r="H72" s="55">
        <v>0</v>
      </c>
      <c r="I72" s="55">
        <v>0</v>
      </c>
      <c r="J72" s="55">
        <f t="shared" si="22"/>
        <v>34</v>
      </c>
      <c r="K72" s="55">
        <f t="shared" si="22"/>
        <v>34</v>
      </c>
      <c r="L72" s="55">
        <f t="shared" si="22"/>
        <v>34</v>
      </c>
      <c r="M72" s="55">
        <f t="shared" si="23"/>
        <v>0</v>
      </c>
      <c r="N72" s="55">
        <f t="shared" si="23"/>
        <v>0</v>
      </c>
      <c r="O72" s="58">
        <f t="shared" si="24"/>
        <v>0</v>
      </c>
      <c r="P72" s="58">
        <f t="shared" si="25"/>
        <v>2</v>
      </c>
      <c r="Q72" s="58">
        <f t="shared" si="26"/>
        <v>8</v>
      </c>
      <c r="R72" s="58">
        <f t="shared" si="27"/>
        <v>4</v>
      </c>
      <c r="S72" s="58">
        <f t="shared" si="28"/>
        <v>2</v>
      </c>
      <c r="T72" s="58">
        <f t="shared" si="29"/>
        <v>1</v>
      </c>
      <c r="U72" s="54">
        <f t="shared" si="19"/>
        <v>70</v>
      </c>
    </row>
    <row r="73" spans="1:21" ht="12.75" x14ac:dyDescent="0.2">
      <c r="A73" s="54">
        <v>71</v>
      </c>
      <c r="B73" s="54">
        <f t="shared" si="17"/>
        <v>18</v>
      </c>
      <c r="C73" s="55">
        <f t="shared" si="18"/>
        <v>105</v>
      </c>
      <c r="D73" s="56">
        <f t="shared" si="20"/>
        <v>17</v>
      </c>
      <c r="E73" s="59">
        <f t="shared" si="21"/>
        <v>122</v>
      </c>
      <c r="F73" s="55">
        <v>1</v>
      </c>
      <c r="G73" s="55">
        <v>17</v>
      </c>
      <c r="H73" s="55">
        <v>0</v>
      </c>
      <c r="I73" s="55">
        <v>0</v>
      </c>
      <c r="J73" s="55">
        <f t="shared" si="22"/>
        <v>35</v>
      </c>
      <c r="K73" s="55">
        <f t="shared" si="22"/>
        <v>35</v>
      </c>
      <c r="L73" s="55">
        <f t="shared" si="22"/>
        <v>35</v>
      </c>
      <c r="M73" s="55">
        <f t="shared" si="23"/>
        <v>0</v>
      </c>
      <c r="N73" s="55">
        <f t="shared" si="23"/>
        <v>0</v>
      </c>
      <c r="O73" s="58">
        <f t="shared" si="24"/>
        <v>0</v>
      </c>
      <c r="P73" s="58">
        <f t="shared" si="25"/>
        <v>2</v>
      </c>
      <c r="Q73" s="58">
        <f t="shared" si="26"/>
        <v>8</v>
      </c>
      <c r="R73" s="58">
        <f t="shared" si="27"/>
        <v>4</v>
      </c>
      <c r="S73" s="58">
        <f t="shared" si="28"/>
        <v>2</v>
      </c>
      <c r="T73" s="58">
        <f t="shared" si="29"/>
        <v>1</v>
      </c>
      <c r="U73" s="54">
        <f t="shared" si="19"/>
        <v>71</v>
      </c>
    </row>
    <row r="74" spans="1:21" ht="12.75" x14ac:dyDescent="0.2">
      <c r="A74" s="54">
        <v>72</v>
      </c>
      <c r="B74" s="54">
        <f t="shared" si="17"/>
        <v>18</v>
      </c>
      <c r="C74" s="55">
        <f t="shared" si="18"/>
        <v>108</v>
      </c>
      <c r="D74" s="56">
        <f t="shared" si="20"/>
        <v>17</v>
      </c>
      <c r="E74" s="59">
        <f t="shared" si="21"/>
        <v>125</v>
      </c>
      <c r="F74" s="55">
        <v>0</v>
      </c>
      <c r="G74" s="55">
        <v>18</v>
      </c>
      <c r="H74" s="55">
        <v>0</v>
      </c>
      <c r="I74" s="55">
        <v>0</v>
      </c>
      <c r="J74" s="55">
        <f t="shared" si="22"/>
        <v>36</v>
      </c>
      <c r="K74" s="55">
        <f t="shared" si="22"/>
        <v>36</v>
      </c>
      <c r="L74" s="55">
        <f t="shared" si="22"/>
        <v>36</v>
      </c>
      <c r="M74" s="55">
        <f t="shared" si="23"/>
        <v>0</v>
      </c>
      <c r="N74" s="55">
        <f t="shared" si="23"/>
        <v>0</v>
      </c>
      <c r="O74" s="58">
        <f t="shared" si="24"/>
        <v>0</v>
      </c>
      <c r="P74" s="58">
        <f t="shared" si="25"/>
        <v>2</v>
      </c>
      <c r="Q74" s="58">
        <f t="shared" si="26"/>
        <v>8</v>
      </c>
      <c r="R74" s="58">
        <f t="shared" si="27"/>
        <v>4</v>
      </c>
      <c r="S74" s="58">
        <f t="shared" si="28"/>
        <v>2</v>
      </c>
      <c r="T74" s="58">
        <f t="shared" si="29"/>
        <v>1</v>
      </c>
      <c r="U74" s="54">
        <f t="shared" si="19"/>
        <v>72</v>
      </c>
    </row>
    <row r="75" spans="1:21" ht="12.75" x14ac:dyDescent="0.2">
      <c r="A75" s="54">
        <v>73</v>
      </c>
      <c r="B75" s="54">
        <f t="shared" si="17"/>
        <v>19</v>
      </c>
      <c r="C75" s="55">
        <f t="shared" si="18"/>
        <v>105</v>
      </c>
      <c r="D75" s="56">
        <f t="shared" si="20"/>
        <v>18</v>
      </c>
      <c r="E75" s="59">
        <f t="shared" si="21"/>
        <v>123</v>
      </c>
      <c r="F75" s="55">
        <v>3</v>
      </c>
      <c r="G75" s="55">
        <v>16</v>
      </c>
      <c r="H75" s="55">
        <v>0</v>
      </c>
      <c r="I75" s="55">
        <v>0</v>
      </c>
      <c r="J75" s="55">
        <f t="shared" si="22"/>
        <v>35</v>
      </c>
      <c r="K75" s="55">
        <f t="shared" si="22"/>
        <v>35</v>
      </c>
      <c r="L75" s="55">
        <f t="shared" si="22"/>
        <v>35</v>
      </c>
      <c r="M75" s="55">
        <f t="shared" si="23"/>
        <v>0</v>
      </c>
      <c r="N75" s="55">
        <f t="shared" si="23"/>
        <v>0</v>
      </c>
      <c r="O75" s="58">
        <f t="shared" si="24"/>
        <v>0</v>
      </c>
      <c r="P75" s="58">
        <f t="shared" si="25"/>
        <v>3</v>
      </c>
      <c r="Q75" s="58">
        <f t="shared" si="26"/>
        <v>8</v>
      </c>
      <c r="R75" s="58">
        <f t="shared" si="27"/>
        <v>4</v>
      </c>
      <c r="S75" s="58">
        <f t="shared" si="28"/>
        <v>2</v>
      </c>
      <c r="T75" s="58">
        <f t="shared" si="29"/>
        <v>1</v>
      </c>
      <c r="U75" s="54">
        <f t="shared" si="19"/>
        <v>73</v>
      </c>
    </row>
    <row r="76" spans="1:21" ht="12.75" x14ac:dyDescent="0.2">
      <c r="A76" s="54">
        <v>74</v>
      </c>
      <c r="B76" s="54">
        <f t="shared" si="17"/>
        <v>19</v>
      </c>
      <c r="C76" s="55">
        <f t="shared" si="18"/>
        <v>108</v>
      </c>
      <c r="D76" s="56">
        <f t="shared" si="20"/>
        <v>18</v>
      </c>
      <c r="E76" s="59">
        <f t="shared" si="21"/>
        <v>126</v>
      </c>
      <c r="F76" s="55">
        <v>2</v>
      </c>
      <c r="G76" s="55">
        <v>17</v>
      </c>
      <c r="H76" s="55">
        <v>0</v>
      </c>
      <c r="I76" s="55">
        <v>0</v>
      </c>
      <c r="J76" s="55">
        <f t="shared" si="22"/>
        <v>36</v>
      </c>
      <c r="K76" s="55">
        <f t="shared" si="22"/>
        <v>36</v>
      </c>
      <c r="L76" s="55">
        <f t="shared" si="22"/>
        <v>36</v>
      </c>
      <c r="M76" s="55">
        <f t="shared" si="23"/>
        <v>0</v>
      </c>
      <c r="N76" s="55">
        <f t="shared" si="23"/>
        <v>0</v>
      </c>
      <c r="O76" s="58">
        <f t="shared" si="24"/>
        <v>0</v>
      </c>
      <c r="P76" s="58">
        <f t="shared" si="25"/>
        <v>3</v>
      </c>
      <c r="Q76" s="58">
        <f t="shared" si="26"/>
        <v>8</v>
      </c>
      <c r="R76" s="58">
        <f t="shared" si="27"/>
        <v>4</v>
      </c>
      <c r="S76" s="58">
        <f t="shared" si="28"/>
        <v>2</v>
      </c>
      <c r="T76" s="58">
        <f t="shared" si="29"/>
        <v>1</v>
      </c>
      <c r="U76" s="54">
        <f t="shared" si="19"/>
        <v>74</v>
      </c>
    </row>
    <row r="77" spans="1:21" ht="12.75" x14ac:dyDescent="0.2">
      <c r="A77" s="54">
        <v>75</v>
      </c>
      <c r="B77" s="54">
        <f t="shared" si="17"/>
        <v>19</v>
      </c>
      <c r="C77" s="55">
        <f t="shared" si="18"/>
        <v>111</v>
      </c>
      <c r="D77" s="56">
        <f t="shared" si="20"/>
        <v>18</v>
      </c>
      <c r="E77" s="59">
        <f t="shared" si="21"/>
        <v>129</v>
      </c>
      <c r="F77" s="55">
        <v>1</v>
      </c>
      <c r="G77" s="55">
        <v>18</v>
      </c>
      <c r="H77" s="55">
        <v>0</v>
      </c>
      <c r="I77" s="55">
        <v>0</v>
      </c>
      <c r="J77" s="55">
        <f t="shared" si="22"/>
        <v>37</v>
      </c>
      <c r="K77" s="55">
        <f t="shared" si="22"/>
        <v>37</v>
      </c>
      <c r="L77" s="55">
        <f t="shared" si="22"/>
        <v>37</v>
      </c>
      <c r="M77" s="55">
        <f t="shared" si="23"/>
        <v>0</v>
      </c>
      <c r="N77" s="55">
        <f t="shared" si="23"/>
        <v>0</v>
      </c>
      <c r="O77" s="58">
        <f t="shared" si="24"/>
        <v>0</v>
      </c>
      <c r="P77" s="58">
        <f t="shared" si="25"/>
        <v>3</v>
      </c>
      <c r="Q77" s="58">
        <f t="shared" si="26"/>
        <v>8</v>
      </c>
      <c r="R77" s="58">
        <f t="shared" si="27"/>
        <v>4</v>
      </c>
      <c r="S77" s="58">
        <f t="shared" si="28"/>
        <v>2</v>
      </c>
      <c r="T77" s="58">
        <f t="shared" si="29"/>
        <v>1</v>
      </c>
      <c r="U77" s="54">
        <f t="shared" si="19"/>
        <v>75</v>
      </c>
    </row>
    <row r="78" spans="1:21" ht="12.75" x14ac:dyDescent="0.2">
      <c r="A78" s="54">
        <v>76</v>
      </c>
      <c r="B78" s="54">
        <f t="shared" si="17"/>
        <v>19</v>
      </c>
      <c r="C78" s="55">
        <f t="shared" si="18"/>
        <v>114</v>
      </c>
      <c r="D78" s="56">
        <f t="shared" si="20"/>
        <v>18</v>
      </c>
      <c r="E78" s="59">
        <f t="shared" si="21"/>
        <v>132</v>
      </c>
      <c r="F78" s="55">
        <v>0</v>
      </c>
      <c r="G78" s="55">
        <v>19</v>
      </c>
      <c r="H78" s="55">
        <v>0</v>
      </c>
      <c r="I78" s="55">
        <v>0</v>
      </c>
      <c r="J78" s="55">
        <f t="shared" si="22"/>
        <v>38</v>
      </c>
      <c r="K78" s="55">
        <f t="shared" si="22"/>
        <v>38</v>
      </c>
      <c r="L78" s="55">
        <f t="shared" si="22"/>
        <v>38</v>
      </c>
      <c r="M78" s="55">
        <f t="shared" si="23"/>
        <v>0</v>
      </c>
      <c r="N78" s="55">
        <f t="shared" si="23"/>
        <v>0</v>
      </c>
      <c r="O78" s="58">
        <f t="shared" si="24"/>
        <v>0</v>
      </c>
      <c r="P78" s="58">
        <f t="shared" si="25"/>
        <v>3</v>
      </c>
      <c r="Q78" s="58">
        <f t="shared" si="26"/>
        <v>8</v>
      </c>
      <c r="R78" s="58">
        <f t="shared" si="27"/>
        <v>4</v>
      </c>
      <c r="S78" s="58">
        <f t="shared" si="28"/>
        <v>2</v>
      </c>
      <c r="T78" s="58">
        <f t="shared" si="29"/>
        <v>1</v>
      </c>
      <c r="U78" s="54">
        <f t="shared" si="19"/>
        <v>76</v>
      </c>
    </row>
    <row r="79" spans="1:21" ht="12.75" x14ac:dyDescent="0.2">
      <c r="A79" s="54">
        <v>77</v>
      </c>
      <c r="B79" s="54">
        <f t="shared" si="17"/>
        <v>20</v>
      </c>
      <c r="C79" s="55">
        <f t="shared" si="18"/>
        <v>111</v>
      </c>
      <c r="D79" s="56">
        <f t="shared" si="20"/>
        <v>19</v>
      </c>
      <c r="E79" s="59">
        <f t="shared" si="21"/>
        <v>130</v>
      </c>
      <c r="F79" s="55">
        <v>3</v>
      </c>
      <c r="G79" s="55">
        <v>17</v>
      </c>
      <c r="H79" s="55">
        <v>0</v>
      </c>
      <c r="I79" s="55">
        <v>0</v>
      </c>
      <c r="J79" s="55">
        <f t="shared" si="22"/>
        <v>37</v>
      </c>
      <c r="K79" s="55">
        <f t="shared" si="22"/>
        <v>37</v>
      </c>
      <c r="L79" s="55">
        <f t="shared" si="22"/>
        <v>37</v>
      </c>
      <c r="M79" s="55">
        <f t="shared" si="23"/>
        <v>0</v>
      </c>
      <c r="N79" s="55">
        <f t="shared" si="23"/>
        <v>0</v>
      </c>
      <c r="O79" s="58">
        <f t="shared" si="24"/>
        <v>0</v>
      </c>
      <c r="P79" s="58">
        <f t="shared" si="25"/>
        <v>4</v>
      </c>
      <c r="Q79" s="58">
        <f t="shared" si="26"/>
        <v>8</v>
      </c>
      <c r="R79" s="58">
        <f t="shared" si="27"/>
        <v>4</v>
      </c>
      <c r="S79" s="58">
        <f t="shared" si="28"/>
        <v>2</v>
      </c>
      <c r="T79" s="58">
        <f t="shared" si="29"/>
        <v>1</v>
      </c>
      <c r="U79" s="54">
        <f t="shared" si="19"/>
        <v>77</v>
      </c>
    </row>
    <row r="80" spans="1:21" ht="12.75" x14ac:dyDescent="0.2">
      <c r="A80" s="54">
        <v>78</v>
      </c>
      <c r="B80" s="54">
        <f t="shared" si="17"/>
        <v>20</v>
      </c>
      <c r="C80" s="55">
        <f t="shared" si="18"/>
        <v>114</v>
      </c>
      <c r="D80" s="56">
        <f t="shared" si="20"/>
        <v>19</v>
      </c>
      <c r="E80" s="59">
        <f t="shared" si="21"/>
        <v>133</v>
      </c>
      <c r="F80" s="55">
        <v>2</v>
      </c>
      <c r="G80" s="55">
        <v>18</v>
      </c>
      <c r="H80" s="55">
        <v>0</v>
      </c>
      <c r="I80" s="55">
        <v>0</v>
      </c>
      <c r="J80" s="55">
        <f t="shared" si="22"/>
        <v>38</v>
      </c>
      <c r="K80" s="55">
        <f t="shared" si="22"/>
        <v>38</v>
      </c>
      <c r="L80" s="55">
        <f t="shared" si="22"/>
        <v>38</v>
      </c>
      <c r="M80" s="55">
        <f t="shared" si="23"/>
        <v>0</v>
      </c>
      <c r="N80" s="55">
        <f t="shared" si="23"/>
        <v>0</v>
      </c>
      <c r="O80" s="58">
        <f t="shared" si="24"/>
        <v>0</v>
      </c>
      <c r="P80" s="58">
        <f t="shared" si="25"/>
        <v>4</v>
      </c>
      <c r="Q80" s="58">
        <f t="shared" si="26"/>
        <v>8</v>
      </c>
      <c r="R80" s="58">
        <f t="shared" si="27"/>
        <v>4</v>
      </c>
      <c r="S80" s="58">
        <f t="shared" si="28"/>
        <v>2</v>
      </c>
      <c r="T80" s="58">
        <f t="shared" si="29"/>
        <v>1</v>
      </c>
      <c r="U80" s="54">
        <f t="shared" si="19"/>
        <v>78</v>
      </c>
    </row>
    <row r="81" spans="1:21" ht="12.75" x14ac:dyDescent="0.2">
      <c r="A81" s="54">
        <v>79</v>
      </c>
      <c r="B81" s="54">
        <f t="shared" si="17"/>
        <v>20</v>
      </c>
      <c r="C81" s="55">
        <f t="shared" si="18"/>
        <v>117</v>
      </c>
      <c r="D81" s="56">
        <f t="shared" si="20"/>
        <v>19</v>
      </c>
      <c r="E81" s="59">
        <f t="shared" si="21"/>
        <v>136</v>
      </c>
      <c r="F81" s="55">
        <v>1</v>
      </c>
      <c r="G81" s="55">
        <v>19</v>
      </c>
      <c r="H81" s="55">
        <v>0</v>
      </c>
      <c r="I81" s="55">
        <v>0</v>
      </c>
      <c r="J81" s="55">
        <f t="shared" si="22"/>
        <v>39</v>
      </c>
      <c r="K81" s="55">
        <f t="shared" si="22"/>
        <v>39</v>
      </c>
      <c r="L81" s="55">
        <f t="shared" si="22"/>
        <v>39</v>
      </c>
      <c r="M81" s="55">
        <f t="shared" si="23"/>
        <v>0</v>
      </c>
      <c r="N81" s="55">
        <f t="shared" si="23"/>
        <v>0</v>
      </c>
      <c r="O81" s="58">
        <f t="shared" si="24"/>
        <v>0</v>
      </c>
      <c r="P81" s="58">
        <f t="shared" si="25"/>
        <v>4</v>
      </c>
      <c r="Q81" s="58">
        <f t="shared" si="26"/>
        <v>8</v>
      </c>
      <c r="R81" s="58">
        <f t="shared" si="27"/>
        <v>4</v>
      </c>
      <c r="S81" s="58">
        <f t="shared" si="28"/>
        <v>2</v>
      </c>
      <c r="T81" s="58">
        <f t="shared" si="29"/>
        <v>1</v>
      </c>
      <c r="U81" s="54">
        <f t="shared" si="19"/>
        <v>79</v>
      </c>
    </row>
    <row r="82" spans="1:21" ht="12.75" x14ac:dyDescent="0.2">
      <c r="A82" s="54">
        <v>80</v>
      </c>
      <c r="B82" s="54">
        <f t="shared" si="17"/>
        <v>20</v>
      </c>
      <c r="C82" s="55">
        <f t="shared" si="18"/>
        <v>120</v>
      </c>
      <c r="D82" s="56">
        <f t="shared" si="20"/>
        <v>19</v>
      </c>
      <c r="E82" s="59">
        <f t="shared" si="21"/>
        <v>139</v>
      </c>
      <c r="F82" s="55">
        <v>0</v>
      </c>
      <c r="G82" s="55">
        <v>20</v>
      </c>
      <c r="H82" s="55">
        <v>0</v>
      </c>
      <c r="I82" s="55">
        <v>0</v>
      </c>
      <c r="J82" s="55">
        <f t="shared" si="22"/>
        <v>40</v>
      </c>
      <c r="K82" s="55">
        <f t="shared" si="22"/>
        <v>40</v>
      </c>
      <c r="L82" s="55">
        <f t="shared" si="22"/>
        <v>40</v>
      </c>
      <c r="M82" s="55">
        <f t="shared" si="23"/>
        <v>0</v>
      </c>
      <c r="N82" s="55">
        <f t="shared" si="23"/>
        <v>0</v>
      </c>
      <c r="O82" s="58">
        <f t="shared" si="24"/>
        <v>0</v>
      </c>
      <c r="P82" s="58">
        <f t="shared" si="25"/>
        <v>4</v>
      </c>
      <c r="Q82" s="58">
        <f t="shared" si="26"/>
        <v>8</v>
      </c>
      <c r="R82" s="58">
        <f t="shared" si="27"/>
        <v>4</v>
      </c>
      <c r="S82" s="58">
        <f t="shared" si="28"/>
        <v>2</v>
      </c>
      <c r="T82" s="58">
        <f t="shared" si="29"/>
        <v>1</v>
      </c>
      <c r="U82" s="54">
        <f t="shared" si="19"/>
        <v>80</v>
      </c>
    </row>
    <row r="83" spans="1:21" ht="12.75" x14ac:dyDescent="0.2">
      <c r="A83" s="54">
        <v>81</v>
      </c>
      <c r="B83" s="54">
        <f t="shared" si="17"/>
        <v>21</v>
      </c>
      <c r="C83" s="55">
        <f t="shared" si="18"/>
        <v>117</v>
      </c>
      <c r="D83" s="56">
        <f t="shared" si="20"/>
        <v>20</v>
      </c>
      <c r="E83" s="59">
        <f t="shared" si="21"/>
        <v>137</v>
      </c>
      <c r="F83" s="55">
        <v>3</v>
      </c>
      <c r="G83" s="55">
        <v>18</v>
      </c>
      <c r="H83" s="55">
        <v>0</v>
      </c>
      <c r="I83" s="55">
        <v>0</v>
      </c>
      <c r="J83" s="55">
        <f t="shared" si="22"/>
        <v>39</v>
      </c>
      <c r="K83" s="55">
        <f t="shared" si="22"/>
        <v>39</v>
      </c>
      <c r="L83" s="55">
        <f t="shared" si="22"/>
        <v>39</v>
      </c>
      <c r="M83" s="55">
        <f t="shared" si="23"/>
        <v>0</v>
      </c>
      <c r="N83" s="55">
        <f t="shared" si="23"/>
        <v>0</v>
      </c>
      <c r="O83" s="58">
        <f t="shared" si="24"/>
        <v>0</v>
      </c>
      <c r="P83" s="58">
        <f t="shared" si="25"/>
        <v>5</v>
      </c>
      <c r="Q83" s="58">
        <f t="shared" si="26"/>
        <v>8</v>
      </c>
      <c r="R83" s="58">
        <f t="shared" si="27"/>
        <v>4</v>
      </c>
      <c r="S83" s="58">
        <f t="shared" si="28"/>
        <v>2</v>
      </c>
      <c r="T83" s="58">
        <f t="shared" si="29"/>
        <v>1</v>
      </c>
      <c r="U83" s="54">
        <f t="shared" si="19"/>
        <v>81</v>
      </c>
    </row>
    <row r="84" spans="1:21" ht="12.75" x14ac:dyDescent="0.2">
      <c r="A84" s="54">
        <v>82</v>
      </c>
      <c r="B84" s="54">
        <f t="shared" si="17"/>
        <v>21</v>
      </c>
      <c r="C84" s="55">
        <f t="shared" si="18"/>
        <v>120</v>
      </c>
      <c r="D84" s="56">
        <f t="shared" si="20"/>
        <v>20</v>
      </c>
      <c r="E84" s="59">
        <f t="shared" si="21"/>
        <v>140</v>
      </c>
      <c r="F84" s="55">
        <v>2</v>
      </c>
      <c r="G84" s="55">
        <v>19</v>
      </c>
      <c r="H84" s="55">
        <v>0</v>
      </c>
      <c r="I84" s="55">
        <v>0</v>
      </c>
      <c r="J84" s="55">
        <f t="shared" si="22"/>
        <v>40</v>
      </c>
      <c r="K84" s="55">
        <f t="shared" si="22"/>
        <v>40</v>
      </c>
      <c r="L84" s="55">
        <f t="shared" si="22"/>
        <v>40</v>
      </c>
      <c r="M84" s="55">
        <f t="shared" si="23"/>
        <v>0</v>
      </c>
      <c r="N84" s="55">
        <f t="shared" si="23"/>
        <v>0</v>
      </c>
      <c r="O84" s="58">
        <f t="shared" si="24"/>
        <v>0</v>
      </c>
      <c r="P84" s="58">
        <f t="shared" si="25"/>
        <v>5</v>
      </c>
      <c r="Q84" s="58">
        <f t="shared" si="26"/>
        <v>8</v>
      </c>
      <c r="R84" s="58">
        <f t="shared" si="27"/>
        <v>4</v>
      </c>
      <c r="S84" s="58">
        <f t="shared" si="28"/>
        <v>2</v>
      </c>
      <c r="T84" s="58">
        <f t="shared" si="29"/>
        <v>1</v>
      </c>
      <c r="U84" s="54">
        <f t="shared" si="19"/>
        <v>82</v>
      </c>
    </row>
    <row r="85" spans="1:21" ht="12.75" x14ac:dyDescent="0.2">
      <c r="A85" s="54">
        <v>83</v>
      </c>
      <c r="B85" s="54">
        <f t="shared" si="17"/>
        <v>21</v>
      </c>
      <c r="C85" s="55">
        <f t="shared" si="18"/>
        <v>123</v>
      </c>
      <c r="D85" s="56">
        <f t="shared" si="20"/>
        <v>20</v>
      </c>
      <c r="E85" s="59">
        <f t="shared" si="21"/>
        <v>143</v>
      </c>
      <c r="F85" s="55">
        <v>1</v>
      </c>
      <c r="G85" s="55">
        <v>20</v>
      </c>
      <c r="H85" s="55">
        <v>0</v>
      </c>
      <c r="I85" s="55">
        <v>0</v>
      </c>
      <c r="J85" s="55">
        <f t="shared" si="22"/>
        <v>41</v>
      </c>
      <c r="K85" s="55">
        <f t="shared" si="22"/>
        <v>41</v>
      </c>
      <c r="L85" s="55">
        <f t="shared" si="22"/>
        <v>41</v>
      </c>
      <c r="M85" s="55">
        <f t="shared" si="23"/>
        <v>0</v>
      </c>
      <c r="N85" s="55">
        <f t="shared" si="23"/>
        <v>0</v>
      </c>
      <c r="O85" s="58">
        <f t="shared" si="24"/>
        <v>0</v>
      </c>
      <c r="P85" s="58">
        <f t="shared" si="25"/>
        <v>5</v>
      </c>
      <c r="Q85" s="58">
        <f t="shared" si="26"/>
        <v>8</v>
      </c>
      <c r="R85" s="58">
        <f t="shared" si="27"/>
        <v>4</v>
      </c>
      <c r="S85" s="58">
        <f t="shared" si="28"/>
        <v>2</v>
      </c>
      <c r="T85" s="58">
        <f t="shared" si="29"/>
        <v>1</v>
      </c>
      <c r="U85" s="54">
        <f t="shared" si="19"/>
        <v>83</v>
      </c>
    </row>
    <row r="86" spans="1:21" ht="12.75" x14ac:dyDescent="0.2">
      <c r="A86" s="54">
        <v>84</v>
      </c>
      <c r="B86" s="54">
        <f t="shared" si="17"/>
        <v>21</v>
      </c>
      <c r="C86" s="55">
        <f t="shared" si="18"/>
        <v>126</v>
      </c>
      <c r="D86" s="56">
        <f t="shared" si="20"/>
        <v>20</v>
      </c>
      <c r="E86" s="59">
        <f t="shared" si="21"/>
        <v>146</v>
      </c>
      <c r="F86" s="55">
        <v>0</v>
      </c>
      <c r="G86" s="55">
        <v>21</v>
      </c>
      <c r="H86" s="55">
        <v>0</v>
      </c>
      <c r="I86" s="55">
        <v>0</v>
      </c>
      <c r="J86" s="55">
        <f t="shared" si="22"/>
        <v>42</v>
      </c>
      <c r="K86" s="55">
        <f t="shared" si="22"/>
        <v>42</v>
      </c>
      <c r="L86" s="55">
        <f t="shared" si="22"/>
        <v>42</v>
      </c>
      <c r="M86" s="55">
        <f t="shared" si="23"/>
        <v>0</v>
      </c>
      <c r="N86" s="55">
        <f t="shared" si="23"/>
        <v>0</v>
      </c>
      <c r="O86" s="58">
        <f t="shared" si="24"/>
        <v>0</v>
      </c>
      <c r="P86" s="58">
        <f t="shared" si="25"/>
        <v>5</v>
      </c>
      <c r="Q86" s="58">
        <f t="shared" si="26"/>
        <v>8</v>
      </c>
      <c r="R86" s="58">
        <f t="shared" si="27"/>
        <v>4</v>
      </c>
      <c r="S86" s="58">
        <f t="shared" si="28"/>
        <v>2</v>
      </c>
      <c r="T86" s="58">
        <f t="shared" si="29"/>
        <v>1</v>
      </c>
      <c r="U86" s="54">
        <f t="shared" si="19"/>
        <v>84</v>
      </c>
    </row>
    <row r="87" spans="1:21" ht="12.75" x14ac:dyDescent="0.2">
      <c r="A87" s="54">
        <v>85</v>
      </c>
      <c r="B87" s="54">
        <f t="shared" si="17"/>
        <v>22</v>
      </c>
      <c r="C87" s="55">
        <f t="shared" si="18"/>
        <v>123</v>
      </c>
      <c r="D87" s="56">
        <f t="shared" si="20"/>
        <v>21</v>
      </c>
      <c r="E87" s="59">
        <f t="shared" si="21"/>
        <v>144</v>
      </c>
      <c r="F87" s="55">
        <v>3</v>
      </c>
      <c r="G87" s="55">
        <v>19</v>
      </c>
      <c r="H87" s="55">
        <v>0</v>
      </c>
      <c r="I87" s="55">
        <v>0</v>
      </c>
      <c r="J87" s="55">
        <f t="shared" si="22"/>
        <v>41</v>
      </c>
      <c r="K87" s="55">
        <f t="shared" si="22"/>
        <v>41</v>
      </c>
      <c r="L87" s="55">
        <f t="shared" si="22"/>
        <v>41</v>
      </c>
      <c r="M87" s="55">
        <f t="shared" si="23"/>
        <v>0</v>
      </c>
      <c r="N87" s="55">
        <f t="shared" si="23"/>
        <v>0</v>
      </c>
      <c r="O87" s="58">
        <f t="shared" si="24"/>
        <v>0</v>
      </c>
      <c r="P87" s="58">
        <f t="shared" si="25"/>
        <v>6</v>
      </c>
      <c r="Q87" s="58">
        <f t="shared" si="26"/>
        <v>8</v>
      </c>
      <c r="R87" s="58">
        <f t="shared" si="27"/>
        <v>4</v>
      </c>
      <c r="S87" s="58">
        <f t="shared" si="28"/>
        <v>2</v>
      </c>
      <c r="T87" s="58">
        <f t="shared" si="29"/>
        <v>1</v>
      </c>
      <c r="U87" s="54">
        <f t="shared" si="19"/>
        <v>85</v>
      </c>
    </row>
    <row r="88" spans="1:21" ht="12.75" x14ac:dyDescent="0.2">
      <c r="A88" s="54">
        <v>86</v>
      </c>
      <c r="B88" s="54">
        <f t="shared" si="17"/>
        <v>22</v>
      </c>
      <c r="C88" s="55">
        <f t="shared" si="18"/>
        <v>126</v>
      </c>
      <c r="D88" s="56">
        <f t="shared" si="20"/>
        <v>21</v>
      </c>
      <c r="E88" s="59">
        <f t="shared" si="21"/>
        <v>147</v>
      </c>
      <c r="F88" s="55">
        <v>2</v>
      </c>
      <c r="G88" s="55">
        <v>20</v>
      </c>
      <c r="H88" s="55">
        <v>0</v>
      </c>
      <c r="I88" s="55">
        <v>0</v>
      </c>
      <c r="J88" s="55">
        <f t="shared" si="22"/>
        <v>42</v>
      </c>
      <c r="K88" s="55">
        <f t="shared" si="22"/>
        <v>42</v>
      </c>
      <c r="L88" s="55">
        <f t="shared" si="22"/>
        <v>42</v>
      </c>
      <c r="M88" s="55">
        <f t="shared" si="23"/>
        <v>0</v>
      </c>
      <c r="N88" s="55">
        <f t="shared" si="23"/>
        <v>0</v>
      </c>
      <c r="O88" s="58">
        <f t="shared" si="24"/>
        <v>0</v>
      </c>
      <c r="P88" s="58">
        <f t="shared" si="25"/>
        <v>6</v>
      </c>
      <c r="Q88" s="58">
        <f t="shared" si="26"/>
        <v>8</v>
      </c>
      <c r="R88" s="58">
        <f t="shared" si="27"/>
        <v>4</v>
      </c>
      <c r="S88" s="58">
        <f t="shared" si="28"/>
        <v>2</v>
      </c>
      <c r="T88" s="58">
        <f t="shared" si="29"/>
        <v>1</v>
      </c>
      <c r="U88" s="54">
        <f t="shared" si="19"/>
        <v>86</v>
      </c>
    </row>
    <row r="89" spans="1:21" ht="12.75" x14ac:dyDescent="0.2">
      <c r="A89" s="54">
        <v>87</v>
      </c>
      <c r="B89" s="54">
        <f t="shared" si="17"/>
        <v>22</v>
      </c>
      <c r="C89" s="55">
        <f t="shared" si="18"/>
        <v>129</v>
      </c>
      <c r="D89" s="56">
        <f t="shared" si="20"/>
        <v>21</v>
      </c>
      <c r="E89" s="59">
        <f t="shared" si="21"/>
        <v>150</v>
      </c>
      <c r="F89" s="55">
        <v>1</v>
      </c>
      <c r="G89" s="55">
        <v>21</v>
      </c>
      <c r="H89" s="55">
        <v>0</v>
      </c>
      <c r="I89" s="55">
        <v>0</v>
      </c>
      <c r="J89" s="55">
        <f t="shared" si="22"/>
        <v>43</v>
      </c>
      <c r="K89" s="55">
        <f t="shared" si="22"/>
        <v>43</v>
      </c>
      <c r="L89" s="55">
        <f t="shared" si="22"/>
        <v>43</v>
      </c>
      <c r="M89" s="55">
        <f t="shared" si="23"/>
        <v>0</v>
      </c>
      <c r="N89" s="55">
        <f t="shared" si="23"/>
        <v>0</v>
      </c>
      <c r="O89" s="58">
        <f t="shared" si="24"/>
        <v>0</v>
      </c>
      <c r="P89" s="58">
        <f t="shared" si="25"/>
        <v>6</v>
      </c>
      <c r="Q89" s="58">
        <f t="shared" si="26"/>
        <v>8</v>
      </c>
      <c r="R89" s="58">
        <f t="shared" si="27"/>
        <v>4</v>
      </c>
      <c r="S89" s="58">
        <f t="shared" si="28"/>
        <v>2</v>
      </c>
      <c r="T89" s="58">
        <f t="shared" si="29"/>
        <v>1</v>
      </c>
      <c r="U89" s="54">
        <f t="shared" si="19"/>
        <v>87</v>
      </c>
    </row>
    <row r="90" spans="1:21" ht="12.75" x14ac:dyDescent="0.2">
      <c r="A90" s="54">
        <v>88</v>
      </c>
      <c r="B90" s="54">
        <f t="shared" si="17"/>
        <v>22</v>
      </c>
      <c r="C90" s="55">
        <f t="shared" si="18"/>
        <v>132</v>
      </c>
      <c r="D90" s="56">
        <f t="shared" si="20"/>
        <v>21</v>
      </c>
      <c r="E90" s="59">
        <f t="shared" si="21"/>
        <v>153</v>
      </c>
      <c r="F90" s="55">
        <v>0</v>
      </c>
      <c r="G90" s="55">
        <v>22</v>
      </c>
      <c r="H90" s="55">
        <v>0</v>
      </c>
      <c r="I90" s="55">
        <v>0</v>
      </c>
      <c r="J90" s="55">
        <f t="shared" si="22"/>
        <v>44</v>
      </c>
      <c r="K90" s="55">
        <f t="shared" si="22"/>
        <v>44</v>
      </c>
      <c r="L90" s="55">
        <f t="shared" si="22"/>
        <v>44</v>
      </c>
      <c r="M90" s="55">
        <f t="shared" si="23"/>
        <v>0</v>
      </c>
      <c r="N90" s="55">
        <f t="shared" si="23"/>
        <v>0</v>
      </c>
      <c r="O90" s="58">
        <f t="shared" si="24"/>
        <v>0</v>
      </c>
      <c r="P90" s="58">
        <f t="shared" si="25"/>
        <v>6</v>
      </c>
      <c r="Q90" s="58">
        <f t="shared" si="26"/>
        <v>8</v>
      </c>
      <c r="R90" s="58">
        <f t="shared" si="27"/>
        <v>4</v>
      </c>
      <c r="S90" s="58">
        <f t="shared" si="28"/>
        <v>2</v>
      </c>
      <c r="T90" s="58">
        <f t="shared" si="29"/>
        <v>1</v>
      </c>
      <c r="U90" s="54">
        <f t="shared" si="19"/>
        <v>88</v>
      </c>
    </row>
    <row r="91" spans="1:21" ht="12.75" x14ac:dyDescent="0.2">
      <c r="A91" s="54">
        <v>89</v>
      </c>
      <c r="B91" s="54">
        <f t="shared" si="17"/>
        <v>23</v>
      </c>
      <c r="C91" s="55">
        <f t="shared" si="18"/>
        <v>129</v>
      </c>
      <c r="D91" s="56">
        <f t="shared" si="20"/>
        <v>22</v>
      </c>
      <c r="E91" s="59">
        <f t="shared" si="21"/>
        <v>151</v>
      </c>
      <c r="F91" s="55">
        <v>3</v>
      </c>
      <c r="G91" s="55">
        <v>20</v>
      </c>
      <c r="H91" s="55">
        <v>0</v>
      </c>
      <c r="I91" s="55">
        <v>0</v>
      </c>
      <c r="J91" s="55">
        <f t="shared" si="22"/>
        <v>43</v>
      </c>
      <c r="K91" s="55">
        <f t="shared" si="22"/>
        <v>43</v>
      </c>
      <c r="L91" s="55">
        <f t="shared" si="22"/>
        <v>43</v>
      </c>
      <c r="M91" s="55">
        <f t="shared" si="23"/>
        <v>0</v>
      </c>
      <c r="N91" s="55">
        <f t="shared" si="23"/>
        <v>0</v>
      </c>
      <c r="O91" s="58">
        <f t="shared" si="24"/>
        <v>0</v>
      </c>
      <c r="P91" s="58">
        <f t="shared" si="25"/>
        <v>7</v>
      </c>
      <c r="Q91" s="58">
        <f t="shared" si="26"/>
        <v>8</v>
      </c>
      <c r="R91" s="58">
        <f t="shared" si="27"/>
        <v>4</v>
      </c>
      <c r="S91" s="58">
        <f t="shared" si="28"/>
        <v>2</v>
      </c>
      <c r="T91" s="58">
        <f t="shared" si="29"/>
        <v>1</v>
      </c>
      <c r="U91" s="54">
        <f t="shared" si="19"/>
        <v>89</v>
      </c>
    </row>
    <row r="92" spans="1:21" ht="12.75" x14ac:dyDescent="0.2">
      <c r="A92" s="54">
        <v>90</v>
      </c>
      <c r="B92" s="54">
        <f t="shared" si="17"/>
        <v>23</v>
      </c>
      <c r="C92" s="55">
        <f t="shared" si="18"/>
        <v>132</v>
      </c>
      <c r="D92" s="56">
        <f t="shared" si="20"/>
        <v>22</v>
      </c>
      <c r="E92" s="59">
        <f t="shared" si="21"/>
        <v>154</v>
      </c>
      <c r="F92" s="55">
        <v>2</v>
      </c>
      <c r="G92" s="55">
        <v>21</v>
      </c>
      <c r="H92" s="55">
        <v>0</v>
      </c>
      <c r="I92" s="55">
        <v>0</v>
      </c>
      <c r="J92" s="55">
        <f t="shared" si="22"/>
        <v>44</v>
      </c>
      <c r="K92" s="55">
        <f t="shared" si="22"/>
        <v>44</v>
      </c>
      <c r="L92" s="55">
        <f t="shared" si="22"/>
        <v>44</v>
      </c>
      <c r="M92" s="55">
        <f t="shared" si="23"/>
        <v>0</v>
      </c>
      <c r="N92" s="55">
        <f t="shared" si="23"/>
        <v>0</v>
      </c>
      <c r="O92" s="58">
        <f t="shared" si="24"/>
        <v>0</v>
      </c>
      <c r="P92" s="58">
        <f t="shared" si="25"/>
        <v>7</v>
      </c>
      <c r="Q92" s="58">
        <f t="shared" si="26"/>
        <v>8</v>
      </c>
      <c r="R92" s="58">
        <f t="shared" si="27"/>
        <v>4</v>
      </c>
      <c r="S92" s="58">
        <f t="shared" si="28"/>
        <v>2</v>
      </c>
      <c r="T92" s="58">
        <f t="shared" si="29"/>
        <v>1</v>
      </c>
      <c r="U92" s="54">
        <f t="shared" si="19"/>
        <v>90</v>
      </c>
    </row>
    <row r="93" spans="1:21" ht="12.75" x14ac:dyDescent="0.2">
      <c r="A93" s="54">
        <v>91</v>
      </c>
      <c r="B93" s="54">
        <f t="shared" si="17"/>
        <v>23</v>
      </c>
      <c r="C93" s="55">
        <f t="shared" si="18"/>
        <v>135</v>
      </c>
      <c r="D93" s="56">
        <f t="shared" si="20"/>
        <v>22</v>
      </c>
      <c r="E93" s="59">
        <f t="shared" si="21"/>
        <v>157</v>
      </c>
      <c r="F93" s="55">
        <v>1</v>
      </c>
      <c r="G93" s="55">
        <v>22</v>
      </c>
      <c r="H93" s="55">
        <v>0</v>
      </c>
      <c r="I93" s="55">
        <v>0</v>
      </c>
      <c r="J93" s="55">
        <f t="shared" si="22"/>
        <v>45</v>
      </c>
      <c r="K93" s="55">
        <f t="shared" si="22"/>
        <v>45</v>
      </c>
      <c r="L93" s="55">
        <f t="shared" si="22"/>
        <v>45</v>
      </c>
      <c r="M93" s="55">
        <f t="shared" si="23"/>
        <v>0</v>
      </c>
      <c r="N93" s="55">
        <f t="shared" si="23"/>
        <v>0</v>
      </c>
      <c r="O93" s="58">
        <f t="shared" si="24"/>
        <v>0</v>
      </c>
      <c r="P93" s="58">
        <f t="shared" si="25"/>
        <v>7</v>
      </c>
      <c r="Q93" s="58">
        <f t="shared" si="26"/>
        <v>8</v>
      </c>
      <c r="R93" s="58">
        <f t="shared" si="27"/>
        <v>4</v>
      </c>
      <c r="S93" s="58">
        <f t="shared" si="28"/>
        <v>2</v>
      </c>
      <c r="T93" s="58">
        <f t="shared" si="29"/>
        <v>1</v>
      </c>
      <c r="U93" s="54">
        <f t="shared" si="19"/>
        <v>91</v>
      </c>
    </row>
    <row r="94" spans="1:21" ht="12.75" x14ac:dyDescent="0.2">
      <c r="A94" s="54">
        <v>92</v>
      </c>
      <c r="B94" s="54">
        <f t="shared" si="17"/>
        <v>23</v>
      </c>
      <c r="C94" s="55">
        <f t="shared" si="18"/>
        <v>138</v>
      </c>
      <c r="D94" s="56">
        <f t="shared" si="20"/>
        <v>22</v>
      </c>
      <c r="E94" s="59">
        <f t="shared" si="21"/>
        <v>160</v>
      </c>
      <c r="F94" s="55">
        <v>0</v>
      </c>
      <c r="G94" s="55">
        <v>23</v>
      </c>
      <c r="H94" s="55">
        <v>0</v>
      </c>
      <c r="I94" s="55">
        <v>0</v>
      </c>
      <c r="J94" s="55">
        <f t="shared" si="22"/>
        <v>46</v>
      </c>
      <c r="K94" s="55">
        <f t="shared" si="22"/>
        <v>46</v>
      </c>
      <c r="L94" s="55">
        <f t="shared" si="22"/>
        <v>46</v>
      </c>
      <c r="M94" s="55">
        <f t="shared" si="23"/>
        <v>0</v>
      </c>
      <c r="N94" s="55">
        <f t="shared" si="23"/>
        <v>0</v>
      </c>
      <c r="O94" s="58">
        <f t="shared" si="24"/>
        <v>0</v>
      </c>
      <c r="P94" s="58">
        <f t="shared" si="25"/>
        <v>7</v>
      </c>
      <c r="Q94" s="58">
        <f t="shared" si="26"/>
        <v>8</v>
      </c>
      <c r="R94" s="58">
        <f t="shared" si="27"/>
        <v>4</v>
      </c>
      <c r="S94" s="58">
        <f t="shared" si="28"/>
        <v>2</v>
      </c>
      <c r="T94" s="58">
        <f t="shared" si="29"/>
        <v>1</v>
      </c>
      <c r="U94" s="54">
        <f t="shared" si="19"/>
        <v>92</v>
      </c>
    </row>
    <row r="95" spans="1:21" ht="12.75" x14ac:dyDescent="0.2">
      <c r="A95" s="54">
        <v>93</v>
      </c>
      <c r="B95" s="54">
        <f t="shared" si="17"/>
        <v>24</v>
      </c>
      <c r="C95" s="55">
        <f t="shared" si="18"/>
        <v>135</v>
      </c>
      <c r="D95" s="56">
        <f t="shared" si="20"/>
        <v>23</v>
      </c>
      <c r="E95" s="59">
        <f t="shared" si="21"/>
        <v>158</v>
      </c>
      <c r="F95" s="55">
        <v>3</v>
      </c>
      <c r="G95" s="55">
        <v>21</v>
      </c>
      <c r="H95" s="55">
        <v>0</v>
      </c>
      <c r="I95" s="55">
        <v>0</v>
      </c>
      <c r="J95" s="55">
        <f t="shared" si="22"/>
        <v>45</v>
      </c>
      <c r="K95" s="55">
        <f t="shared" si="22"/>
        <v>45</v>
      </c>
      <c r="L95" s="55">
        <f t="shared" si="22"/>
        <v>45</v>
      </c>
      <c r="M95" s="55">
        <f t="shared" si="23"/>
        <v>0</v>
      </c>
      <c r="N95" s="55">
        <f t="shared" si="23"/>
        <v>0</v>
      </c>
      <c r="O95" s="58">
        <f t="shared" si="24"/>
        <v>0</v>
      </c>
      <c r="P95" s="58">
        <f t="shared" si="25"/>
        <v>8</v>
      </c>
      <c r="Q95" s="58">
        <f t="shared" si="26"/>
        <v>8</v>
      </c>
      <c r="R95" s="58">
        <f t="shared" si="27"/>
        <v>4</v>
      </c>
      <c r="S95" s="58">
        <f t="shared" si="28"/>
        <v>2</v>
      </c>
      <c r="T95" s="58">
        <f t="shared" si="29"/>
        <v>1</v>
      </c>
      <c r="U95" s="54">
        <f t="shared" si="19"/>
        <v>93</v>
      </c>
    </row>
    <row r="96" spans="1:21" ht="12.75" x14ac:dyDescent="0.2">
      <c r="A96" s="54">
        <v>94</v>
      </c>
      <c r="B96" s="54">
        <f t="shared" si="17"/>
        <v>24</v>
      </c>
      <c r="C96" s="55">
        <f t="shared" si="18"/>
        <v>138</v>
      </c>
      <c r="D96" s="56">
        <f t="shared" si="20"/>
        <v>23</v>
      </c>
      <c r="E96" s="59">
        <f t="shared" si="21"/>
        <v>161</v>
      </c>
      <c r="F96" s="55">
        <v>2</v>
      </c>
      <c r="G96" s="55">
        <v>22</v>
      </c>
      <c r="H96" s="55">
        <v>0</v>
      </c>
      <c r="I96" s="55">
        <v>0</v>
      </c>
      <c r="J96" s="55">
        <f t="shared" si="22"/>
        <v>46</v>
      </c>
      <c r="K96" s="55">
        <f t="shared" si="22"/>
        <v>46</v>
      </c>
      <c r="L96" s="55">
        <f t="shared" si="22"/>
        <v>46</v>
      </c>
      <c r="M96" s="55">
        <f t="shared" si="23"/>
        <v>0</v>
      </c>
      <c r="N96" s="55">
        <f t="shared" si="23"/>
        <v>0</v>
      </c>
      <c r="O96" s="58">
        <f t="shared" si="24"/>
        <v>0</v>
      </c>
      <c r="P96" s="58">
        <f t="shared" si="25"/>
        <v>8</v>
      </c>
      <c r="Q96" s="58">
        <f t="shared" si="26"/>
        <v>8</v>
      </c>
      <c r="R96" s="58">
        <f t="shared" si="27"/>
        <v>4</v>
      </c>
      <c r="S96" s="58">
        <f t="shared" si="28"/>
        <v>2</v>
      </c>
      <c r="T96" s="58">
        <f t="shared" si="29"/>
        <v>1</v>
      </c>
      <c r="U96" s="54">
        <f t="shared" si="19"/>
        <v>94</v>
      </c>
    </row>
    <row r="97" spans="1:21" ht="12.75" x14ac:dyDescent="0.2">
      <c r="A97" s="54">
        <v>95</v>
      </c>
      <c r="B97" s="54">
        <f t="shared" si="17"/>
        <v>24</v>
      </c>
      <c r="C97" s="55">
        <f t="shared" si="18"/>
        <v>141</v>
      </c>
      <c r="D97" s="56">
        <f t="shared" si="20"/>
        <v>23</v>
      </c>
      <c r="E97" s="59">
        <f t="shared" si="21"/>
        <v>164</v>
      </c>
      <c r="F97" s="55">
        <v>1</v>
      </c>
      <c r="G97" s="55">
        <v>23</v>
      </c>
      <c r="H97" s="55">
        <v>0</v>
      </c>
      <c r="I97" s="55">
        <v>0</v>
      </c>
      <c r="J97" s="55">
        <f t="shared" si="22"/>
        <v>47</v>
      </c>
      <c r="K97" s="55">
        <f t="shared" si="22"/>
        <v>47</v>
      </c>
      <c r="L97" s="55">
        <f t="shared" si="22"/>
        <v>47</v>
      </c>
      <c r="M97" s="55">
        <f t="shared" si="23"/>
        <v>0</v>
      </c>
      <c r="N97" s="55">
        <f t="shared" si="23"/>
        <v>0</v>
      </c>
      <c r="O97" s="58">
        <f t="shared" si="24"/>
        <v>0</v>
      </c>
      <c r="P97" s="58">
        <f t="shared" si="25"/>
        <v>8</v>
      </c>
      <c r="Q97" s="58">
        <f t="shared" si="26"/>
        <v>8</v>
      </c>
      <c r="R97" s="58">
        <f t="shared" si="27"/>
        <v>4</v>
      </c>
      <c r="S97" s="58">
        <f t="shared" si="28"/>
        <v>2</v>
      </c>
      <c r="T97" s="58">
        <f t="shared" si="29"/>
        <v>1</v>
      </c>
      <c r="U97" s="54">
        <f t="shared" si="19"/>
        <v>95</v>
      </c>
    </row>
    <row r="98" spans="1:21" ht="12.75" x14ac:dyDescent="0.2">
      <c r="A98" s="54">
        <v>96</v>
      </c>
      <c r="B98" s="54">
        <f t="shared" ref="B98:B130" si="30">SUM(F98:I98)</f>
        <v>24</v>
      </c>
      <c r="C98" s="55">
        <f t="shared" ref="C98:C130" si="31">F98*3+G98*6+H98*10+I98*15</f>
        <v>144</v>
      </c>
      <c r="D98" s="56">
        <f t="shared" si="20"/>
        <v>23</v>
      </c>
      <c r="E98" s="59">
        <f t="shared" si="21"/>
        <v>167</v>
      </c>
      <c r="F98" s="55">
        <v>0</v>
      </c>
      <c r="G98" s="55">
        <v>24</v>
      </c>
      <c r="H98" s="55">
        <v>0</v>
      </c>
      <c r="I98" s="55">
        <v>0</v>
      </c>
      <c r="J98" s="55">
        <f t="shared" si="22"/>
        <v>48</v>
      </c>
      <c r="K98" s="55">
        <f t="shared" si="22"/>
        <v>48</v>
      </c>
      <c r="L98" s="55">
        <f t="shared" si="22"/>
        <v>48</v>
      </c>
      <c r="M98" s="55">
        <f t="shared" si="23"/>
        <v>0</v>
      </c>
      <c r="N98" s="55">
        <f t="shared" si="23"/>
        <v>0</v>
      </c>
      <c r="O98" s="58">
        <f t="shared" si="24"/>
        <v>0</v>
      </c>
      <c r="P98" s="58">
        <f t="shared" si="25"/>
        <v>8</v>
      </c>
      <c r="Q98" s="58">
        <f t="shared" si="26"/>
        <v>8</v>
      </c>
      <c r="R98" s="58">
        <f t="shared" si="27"/>
        <v>4</v>
      </c>
      <c r="S98" s="58">
        <f t="shared" si="28"/>
        <v>2</v>
      </c>
      <c r="T98" s="58">
        <f t="shared" si="29"/>
        <v>1</v>
      </c>
      <c r="U98" s="54">
        <f t="shared" ref="U98:U130" si="32">F98*3+G98*4+H98*5+I98*6</f>
        <v>96</v>
      </c>
    </row>
    <row r="99" spans="1:21" ht="12.75" x14ac:dyDescent="0.2">
      <c r="A99" s="54">
        <v>97</v>
      </c>
      <c r="B99" s="54">
        <f t="shared" si="30"/>
        <v>25</v>
      </c>
      <c r="C99" s="55">
        <f t="shared" si="31"/>
        <v>141</v>
      </c>
      <c r="D99" s="56">
        <f t="shared" si="20"/>
        <v>24</v>
      </c>
      <c r="E99" s="59">
        <f t="shared" si="21"/>
        <v>165</v>
      </c>
      <c r="F99" s="55">
        <v>3</v>
      </c>
      <c r="G99" s="55">
        <v>22</v>
      </c>
      <c r="H99" s="55">
        <v>0</v>
      </c>
      <c r="I99" s="55">
        <v>0</v>
      </c>
      <c r="J99" s="55">
        <f t="shared" si="22"/>
        <v>47</v>
      </c>
      <c r="K99" s="55">
        <f t="shared" si="22"/>
        <v>47</v>
      </c>
      <c r="L99" s="55">
        <f t="shared" si="22"/>
        <v>47</v>
      </c>
      <c r="M99" s="55">
        <f t="shared" ref="M99:N130" si="33">$H99*2+$I99*3</f>
        <v>0</v>
      </c>
      <c r="N99" s="55">
        <f t="shared" si="33"/>
        <v>0</v>
      </c>
      <c r="O99" s="58">
        <f t="shared" si="24"/>
        <v>0</v>
      </c>
      <c r="P99" s="58">
        <f t="shared" si="25"/>
        <v>9</v>
      </c>
      <c r="Q99" s="58">
        <f t="shared" si="26"/>
        <v>8</v>
      </c>
      <c r="R99" s="58">
        <f t="shared" si="27"/>
        <v>4</v>
      </c>
      <c r="S99" s="58">
        <f t="shared" si="28"/>
        <v>2</v>
      </c>
      <c r="T99" s="58">
        <f t="shared" si="29"/>
        <v>1</v>
      </c>
      <c r="U99" s="54">
        <f t="shared" si="32"/>
        <v>97</v>
      </c>
    </row>
    <row r="100" spans="1:21" ht="12.75" x14ac:dyDescent="0.2">
      <c r="A100" s="54">
        <v>98</v>
      </c>
      <c r="B100" s="54">
        <f t="shared" si="30"/>
        <v>25</v>
      </c>
      <c r="C100" s="55">
        <f t="shared" si="31"/>
        <v>144</v>
      </c>
      <c r="D100" s="56">
        <f t="shared" si="20"/>
        <v>24</v>
      </c>
      <c r="E100" s="59">
        <f t="shared" si="21"/>
        <v>168</v>
      </c>
      <c r="F100" s="55">
        <v>2</v>
      </c>
      <c r="G100" s="55">
        <v>23</v>
      </c>
      <c r="H100" s="55">
        <v>0</v>
      </c>
      <c r="I100" s="55">
        <v>0</v>
      </c>
      <c r="J100" s="55">
        <f t="shared" si="22"/>
        <v>48</v>
      </c>
      <c r="K100" s="55">
        <f t="shared" si="22"/>
        <v>48</v>
      </c>
      <c r="L100" s="55">
        <f t="shared" si="22"/>
        <v>48</v>
      </c>
      <c r="M100" s="55">
        <f t="shared" si="33"/>
        <v>0</v>
      </c>
      <c r="N100" s="55">
        <f t="shared" si="33"/>
        <v>0</v>
      </c>
      <c r="O100" s="58">
        <f t="shared" si="24"/>
        <v>0</v>
      </c>
      <c r="P100" s="58">
        <f t="shared" si="25"/>
        <v>9</v>
      </c>
      <c r="Q100" s="58">
        <f t="shared" si="26"/>
        <v>8</v>
      </c>
      <c r="R100" s="58">
        <f t="shared" si="27"/>
        <v>4</v>
      </c>
      <c r="S100" s="58">
        <f t="shared" si="28"/>
        <v>2</v>
      </c>
      <c r="T100" s="58">
        <f t="shared" si="29"/>
        <v>1</v>
      </c>
      <c r="U100" s="54">
        <f t="shared" si="32"/>
        <v>98</v>
      </c>
    </row>
    <row r="101" spans="1:21" ht="12.75" x14ac:dyDescent="0.2">
      <c r="A101" s="54">
        <v>99</v>
      </c>
      <c r="B101" s="54">
        <f t="shared" si="30"/>
        <v>25</v>
      </c>
      <c r="C101" s="55">
        <f t="shared" si="31"/>
        <v>147</v>
      </c>
      <c r="D101" s="56">
        <f t="shared" si="20"/>
        <v>24</v>
      </c>
      <c r="E101" s="59">
        <f t="shared" si="21"/>
        <v>171</v>
      </c>
      <c r="F101" s="55">
        <v>1</v>
      </c>
      <c r="G101" s="55">
        <v>24</v>
      </c>
      <c r="H101" s="55">
        <v>0</v>
      </c>
      <c r="I101" s="55">
        <v>0</v>
      </c>
      <c r="J101" s="55">
        <f t="shared" si="22"/>
        <v>49</v>
      </c>
      <c r="K101" s="55">
        <f t="shared" si="22"/>
        <v>49</v>
      </c>
      <c r="L101" s="55">
        <f t="shared" si="22"/>
        <v>49</v>
      </c>
      <c r="M101" s="55">
        <f t="shared" si="33"/>
        <v>0</v>
      </c>
      <c r="N101" s="55">
        <f t="shared" si="33"/>
        <v>0</v>
      </c>
      <c r="O101" s="58">
        <f t="shared" si="24"/>
        <v>0</v>
      </c>
      <c r="P101" s="58">
        <f t="shared" si="25"/>
        <v>9</v>
      </c>
      <c r="Q101" s="58">
        <f t="shared" si="26"/>
        <v>8</v>
      </c>
      <c r="R101" s="58">
        <f t="shared" si="27"/>
        <v>4</v>
      </c>
      <c r="S101" s="58">
        <f t="shared" si="28"/>
        <v>2</v>
      </c>
      <c r="T101" s="58">
        <f t="shared" si="29"/>
        <v>1</v>
      </c>
      <c r="U101" s="54">
        <f t="shared" si="32"/>
        <v>99</v>
      </c>
    </row>
    <row r="102" spans="1:21" ht="12.75" x14ac:dyDescent="0.2">
      <c r="A102" s="54">
        <v>100</v>
      </c>
      <c r="B102" s="54">
        <f t="shared" si="30"/>
        <v>25</v>
      </c>
      <c r="C102" s="55">
        <f t="shared" si="31"/>
        <v>150</v>
      </c>
      <c r="D102" s="56">
        <f t="shared" si="20"/>
        <v>24</v>
      </c>
      <c r="E102" s="59">
        <f t="shared" si="21"/>
        <v>174</v>
      </c>
      <c r="F102" s="55">
        <v>0</v>
      </c>
      <c r="G102" s="55">
        <v>25</v>
      </c>
      <c r="H102" s="55">
        <v>0</v>
      </c>
      <c r="I102" s="55">
        <v>0</v>
      </c>
      <c r="J102" s="55">
        <f t="shared" si="22"/>
        <v>50</v>
      </c>
      <c r="K102" s="55">
        <f t="shared" si="22"/>
        <v>50</v>
      </c>
      <c r="L102" s="55">
        <f t="shared" si="22"/>
        <v>50</v>
      </c>
      <c r="M102" s="55">
        <f t="shared" si="33"/>
        <v>0</v>
      </c>
      <c r="N102" s="55">
        <f t="shared" si="33"/>
        <v>0</v>
      </c>
      <c r="O102" s="58">
        <f t="shared" si="24"/>
        <v>0</v>
      </c>
      <c r="P102" s="58">
        <f t="shared" si="25"/>
        <v>9</v>
      </c>
      <c r="Q102" s="58">
        <f t="shared" si="26"/>
        <v>8</v>
      </c>
      <c r="R102" s="58">
        <f t="shared" si="27"/>
        <v>4</v>
      </c>
      <c r="S102" s="58">
        <f t="shared" si="28"/>
        <v>2</v>
      </c>
      <c r="T102" s="58">
        <f t="shared" si="29"/>
        <v>1</v>
      </c>
      <c r="U102" s="54">
        <f t="shared" si="32"/>
        <v>100</v>
      </c>
    </row>
    <row r="103" spans="1:21" ht="12.75" x14ac:dyDescent="0.2">
      <c r="A103" s="54">
        <v>101</v>
      </c>
      <c r="B103" s="54">
        <f t="shared" si="30"/>
        <v>26</v>
      </c>
      <c r="C103" s="55">
        <f t="shared" si="31"/>
        <v>147</v>
      </c>
      <c r="D103" s="56">
        <f t="shared" si="20"/>
        <v>25</v>
      </c>
      <c r="E103" s="59">
        <f t="shared" si="21"/>
        <v>172</v>
      </c>
      <c r="F103" s="55">
        <v>3</v>
      </c>
      <c r="G103" s="55">
        <v>23</v>
      </c>
      <c r="H103" s="55">
        <v>0</v>
      </c>
      <c r="I103" s="55">
        <v>0</v>
      </c>
      <c r="J103" s="55">
        <f t="shared" si="22"/>
        <v>49</v>
      </c>
      <c r="K103" s="55">
        <f t="shared" si="22"/>
        <v>49</v>
      </c>
      <c r="L103" s="55">
        <f t="shared" si="22"/>
        <v>49</v>
      </c>
      <c r="M103" s="55">
        <f t="shared" si="33"/>
        <v>0</v>
      </c>
      <c r="N103" s="55">
        <f t="shared" si="33"/>
        <v>0</v>
      </c>
      <c r="O103" s="58">
        <f t="shared" si="24"/>
        <v>0</v>
      </c>
      <c r="P103" s="58">
        <f t="shared" si="25"/>
        <v>10</v>
      </c>
      <c r="Q103" s="58">
        <f t="shared" si="26"/>
        <v>8</v>
      </c>
      <c r="R103" s="58">
        <f t="shared" si="27"/>
        <v>4</v>
      </c>
      <c r="S103" s="58">
        <f t="shared" si="28"/>
        <v>2</v>
      </c>
      <c r="T103" s="58">
        <f t="shared" si="29"/>
        <v>1</v>
      </c>
      <c r="U103" s="54">
        <f t="shared" si="32"/>
        <v>101</v>
      </c>
    </row>
    <row r="104" spans="1:21" ht="12.75" x14ac:dyDescent="0.2">
      <c r="A104" s="54">
        <v>102</v>
      </c>
      <c r="B104" s="54">
        <f t="shared" si="30"/>
        <v>26</v>
      </c>
      <c r="C104" s="55">
        <f t="shared" si="31"/>
        <v>150</v>
      </c>
      <c r="D104" s="56">
        <f t="shared" si="20"/>
        <v>25</v>
      </c>
      <c r="E104" s="59">
        <f t="shared" si="21"/>
        <v>175</v>
      </c>
      <c r="F104" s="55">
        <v>2</v>
      </c>
      <c r="G104" s="55">
        <v>24</v>
      </c>
      <c r="H104" s="55">
        <v>0</v>
      </c>
      <c r="I104" s="55">
        <v>0</v>
      </c>
      <c r="J104" s="55">
        <f t="shared" ref="J104:L130" si="34">$F104*1+$G104*2+$H104*2+$I104*3</f>
        <v>50</v>
      </c>
      <c r="K104" s="55">
        <f t="shared" si="34"/>
        <v>50</v>
      </c>
      <c r="L104" s="55">
        <f t="shared" si="34"/>
        <v>50</v>
      </c>
      <c r="M104" s="55">
        <f t="shared" si="33"/>
        <v>0</v>
      </c>
      <c r="N104" s="55">
        <f t="shared" si="33"/>
        <v>0</v>
      </c>
      <c r="O104" s="58">
        <f t="shared" si="24"/>
        <v>0</v>
      </c>
      <c r="P104" s="58">
        <f t="shared" si="25"/>
        <v>10</v>
      </c>
      <c r="Q104" s="58">
        <f t="shared" si="26"/>
        <v>8</v>
      </c>
      <c r="R104" s="58">
        <f t="shared" si="27"/>
        <v>4</v>
      </c>
      <c r="S104" s="58">
        <f t="shared" si="28"/>
        <v>2</v>
      </c>
      <c r="T104" s="58">
        <f t="shared" si="29"/>
        <v>1</v>
      </c>
      <c r="U104" s="54">
        <f t="shared" si="32"/>
        <v>102</v>
      </c>
    </row>
    <row r="105" spans="1:21" ht="12.75" x14ac:dyDescent="0.2">
      <c r="A105" s="54">
        <v>103</v>
      </c>
      <c r="B105" s="54">
        <f t="shared" si="30"/>
        <v>26</v>
      </c>
      <c r="C105" s="55">
        <f t="shared" si="31"/>
        <v>153</v>
      </c>
      <c r="D105" s="56">
        <f t="shared" si="20"/>
        <v>25</v>
      </c>
      <c r="E105" s="59">
        <f t="shared" si="21"/>
        <v>178</v>
      </c>
      <c r="F105" s="55">
        <v>1</v>
      </c>
      <c r="G105" s="55">
        <v>25</v>
      </c>
      <c r="H105" s="55">
        <v>0</v>
      </c>
      <c r="I105" s="55">
        <v>0</v>
      </c>
      <c r="J105" s="55">
        <f t="shared" si="34"/>
        <v>51</v>
      </c>
      <c r="K105" s="55">
        <f t="shared" si="34"/>
        <v>51</v>
      </c>
      <c r="L105" s="55">
        <f t="shared" si="34"/>
        <v>51</v>
      </c>
      <c r="M105" s="55">
        <f t="shared" si="33"/>
        <v>0</v>
      </c>
      <c r="N105" s="55">
        <f t="shared" si="33"/>
        <v>0</v>
      </c>
      <c r="O105" s="58">
        <f t="shared" si="24"/>
        <v>0</v>
      </c>
      <c r="P105" s="58">
        <f t="shared" si="25"/>
        <v>10</v>
      </c>
      <c r="Q105" s="58">
        <f t="shared" si="26"/>
        <v>8</v>
      </c>
      <c r="R105" s="58">
        <f t="shared" si="27"/>
        <v>4</v>
      </c>
      <c r="S105" s="58">
        <f t="shared" si="28"/>
        <v>2</v>
      </c>
      <c r="T105" s="58">
        <f t="shared" si="29"/>
        <v>1</v>
      </c>
      <c r="U105" s="54">
        <f t="shared" si="32"/>
        <v>103</v>
      </c>
    </row>
    <row r="106" spans="1:21" ht="12.75" x14ac:dyDescent="0.2">
      <c r="A106" s="54">
        <v>104</v>
      </c>
      <c r="B106" s="54">
        <f t="shared" si="30"/>
        <v>26</v>
      </c>
      <c r="C106" s="55">
        <f t="shared" si="31"/>
        <v>156</v>
      </c>
      <c r="D106" s="56">
        <f t="shared" si="20"/>
        <v>25</v>
      </c>
      <c r="E106" s="59">
        <f t="shared" si="21"/>
        <v>181</v>
      </c>
      <c r="F106" s="55">
        <v>0</v>
      </c>
      <c r="G106" s="55">
        <v>26</v>
      </c>
      <c r="H106" s="55">
        <v>0</v>
      </c>
      <c r="I106" s="55">
        <v>0</v>
      </c>
      <c r="J106" s="55">
        <f t="shared" si="34"/>
        <v>52</v>
      </c>
      <c r="K106" s="55">
        <f t="shared" si="34"/>
        <v>52</v>
      </c>
      <c r="L106" s="55">
        <f t="shared" si="34"/>
        <v>52</v>
      </c>
      <c r="M106" s="55">
        <f t="shared" si="33"/>
        <v>0</v>
      </c>
      <c r="N106" s="55">
        <f t="shared" si="33"/>
        <v>0</v>
      </c>
      <c r="O106" s="58">
        <f t="shared" si="24"/>
        <v>0</v>
      </c>
      <c r="P106" s="58">
        <f t="shared" si="25"/>
        <v>10</v>
      </c>
      <c r="Q106" s="58">
        <f t="shared" si="26"/>
        <v>8</v>
      </c>
      <c r="R106" s="58">
        <f t="shared" si="27"/>
        <v>4</v>
      </c>
      <c r="S106" s="58">
        <f t="shared" si="28"/>
        <v>2</v>
      </c>
      <c r="T106" s="58">
        <f t="shared" si="29"/>
        <v>1</v>
      </c>
      <c r="U106" s="54">
        <f t="shared" si="32"/>
        <v>104</v>
      </c>
    </row>
    <row r="107" spans="1:21" ht="12.75" x14ac:dyDescent="0.2">
      <c r="A107" s="54">
        <v>105</v>
      </c>
      <c r="B107" s="54">
        <f t="shared" si="30"/>
        <v>27</v>
      </c>
      <c r="C107" s="55">
        <f t="shared" si="31"/>
        <v>153</v>
      </c>
      <c r="D107" s="56">
        <f t="shared" si="20"/>
        <v>26</v>
      </c>
      <c r="E107" s="59">
        <f t="shared" si="21"/>
        <v>179</v>
      </c>
      <c r="F107" s="55">
        <v>3</v>
      </c>
      <c r="G107" s="55">
        <v>24</v>
      </c>
      <c r="H107" s="55">
        <v>0</v>
      </c>
      <c r="I107" s="55">
        <v>0</v>
      </c>
      <c r="J107" s="55">
        <f t="shared" si="34"/>
        <v>51</v>
      </c>
      <c r="K107" s="55">
        <f t="shared" si="34"/>
        <v>51</v>
      </c>
      <c r="L107" s="55">
        <f t="shared" si="34"/>
        <v>51</v>
      </c>
      <c r="M107" s="55">
        <f t="shared" si="33"/>
        <v>0</v>
      </c>
      <c r="N107" s="55">
        <f t="shared" si="33"/>
        <v>0</v>
      </c>
      <c r="O107" s="58">
        <f t="shared" si="24"/>
        <v>0</v>
      </c>
      <c r="P107" s="58">
        <f t="shared" si="25"/>
        <v>11</v>
      </c>
      <c r="Q107" s="58">
        <f t="shared" si="26"/>
        <v>8</v>
      </c>
      <c r="R107" s="58">
        <f t="shared" si="27"/>
        <v>4</v>
      </c>
      <c r="S107" s="58">
        <f t="shared" si="28"/>
        <v>2</v>
      </c>
      <c r="T107" s="58">
        <f t="shared" si="29"/>
        <v>1</v>
      </c>
      <c r="U107" s="54">
        <f t="shared" si="32"/>
        <v>105</v>
      </c>
    </row>
    <row r="108" spans="1:21" ht="12.75" x14ac:dyDescent="0.2">
      <c r="A108" s="54">
        <v>106</v>
      </c>
      <c r="B108" s="54">
        <f t="shared" si="30"/>
        <v>27</v>
      </c>
      <c r="C108" s="55">
        <f t="shared" si="31"/>
        <v>156</v>
      </c>
      <c r="D108" s="56">
        <f t="shared" si="20"/>
        <v>26</v>
      </c>
      <c r="E108" s="59">
        <f t="shared" si="21"/>
        <v>182</v>
      </c>
      <c r="F108" s="55">
        <v>2</v>
      </c>
      <c r="G108" s="55">
        <v>25</v>
      </c>
      <c r="H108" s="55">
        <v>0</v>
      </c>
      <c r="I108" s="55">
        <v>0</v>
      </c>
      <c r="J108" s="55">
        <f t="shared" si="34"/>
        <v>52</v>
      </c>
      <c r="K108" s="55">
        <f t="shared" si="34"/>
        <v>52</v>
      </c>
      <c r="L108" s="55">
        <f t="shared" si="34"/>
        <v>52</v>
      </c>
      <c r="M108" s="55">
        <f t="shared" si="33"/>
        <v>0</v>
      </c>
      <c r="N108" s="55">
        <f t="shared" si="33"/>
        <v>0</v>
      </c>
      <c r="O108" s="58">
        <f t="shared" si="24"/>
        <v>0</v>
      </c>
      <c r="P108" s="58">
        <f t="shared" si="25"/>
        <v>11</v>
      </c>
      <c r="Q108" s="58">
        <f t="shared" si="26"/>
        <v>8</v>
      </c>
      <c r="R108" s="58">
        <f t="shared" si="27"/>
        <v>4</v>
      </c>
      <c r="S108" s="58">
        <f t="shared" si="28"/>
        <v>2</v>
      </c>
      <c r="T108" s="58">
        <f t="shared" si="29"/>
        <v>1</v>
      </c>
      <c r="U108" s="54">
        <f t="shared" si="32"/>
        <v>106</v>
      </c>
    </row>
    <row r="109" spans="1:21" ht="12.75" x14ac:dyDescent="0.2">
      <c r="A109" s="54">
        <v>107</v>
      </c>
      <c r="B109" s="54">
        <f t="shared" si="30"/>
        <v>27</v>
      </c>
      <c r="C109" s="55">
        <f t="shared" si="31"/>
        <v>159</v>
      </c>
      <c r="D109" s="56">
        <f t="shared" si="20"/>
        <v>26</v>
      </c>
      <c r="E109" s="59">
        <f t="shared" si="21"/>
        <v>185</v>
      </c>
      <c r="F109" s="55">
        <v>1</v>
      </c>
      <c r="G109" s="55">
        <v>26</v>
      </c>
      <c r="H109" s="55">
        <v>0</v>
      </c>
      <c r="I109" s="55">
        <v>0</v>
      </c>
      <c r="J109" s="55">
        <f t="shared" si="34"/>
        <v>53</v>
      </c>
      <c r="K109" s="55">
        <f t="shared" si="34"/>
        <v>53</v>
      </c>
      <c r="L109" s="55">
        <f t="shared" si="34"/>
        <v>53</v>
      </c>
      <c r="M109" s="55">
        <f t="shared" si="33"/>
        <v>0</v>
      </c>
      <c r="N109" s="55">
        <f t="shared" si="33"/>
        <v>0</v>
      </c>
      <c r="O109" s="58">
        <f t="shared" si="24"/>
        <v>0</v>
      </c>
      <c r="P109" s="58">
        <f t="shared" si="25"/>
        <v>11</v>
      </c>
      <c r="Q109" s="58">
        <f t="shared" si="26"/>
        <v>8</v>
      </c>
      <c r="R109" s="58">
        <f t="shared" si="27"/>
        <v>4</v>
      </c>
      <c r="S109" s="58">
        <f t="shared" si="28"/>
        <v>2</v>
      </c>
      <c r="T109" s="58">
        <f t="shared" si="29"/>
        <v>1</v>
      </c>
      <c r="U109" s="54">
        <f t="shared" si="32"/>
        <v>107</v>
      </c>
    </row>
    <row r="110" spans="1:21" ht="12.75" x14ac:dyDescent="0.2">
      <c r="A110" s="54">
        <v>108</v>
      </c>
      <c r="B110" s="54">
        <f t="shared" si="30"/>
        <v>27</v>
      </c>
      <c r="C110" s="55">
        <f t="shared" si="31"/>
        <v>162</v>
      </c>
      <c r="D110" s="56">
        <f t="shared" si="20"/>
        <v>26</v>
      </c>
      <c r="E110" s="59">
        <f t="shared" si="21"/>
        <v>188</v>
      </c>
      <c r="F110" s="55">
        <v>0</v>
      </c>
      <c r="G110" s="55">
        <v>27</v>
      </c>
      <c r="H110" s="55">
        <v>0</v>
      </c>
      <c r="I110" s="55">
        <v>0</v>
      </c>
      <c r="J110" s="55">
        <f t="shared" si="34"/>
        <v>54</v>
      </c>
      <c r="K110" s="55">
        <f t="shared" si="34"/>
        <v>54</v>
      </c>
      <c r="L110" s="55">
        <f t="shared" si="34"/>
        <v>54</v>
      </c>
      <c r="M110" s="55">
        <f t="shared" si="33"/>
        <v>0</v>
      </c>
      <c r="N110" s="55">
        <f t="shared" si="33"/>
        <v>0</v>
      </c>
      <c r="O110" s="58">
        <f t="shared" si="24"/>
        <v>0</v>
      </c>
      <c r="P110" s="58">
        <f t="shared" si="25"/>
        <v>11</v>
      </c>
      <c r="Q110" s="58">
        <f t="shared" si="26"/>
        <v>8</v>
      </c>
      <c r="R110" s="58">
        <f t="shared" si="27"/>
        <v>4</v>
      </c>
      <c r="S110" s="58">
        <f t="shared" si="28"/>
        <v>2</v>
      </c>
      <c r="T110" s="58">
        <f t="shared" si="29"/>
        <v>1</v>
      </c>
      <c r="U110" s="54">
        <f t="shared" si="32"/>
        <v>108</v>
      </c>
    </row>
    <row r="111" spans="1:21" ht="12.75" x14ac:dyDescent="0.2">
      <c r="A111" s="54">
        <v>109</v>
      </c>
      <c r="B111" s="54">
        <f t="shared" si="30"/>
        <v>28</v>
      </c>
      <c r="C111" s="55">
        <f t="shared" si="31"/>
        <v>159</v>
      </c>
      <c r="D111" s="56">
        <f t="shared" si="20"/>
        <v>27</v>
      </c>
      <c r="E111" s="59">
        <f t="shared" si="21"/>
        <v>186</v>
      </c>
      <c r="F111" s="55">
        <v>3</v>
      </c>
      <c r="G111" s="55">
        <v>25</v>
      </c>
      <c r="H111" s="55">
        <v>0</v>
      </c>
      <c r="I111" s="55">
        <v>0</v>
      </c>
      <c r="J111" s="55">
        <f t="shared" si="34"/>
        <v>53</v>
      </c>
      <c r="K111" s="55">
        <f t="shared" si="34"/>
        <v>53</v>
      </c>
      <c r="L111" s="55">
        <f t="shared" si="34"/>
        <v>53</v>
      </c>
      <c r="M111" s="55">
        <f t="shared" si="33"/>
        <v>0</v>
      </c>
      <c r="N111" s="55">
        <f t="shared" si="33"/>
        <v>0</v>
      </c>
      <c r="O111" s="58">
        <f t="shared" si="24"/>
        <v>0</v>
      </c>
      <c r="P111" s="58">
        <f t="shared" si="25"/>
        <v>12</v>
      </c>
      <c r="Q111" s="58">
        <f t="shared" si="26"/>
        <v>8</v>
      </c>
      <c r="R111" s="58">
        <f t="shared" si="27"/>
        <v>4</v>
      </c>
      <c r="S111" s="58">
        <f t="shared" si="28"/>
        <v>2</v>
      </c>
      <c r="T111" s="58">
        <f t="shared" si="29"/>
        <v>1</v>
      </c>
      <c r="U111" s="54">
        <f t="shared" si="32"/>
        <v>109</v>
      </c>
    </row>
    <row r="112" spans="1:21" ht="12.75" x14ac:dyDescent="0.2">
      <c r="A112" s="54">
        <v>110</v>
      </c>
      <c r="B112" s="54">
        <f t="shared" si="30"/>
        <v>28</v>
      </c>
      <c r="C112" s="55">
        <f t="shared" si="31"/>
        <v>162</v>
      </c>
      <c r="D112" s="56">
        <f t="shared" si="20"/>
        <v>27</v>
      </c>
      <c r="E112" s="59">
        <f t="shared" si="21"/>
        <v>189</v>
      </c>
      <c r="F112" s="55">
        <v>2</v>
      </c>
      <c r="G112" s="55">
        <v>26</v>
      </c>
      <c r="H112" s="55">
        <v>0</v>
      </c>
      <c r="I112" s="55">
        <v>0</v>
      </c>
      <c r="J112" s="55">
        <f t="shared" si="34"/>
        <v>54</v>
      </c>
      <c r="K112" s="55">
        <f t="shared" si="34"/>
        <v>54</v>
      </c>
      <c r="L112" s="55">
        <f t="shared" si="34"/>
        <v>54</v>
      </c>
      <c r="M112" s="55">
        <f t="shared" si="33"/>
        <v>0</v>
      </c>
      <c r="N112" s="55">
        <f t="shared" si="33"/>
        <v>0</v>
      </c>
      <c r="O112" s="58">
        <f t="shared" si="24"/>
        <v>0</v>
      </c>
      <c r="P112" s="58">
        <f t="shared" si="25"/>
        <v>12</v>
      </c>
      <c r="Q112" s="58">
        <f t="shared" si="26"/>
        <v>8</v>
      </c>
      <c r="R112" s="58">
        <f t="shared" si="27"/>
        <v>4</v>
      </c>
      <c r="S112" s="58">
        <f t="shared" si="28"/>
        <v>2</v>
      </c>
      <c r="T112" s="58">
        <f t="shared" si="29"/>
        <v>1</v>
      </c>
      <c r="U112" s="54">
        <f t="shared" si="32"/>
        <v>110</v>
      </c>
    </row>
    <row r="113" spans="1:21" ht="12.75" x14ac:dyDescent="0.2">
      <c r="A113" s="54">
        <v>111</v>
      </c>
      <c r="B113" s="54">
        <f t="shared" si="30"/>
        <v>28</v>
      </c>
      <c r="C113" s="55">
        <f t="shared" si="31"/>
        <v>165</v>
      </c>
      <c r="D113" s="56">
        <f t="shared" si="20"/>
        <v>27</v>
      </c>
      <c r="E113" s="59">
        <f t="shared" si="21"/>
        <v>192</v>
      </c>
      <c r="F113" s="55">
        <v>1</v>
      </c>
      <c r="G113" s="55">
        <v>27</v>
      </c>
      <c r="H113" s="55">
        <v>0</v>
      </c>
      <c r="I113" s="55">
        <v>0</v>
      </c>
      <c r="J113" s="55">
        <f t="shared" si="34"/>
        <v>55</v>
      </c>
      <c r="K113" s="55">
        <f t="shared" si="34"/>
        <v>55</v>
      </c>
      <c r="L113" s="55">
        <f t="shared" si="34"/>
        <v>55</v>
      </c>
      <c r="M113" s="55">
        <f t="shared" si="33"/>
        <v>0</v>
      </c>
      <c r="N113" s="55">
        <f t="shared" si="33"/>
        <v>0</v>
      </c>
      <c r="O113" s="58">
        <f t="shared" si="24"/>
        <v>0</v>
      </c>
      <c r="P113" s="58">
        <f t="shared" si="25"/>
        <v>12</v>
      </c>
      <c r="Q113" s="58">
        <f t="shared" si="26"/>
        <v>8</v>
      </c>
      <c r="R113" s="58">
        <f t="shared" si="27"/>
        <v>4</v>
      </c>
      <c r="S113" s="58">
        <f t="shared" si="28"/>
        <v>2</v>
      </c>
      <c r="T113" s="58">
        <f t="shared" si="29"/>
        <v>1</v>
      </c>
      <c r="U113" s="54">
        <f t="shared" si="32"/>
        <v>111</v>
      </c>
    </row>
    <row r="114" spans="1:21" ht="12.75" x14ac:dyDescent="0.2">
      <c r="A114" s="54">
        <v>112</v>
      </c>
      <c r="B114" s="54">
        <f t="shared" si="30"/>
        <v>28</v>
      </c>
      <c r="C114" s="55">
        <f t="shared" si="31"/>
        <v>168</v>
      </c>
      <c r="D114" s="56">
        <f t="shared" si="20"/>
        <v>27</v>
      </c>
      <c r="E114" s="59">
        <f t="shared" si="21"/>
        <v>195</v>
      </c>
      <c r="F114" s="55">
        <v>0</v>
      </c>
      <c r="G114" s="55">
        <v>28</v>
      </c>
      <c r="H114" s="55">
        <v>0</v>
      </c>
      <c r="I114" s="55">
        <v>0</v>
      </c>
      <c r="J114" s="55">
        <f t="shared" si="34"/>
        <v>56</v>
      </c>
      <c r="K114" s="55">
        <f t="shared" si="34"/>
        <v>56</v>
      </c>
      <c r="L114" s="55">
        <f t="shared" si="34"/>
        <v>56</v>
      </c>
      <c r="M114" s="55">
        <f t="shared" si="33"/>
        <v>0</v>
      </c>
      <c r="N114" s="55">
        <f t="shared" si="33"/>
        <v>0</v>
      </c>
      <c r="O114" s="58">
        <f t="shared" si="24"/>
        <v>0</v>
      </c>
      <c r="P114" s="58">
        <f t="shared" si="25"/>
        <v>12</v>
      </c>
      <c r="Q114" s="58">
        <f t="shared" si="26"/>
        <v>8</v>
      </c>
      <c r="R114" s="58">
        <f t="shared" si="27"/>
        <v>4</v>
      </c>
      <c r="S114" s="58">
        <f t="shared" si="28"/>
        <v>2</v>
      </c>
      <c r="T114" s="58">
        <f t="shared" si="29"/>
        <v>1</v>
      </c>
      <c r="U114" s="54">
        <f t="shared" si="32"/>
        <v>112</v>
      </c>
    </row>
    <row r="115" spans="1:21" ht="12.75" x14ac:dyDescent="0.2">
      <c r="A115" s="54">
        <v>113</v>
      </c>
      <c r="B115" s="54">
        <f t="shared" si="30"/>
        <v>29</v>
      </c>
      <c r="C115" s="55">
        <f t="shared" si="31"/>
        <v>165</v>
      </c>
      <c r="D115" s="56">
        <f t="shared" si="20"/>
        <v>28</v>
      </c>
      <c r="E115" s="59">
        <f t="shared" si="21"/>
        <v>193</v>
      </c>
      <c r="F115" s="55">
        <v>3</v>
      </c>
      <c r="G115" s="55">
        <v>26</v>
      </c>
      <c r="H115" s="55">
        <v>0</v>
      </c>
      <c r="I115" s="55">
        <v>0</v>
      </c>
      <c r="J115" s="55">
        <f t="shared" si="34"/>
        <v>55</v>
      </c>
      <c r="K115" s="55">
        <f t="shared" si="34"/>
        <v>55</v>
      </c>
      <c r="L115" s="55">
        <f t="shared" si="34"/>
        <v>55</v>
      </c>
      <c r="M115" s="55">
        <f t="shared" si="33"/>
        <v>0</v>
      </c>
      <c r="N115" s="55">
        <f t="shared" si="33"/>
        <v>0</v>
      </c>
      <c r="O115" s="58">
        <f t="shared" si="24"/>
        <v>0</v>
      </c>
      <c r="P115" s="58">
        <f t="shared" si="25"/>
        <v>13</v>
      </c>
      <c r="Q115" s="58">
        <f t="shared" si="26"/>
        <v>8</v>
      </c>
      <c r="R115" s="58">
        <f t="shared" si="27"/>
        <v>4</v>
      </c>
      <c r="S115" s="58">
        <f t="shared" si="28"/>
        <v>2</v>
      </c>
      <c r="T115" s="58">
        <f t="shared" si="29"/>
        <v>1</v>
      </c>
      <c r="U115" s="54">
        <f t="shared" si="32"/>
        <v>113</v>
      </c>
    </row>
    <row r="116" spans="1:21" ht="12.75" x14ac:dyDescent="0.2">
      <c r="A116" s="54">
        <v>114</v>
      </c>
      <c r="B116" s="54">
        <f t="shared" si="30"/>
        <v>29</v>
      </c>
      <c r="C116" s="55">
        <f t="shared" si="31"/>
        <v>168</v>
      </c>
      <c r="D116" s="56">
        <f t="shared" si="20"/>
        <v>28</v>
      </c>
      <c r="E116" s="59">
        <f t="shared" si="21"/>
        <v>196</v>
      </c>
      <c r="F116" s="55">
        <v>2</v>
      </c>
      <c r="G116" s="55">
        <v>27</v>
      </c>
      <c r="H116" s="55">
        <v>0</v>
      </c>
      <c r="I116" s="55">
        <v>0</v>
      </c>
      <c r="J116" s="55">
        <f t="shared" si="34"/>
        <v>56</v>
      </c>
      <c r="K116" s="55">
        <f t="shared" si="34"/>
        <v>56</v>
      </c>
      <c r="L116" s="55">
        <f t="shared" si="34"/>
        <v>56</v>
      </c>
      <c r="M116" s="55">
        <f t="shared" si="33"/>
        <v>0</v>
      </c>
      <c r="N116" s="55">
        <f t="shared" si="33"/>
        <v>0</v>
      </c>
      <c r="O116" s="58">
        <f t="shared" si="24"/>
        <v>0</v>
      </c>
      <c r="P116" s="58">
        <f t="shared" si="25"/>
        <v>13</v>
      </c>
      <c r="Q116" s="58">
        <f t="shared" si="26"/>
        <v>8</v>
      </c>
      <c r="R116" s="58">
        <f t="shared" si="27"/>
        <v>4</v>
      </c>
      <c r="S116" s="58">
        <f t="shared" si="28"/>
        <v>2</v>
      </c>
      <c r="T116" s="58">
        <f t="shared" si="29"/>
        <v>1</v>
      </c>
      <c r="U116" s="54">
        <f t="shared" si="32"/>
        <v>114</v>
      </c>
    </row>
    <row r="117" spans="1:21" ht="12.75" x14ac:dyDescent="0.2">
      <c r="A117" s="54">
        <v>115</v>
      </c>
      <c r="B117" s="54">
        <f t="shared" si="30"/>
        <v>29</v>
      </c>
      <c r="C117" s="55">
        <f t="shared" si="31"/>
        <v>171</v>
      </c>
      <c r="D117" s="56">
        <f t="shared" si="20"/>
        <v>28</v>
      </c>
      <c r="E117" s="59">
        <f t="shared" si="21"/>
        <v>199</v>
      </c>
      <c r="F117" s="55">
        <v>1</v>
      </c>
      <c r="G117" s="55">
        <v>28</v>
      </c>
      <c r="H117" s="55">
        <v>0</v>
      </c>
      <c r="I117" s="55">
        <v>0</v>
      </c>
      <c r="J117" s="55">
        <f t="shared" si="34"/>
        <v>57</v>
      </c>
      <c r="K117" s="55">
        <f t="shared" si="34"/>
        <v>57</v>
      </c>
      <c r="L117" s="55">
        <f t="shared" si="34"/>
        <v>57</v>
      </c>
      <c r="M117" s="55">
        <f t="shared" si="33"/>
        <v>0</v>
      </c>
      <c r="N117" s="55">
        <f t="shared" si="33"/>
        <v>0</v>
      </c>
      <c r="O117" s="58">
        <f t="shared" si="24"/>
        <v>0</v>
      </c>
      <c r="P117" s="58">
        <f t="shared" si="25"/>
        <v>13</v>
      </c>
      <c r="Q117" s="58">
        <f t="shared" si="26"/>
        <v>8</v>
      </c>
      <c r="R117" s="58">
        <f t="shared" si="27"/>
        <v>4</v>
      </c>
      <c r="S117" s="58">
        <f t="shared" si="28"/>
        <v>2</v>
      </c>
      <c r="T117" s="58">
        <f t="shared" si="29"/>
        <v>1</v>
      </c>
      <c r="U117" s="54">
        <f t="shared" si="32"/>
        <v>115</v>
      </c>
    </row>
    <row r="118" spans="1:21" ht="12.75" x14ac:dyDescent="0.2">
      <c r="A118" s="54">
        <v>116</v>
      </c>
      <c r="B118" s="54">
        <f t="shared" si="30"/>
        <v>29</v>
      </c>
      <c r="C118" s="55">
        <f t="shared" si="31"/>
        <v>174</v>
      </c>
      <c r="D118" s="56">
        <f t="shared" si="20"/>
        <v>28</v>
      </c>
      <c r="E118" s="59">
        <f t="shared" si="21"/>
        <v>202</v>
      </c>
      <c r="F118" s="55">
        <v>0</v>
      </c>
      <c r="G118" s="55">
        <v>29</v>
      </c>
      <c r="H118" s="55">
        <v>0</v>
      </c>
      <c r="I118" s="55">
        <v>0</v>
      </c>
      <c r="J118" s="55">
        <f t="shared" si="34"/>
        <v>58</v>
      </c>
      <c r="K118" s="55">
        <f t="shared" si="34"/>
        <v>58</v>
      </c>
      <c r="L118" s="55">
        <f t="shared" si="34"/>
        <v>58</v>
      </c>
      <c r="M118" s="55">
        <f t="shared" si="33"/>
        <v>0</v>
      </c>
      <c r="N118" s="55">
        <f t="shared" si="33"/>
        <v>0</v>
      </c>
      <c r="O118" s="58">
        <f t="shared" si="24"/>
        <v>0</v>
      </c>
      <c r="P118" s="58">
        <f t="shared" si="25"/>
        <v>13</v>
      </c>
      <c r="Q118" s="58">
        <f t="shared" si="26"/>
        <v>8</v>
      </c>
      <c r="R118" s="58">
        <f t="shared" si="27"/>
        <v>4</v>
      </c>
      <c r="S118" s="58">
        <f t="shared" si="28"/>
        <v>2</v>
      </c>
      <c r="T118" s="58">
        <f t="shared" si="29"/>
        <v>1</v>
      </c>
      <c r="U118" s="54">
        <f t="shared" si="32"/>
        <v>116</v>
      </c>
    </row>
    <row r="119" spans="1:21" ht="12.75" x14ac:dyDescent="0.2">
      <c r="A119" s="54">
        <v>117</v>
      </c>
      <c r="B119" s="54">
        <f t="shared" si="30"/>
        <v>30</v>
      </c>
      <c r="C119" s="55">
        <f t="shared" si="31"/>
        <v>171</v>
      </c>
      <c r="D119" s="56">
        <f t="shared" si="20"/>
        <v>29</v>
      </c>
      <c r="E119" s="59">
        <f t="shared" si="21"/>
        <v>200</v>
      </c>
      <c r="F119" s="55">
        <v>3</v>
      </c>
      <c r="G119" s="55">
        <v>27</v>
      </c>
      <c r="H119" s="55">
        <v>0</v>
      </c>
      <c r="I119" s="55">
        <v>0</v>
      </c>
      <c r="J119" s="55">
        <f t="shared" si="34"/>
        <v>57</v>
      </c>
      <c r="K119" s="55">
        <f t="shared" si="34"/>
        <v>57</v>
      </c>
      <c r="L119" s="55">
        <f t="shared" si="34"/>
        <v>57</v>
      </c>
      <c r="M119" s="55">
        <f t="shared" si="33"/>
        <v>0</v>
      </c>
      <c r="N119" s="55">
        <f t="shared" si="33"/>
        <v>0</v>
      </c>
      <c r="O119" s="58">
        <f t="shared" si="24"/>
        <v>0</v>
      </c>
      <c r="P119" s="58">
        <f t="shared" si="25"/>
        <v>14</v>
      </c>
      <c r="Q119" s="58">
        <f t="shared" si="26"/>
        <v>8</v>
      </c>
      <c r="R119" s="58">
        <f t="shared" si="27"/>
        <v>4</v>
      </c>
      <c r="S119" s="58">
        <f t="shared" si="28"/>
        <v>2</v>
      </c>
      <c r="T119" s="58">
        <f t="shared" si="29"/>
        <v>1</v>
      </c>
      <c r="U119" s="54">
        <f t="shared" si="32"/>
        <v>117</v>
      </c>
    </row>
    <row r="120" spans="1:21" ht="12.75" x14ac:dyDescent="0.2">
      <c r="A120" s="54">
        <v>118</v>
      </c>
      <c r="B120" s="54">
        <f t="shared" si="30"/>
        <v>30</v>
      </c>
      <c r="C120" s="55">
        <f t="shared" si="31"/>
        <v>174</v>
      </c>
      <c r="D120" s="56">
        <f t="shared" si="20"/>
        <v>29</v>
      </c>
      <c r="E120" s="59">
        <f t="shared" si="21"/>
        <v>203</v>
      </c>
      <c r="F120" s="55">
        <v>2</v>
      </c>
      <c r="G120" s="55">
        <v>28</v>
      </c>
      <c r="H120" s="55">
        <v>0</v>
      </c>
      <c r="I120" s="55">
        <v>0</v>
      </c>
      <c r="J120" s="55">
        <f t="shared" si="34"/>
        <v>58</v>
      </c>
      <c r="K120" s="55">
        <f t="shared" si="34"/>
        <v>58</v>
      </c>
      <c r="L120" s="55">
        <f t="shared" si="34"/>
        <v>58</v>
      </c>
      <c r="M120" s="55">
        <f t="shared" si="33"/>
        <v>0</v>
      </c>
      <c r="N120" s="55">
        <f t="shared" si="33"/>
        <v>0</v>
      </c>
      <c r="O120" s="58">
        <f t="shared" si="24"/>
        <v>0</v>
      </c>
      <c r="P120" s="58">
        <f t="shared" si="25"/>
        <v>14</v>
      </c>
      <c r="Q120" s="58">
        <f t="shared" si="26"/>
        <v>8</v>
      </c>
      <c r="R120" s="58">
        <f t="shared" si="27"/>
        <v>4</v>
      </c>
      <c r="S120" s="58">
        <f t="shared" si="28"/>
        <v>2</v>
      </c>
      <c r="T120" s="58">
        <f t="shared" si="29"/>
        <v>1</v>
      </c>
      <c r="U120" s="54">
        <f t="shared" si="32"/>
        <v>118</v>
      </c>
    </row>
    <row r="121" spans="1:21" ht="12.75" x14ac:dyDescent="0.2">
      <c r="A121" s="54">
        <v>119</v>
      </c>
      <c r="B121" s="54">
        <f t="shared" si="30"/>
        <v>30</v>
      </c>
      <c r="C121" s="55">
        <f t="shared" si="31"/>
        <v>177</v>
      </c>
      <c r="D121" s="56">
        <f t="shared" si="20"/>
        <v>29</v>
      </c>
      <c r="E121" s="59">
        <f t="shared" si="21"/>
        <v>206</v>
      </c>
      <c r="F121" s="55">
        <v>1</v>
      </c>
      <c r="G121" s="55">
        <v>29</v>
      </c>
      <c r="H121" s="55">
        <v>0</v>
      </c>
      <c r="I121" s="55">
        <v>0</v>
      </c>
      <c r="J121" s="55">
        <f t="shared" si="34"/>
        <v>59</v>
      </c>
      <c r="K121" s="55">
        <f t="shared" si="34"/>
        <v>59</v>
      </c>
      <c r="L121" s="55">
        <f t="shared" si="34"/>
        <v>59</v>
      </c>
      <c r="M121" s="55">
        <f t="shared" si="33"/>
        <v>0</v>
      </c>
      <c r="N121" s="55">
        <f t="shared" si="33"/>
        <v>0</v>
      </c>
      <c r="O121" s="58">
        <f t="shared" si="24"/>
        <v>0</v>
      </c>
      <c r="P121" s="58">
        <f t="shared" si="25"/>
        <v>14</v>
      </c>
      <c r="Q121" s="58">
        <f t="shared" si="26"/>
        <v>8</v>
      </c>
      <c r="R121" s="58">
        <f t="shared" si="27"/>
        <v>4</v>
      </c>
      <c r="S121" s="58">
        <f t="shared" si="28"/>
        <v>2</v>
      </c>
      <c r="T121" s="58">
        <f t="shared" si="29"/>
        <v>1</v>
      </c>
      <c r="U121" s="54">
        <f t="shared" si="32"/>
        <v>119</v>
      </c>
    </row>
    <row r="122" spans="1:21" ht="12.75" x14ac:dyDescent="0.2">
      <c r="A122" s="54">
        <v>120</v>
      </c>
      <c r="B122" s="54">
        <f t="shared" si="30"/>
        <v>30</v>
      </c>
      <c r="C122" s="55">
        <f t="shared" si="31"/>
        <v>180</v>
      </c>
      <c r="D122" s="56">
        <f t="shared" si="20"/>
        <v>29</v>
      </c>
      <c r="E122" s="59">
        <f t="shared" si="21"/>
        <v>209</v>
      </c>
      <c r="F122" s="55">
        <v>0</v>
      </c>
      <c r="G122" s="55">
        <v>30</v>
      </c>
      <c r="H122" s="55">
        <v>0</v>
      </c>
      <c r="I122" s="55">
        <v>0</v>
      </c>
      <c r="J122" s="55">
        <f t="shared" si="34"/>
        <v>60</v>
      </c>
      <c r="K122" s="55">
        <f t="shared" si="34"/>
        <v>60</v>
      </c>
      <c r="L122" s="55">
        <f t="shared" si="34"/>
        <v>60</v>
      </c>
      <c r="M122" s="55">
        <f t="shared" si="33"/>
        <v>0</v>
      </c>
      <c r="N122" s="55">
        <f t="shared" si="33"/>
        <v>0</v>
      </c>
      <c r="O122" s="58">
        <f t="shared" si="24"/>
        <v>0</v>
      </c>
      <c r="P122" s="58">
        <f t="shared" si="25"/>
        <v>14</v>
      </c>
      <c r="Q122" s="58">
        <f t="shared" si="26"/>
        <v>8</v>
      </c>
      <c r="R122" s="58">
        <f t="shared" si="27"/>
        <v>4</v>
      </c>
      <c r="S122" s="58">
        <f t="shared" si="28"/>
        <v>2</v>
      </c>
      <c r="T122" s="58">
        <f t="shared" si="29"/>
        <v>1</v>
      </c>
      <c r="U122" s="54">
        <f t="shared" si="32"/>
        <v>120</v>
      </c>
    </row>
    <row r="123" spans="1:21" ht="12.75" x14ac:dyDescent="0.2">
      <c r="A123" s="54">
        <v>121</v>
      </c>
      <c r="B123" s="54">
        <f t="shared" si="30"/>
        <v>31</v>
      </c>
      <c r="C123" s="55">
        <f t="shared" si="31"/>
        <v>177</v>
      </c>
      <c r="D123" s="56">
        <f t="shared" si="20"/>
        <v>30</v>
      </c>
      <c r="E123" s="59">
        <f t="shared" si="21"/>
        <v>207</v>
      </c>
      <c r="F123" s="55">
        <v>3</v>
      </c>
      <c r="G123" s="55">
        <v>28</v>
      </c>
      <c r="H123" s="55">
        <v>0</v>
      </c>
      <c r="I123" s="55">
        <v>0</v>
      </c>
      <c r="J123" s="55">
        <f t="shared" si="34"/>
        <v>59</v>
      </c>
      <c r="K123" s="55">
        <f t="shared" si="34"/>
        <v>59</v>
      </c>
      <c r="L123" s="55">
        <f t="shared" si="34"/>
        <v>59</v>
      </c>
      <c r="M123" s="55">
        <f t="shared" si="33"/>
        <v>0</v>
      </c>
      <c r="N123" s="55">
        <f t="shared" si="33"/>
        <v>0</v>
      </c>
      <c r="O123" s="58">
        <f t="shared" si="24"/>
        <v>0</v>
      </c>
      <c r="P123" s="58">
        <f t="shared" si="25"/>
        <v>15</v>
      </c>
      <c r="Q123" s="58">
        <f t="shared" si="26"/>
        <v>8</v>
      </c>
      <c r="R123" s="58">
        <f t="shared" si="27"/>
        <v>4</v>
      </c>
      <c r="S123" s="58">
        <f t="shared" si="28"/>
        <v>2</v>
      </c>
      <c r="T123" s="58">
        <f t="shared" si="29"/>
        <v>1</v>
      </c>
      <c r="U123" s="54">
        <f t="shared" si="32"/>
        <v>121</v>
      </c>
    </row>
    <row r="124" spans="1:21" ht="12.75" x14ac:dyDescent="0.2">
      <c r="A124" s="54">
        <v>122</v>
      </c>
      <c r="B124" s="54">
        <f t="shared" si="30"/>
        <v>31</v>
      </c>
      <c r="C124" s="55">
        <f t="shared" si="31"/>
        <v>180</v>
      </c>
      <c r="D124" s="56">
        <f t="shared" si="20"/>
        <v>30</v>
      </c>
      <c r="E124" s="59">
        <f t="shared" si="21"/>
        <v>210</v>
      </c>
      <c r="F124" s="55">
        <v>2</v>
      </c>
      <c r="G124" s="55">
        <v>29</v>
      </c>
      <c r="H124" s="55">
        <v>0</v>
      </c>
      <c r="I124" s="55">
        <v>0</v>
      </c>
      <c r="J124" s="55">
        <f t="shared" si="34"/>
        <v>60</v>
      </c>
      <c r="K124" s="55">
        <f t="shared" si="34"/>
        <v>60</v>
      </c>
      <c r="L124" s="55">
        <f t="shared" si="34"/>
        <v>60</v>
      </c>
      <c r="M124" s="55">
        <f t="shared" si="33"/>
        <v>0</v>
      </c>
      <c r="N124" s="55">
        <f t="shared" si="33"/>
        <v>0</v>
      </c>
      <c r="O124" s="58">
        <f t="shared" si="24"/>
        <v>0</v>
      </c>
      <c r="P124" s="58">
        <f t="shared" si="25"/>
        <v>15</v>
      </c>
      <c r="Q124" s="58">
        <f t="shared" si="26"/>
        <v>8</v>
      </c>
      <c r="R124" s="58">
        <f t="shared" si="27"/>
        <v>4</v>
      </c>
      <c r="S124" s="58">
        <f t="shared" si="28"/>
        <v>2</v>
      </c>
      <c r="T124" s="58">
        <f t="shared" si="29"/>
        <v>1</v>
      </c>
      <c r="U124" s="54">
        <f t="shared" si="32"/>
        <v>122</v>
      </c>
    </row>
    <row r="125" spans="1:21" ht="12.75" x14ac:dyDescent="0.2">
      <c r="A125" s="54">
        <v>123</v>
      </c>
      <c r="B125" s="54">
        <f t="shared" si="30"/>
        <v>31</v>
      </c>
      <c r="C125" s="55">
        <f t="shared" si="31"/>
        <v>183</v>
      </c>
      <c r="D125" s="56">
        <f t="shared" si="20"/>
        <v>30</v>
      </c>
      <c r="E125" s="59">
        <f t="shared" si="21"/>
        <v>213</v>
      </c>
      <c r="F125" s="55">
        <v>1</v>
      </c>
      <c r="G125" s="55">
        <v>30</v>
      </c>
      <c r="H125" s="55">
        <v>0</v>
      </c>
      <c r="I125" s="55">
        <v>0</v>
      </c>
      <c r="J125" s="55">
        <f t="shared" si="34"/>
        <v>61</v>
      </c>
      <c r="K125" s="55">
        <f t="shared" si="34"/>
        <v>61</v>
      </c>
      <c r="L125" s="55">
        <f t="shared" si="34"/>
        <v>61</v>
      </c>
      <c r="M125" s="55">
        <f t="shared" si="33"/>
        <v>0</v>
      </c>
      <c r="N125" s="55">
        <f t="shared" si="33"/>
        <v>0</v>
      </c>
      <c r="O125" s="58">
        <f t="shared" si="24"/>
        <v>0</v>
      </c>
      <c r="P125" s="58">
        <f t="shared" si="25"/>
        <v>15</v>
      </c>
      <c r="Q125" s="58">
        <f t="shared" si="26"/>
        <v>8</v>
      </c>
      <c r="R125" s="58">
        <f t="shared" si="27"/>
        <v>4</v>
      </c>
      <c r="S125" s="58">
        <f t="shared" si="28"/>
        <v>2</v>
      </c>
      <c r="T125" s="58">
        <f t="shared" si="29"/>
        <v>1</v>
      </c>
      <c r="U125" s="54">
        <f t="shared" si="32"/>
        <v>123</v>
      </c>
    </row>
    <row r="126" spans="1:21" ht="12.75" x14ac:dyDescent="0.2">
      <c r="A126" s="54">
        <v>124</v>
      </c>
      <c r="B126" s="54">
        <f t="shared" si="30"/>
        <v>31</v>
      </c>
      <c r="C126" s="55">
        <f t="shared" si="31"/>
        <v>186</v>
      </c>
      <c r="D126" s="56">
        <f t="shared" si="20"/>
        <v>30</v>
      </c>
      <c r="E126" s="59">
        <f t="shared" si="21"/>
        <v>216</v>
      </c>
      <c r="F126" s="55">
        <v>0</v>
      </c>
      <c r="G126" s="55">
        <v>31</v>
      </c>
      <c r="H126" s="55">
        <v>0</v>
      </c>
      <c r="I126" s="55">
        <v>0</v>
      </c>
      <c r="J126" s="55">
        <f t="shared" si="34"/>
        <v>62</v>
      </c>
      <c r="K126" s="55">
        <f t="shared" si="34"/>
        <v>62</v>
      </c>
      <c r="L126" s="55">
        <f t="shared" si="34"/>
        <v>62</v>
      </c>
      <c r="M126" s="55">
        <f t="shared" si="33"/>
        <v>0</v>
      </c>
      <c r="N126" s="55">
        <f t="shared" si="33"/>
        <v>0</v>
      </c>
      <c r="O126" s="58">
        <f t="shared" si="24"/>
        <v>0</v>
      </c>
      <c r="P126" s="58">
        <f t="shared" si="25"/>
        <v>15</v>
      </c>
      <c r="Q126" s="58">
        <f t="shared" si="26"/>
        <v>8</v>
      </c>
      <c r="R126" s="58">
        <f t="shared" si="27"/>
        <v>4</v>
      </c>
      <c r="S126" s="58">
        <f t="shared" si="28"/>
        <v>2</v>
      </c>
      <c r="T126" s="58">
        <f t="shared" si="29"/>
        <v>1</v>
      </c>
      <c r="U126" s="54">
        <f t="shared" si="32"/>
        <v>124</v>
      </c>
    </row>
    <row r="127" spans="1:21" ht="12.75" x14ac:dyDescent="0.2">
      <c r="A127" s="54">
        <v>125</v>
      </c>
      <c r="B127" s="54">
        <f t="shared" si="30"/>
        <v>32</v>
      </c>
      <c r="C127" s="55">
        <f t="shared" si="31"/>
        <v>183</v>
      </c>
      <c r="D127" s="56">
        <f t="shared" si="20"/>
        <v>31</v>
      </c>
      <c r="E127" s="59">
        <f t="shared" si="21"/>
        <v>214</v>
      </c>
      <c r="F127" s="55">
        <v>3</v>
      </c>
      <c r="G127" s="55">
        <v>29</v>
      </c>
      <c r="H127" s="55">
        <v>0</v>
      </c>
      <c r="I127" s="55">
        <v>0</v>
      </c>
      <c r="J127" s="55">
        <f t="shared" si="34"/>
        <v>61</v>
      </c>
      <c r="K127" s="55">
        <f t="shared" si="34"/>
        <v>61</v>
      </c>
      <c r="L127" s="55">
        <f t="shared" si="34"/>
        <v>61</v>
      </c>
      <c r="M127" s="55">
        <f t="shared" si="33"/>
        <v>0</v>
      </c>
      <c r="N127" s="55">
        <f t="shared" si="33"/>
        <v>0</v>
      </c>
      <c r="O127" s="58">
        <f t="shared" si="24"/>
        <v>0</v>
      </c>
      <c r="P127" s="58">
        <f t="shared" si="25"/>
        <v>16</v>
      </c>
      <c r="Q127" s="58">
        <f t="shared" si="26"/>
        <v>8</v>
      </c>
      <c r="R127" s="58">
        <f t="shared" si="27"/>
        <v>4</v>
      </c>
      <c r="S127" s="58">
        <f t="shared" si="28"/>
        <v>2</v>
      </c>
      <c r="T127" s="58">
        <f t="shared" si="29"/>
        <v>1</v>
      </c>
      <c r="U127" s="54">
        <f t="shared" si="32"/>
        <v>125</v>
      </c>
    </row>
    <row r="128" spans="1:21" ht="12.75" x14ac:dyDescent="0.2">
      <c r="A128" s="54">
        <v>126</v>
      </c>
      <c r="B128" s="54">
        <f t="shared" si="30"/>
        <v>32</v>
      </c>
      <c r="C128" s="55">
        <f t="shared" si="31"/>
        <v>186</v>
      </c>
      <c r="D128" s="56">
        <f t="shared" si="20"/>
        <v>31</v>
      </c>
      <c r="E128" s="59">
        <f t="shared" si="21"/>
        <v>217</v>
      </c>
      <c r="F128" s="55">
        <v>2</v>
      </c>
      <c r="G128" s="55">
        <v>30</v>
      </c>
      <c r="H128" s="55">
        <v>0</v>
      </c>
      <c r="I128" s="55">
        <v>0</v>
      </c>
      <c r="J128" s="55">
        <f t="shared" si="34"/>
        <v>62</v>
      </c>
      <c r="K128" s="55">
        <f t="shared" si="34"/>
        <v>62</v>
      </c>
      <c r="L128" s="55">
        <f t="shared" si="34"/>
        <v>62</v>
      </c>
      <c r="M128" s="55">
        <f t="shared" si="33"/>
        <v>0</v>
      </c>
      <c r="N128" s="55">
        <f t="shared" si="33"/>
        <v>0</v>
      </c>
      <c r="O128" s="58">
        <f t="shared" si="24"/>
        <v>0</v>
      </c>
      <c r="P128" s="58">
        <f t="shared" si="25"/>
        <v>16</v>
      </c>
      <c r="Q128" s="58">
        <f t="shared" si="26"/>
        <v>8</v>
      </c>
      <c r="R128" s="58">
        <f t="shared" si="27"/>
        <v>4</v>
      </c>
      <c r="S128" s="58">
        <f t="shared" si="28"/>
        <v>2</v>
      </c>
      <c r="T128" s="58">
        <f t="shared" si="29"/>
        <v>1</v>
      </c>
      <c r="U128" s="54">
        <f t="shared" si="32"/>
        <v>126</v>
      </c>
    </row>
    <row r="129" spans="1:21" ht="12.75" x14ac:dyDescent="0.2">
      <c r="A129" s="54">
        <v>127</v>
      </c>
      <c r="B129" s="54">
        <f t="shared" si="30"/>
        <v>32</v>
      </c>
      <c r="C129" s="55">
        <f t="shared" si="31"/>
        <v>189</v>
      </c>
      <c r="D129" s="56">
        <f t="shared" si="20"/>
        <v>31</v>
      </c>
      <c r="E129" s="59">
        <f t="shared" si="21"/>
        <v>220</v>
      </c>
      <c r="F129" s="55">
        <v>1</v>
      </c>
      <c r="G129" s="55">
        <v>31</v>
      </c>
      <c r="H129" s="55">
        <v>0</v>
      </c>
      <c r="I129" s="55">
        <v>0</v>
      </c>
      <c r="J129" s="55">
        <f t="shared" si="34"/>
        <v>63</v>
      </c>
      <c r="K129" s="55">
        <f t="shared" si="34"/>
        <v>63</v>
      </c>
      <c r="L129" s="55">
        <f t="shared" si="34"/>
        <v>63</v>
      </c>
      <c r="M129" s="55">
        <f t="shared" si="33"/>
        <v>0</v>
      </c>
      <c r="N129" s="55">
        <f t="shared" si="33"/>
        <v>0</v>
      </c>
      <c r="O129" s="58">
        <f t="shared" si="24"/>
        <v>0</v>
      </c>
      <c r="P129" s="58">
        <f t="shared" si="25"/>
        <v>16</v>
      </c>
      <c r="Q129" s="58">
        <f t="shared" si="26"/>
        <v>8</v>
      </c>
      <c r="R129" s="58">
        <f t="shared" si="27"/>
        <v>4</v>
      </c>
      <c r="S129" s="58">
        <f t="shared" si="28"/>
        <v>2</v>
      </c>
      <c r="T129" s="58">
        <f t="shared" si="29"/>
        <v>1</v>
      </c>
      <c r="U129" s="54">
        <f t="shared" si="32"/>
        <v>127</v>
      </c>
    </row>
    <row r="130" spans="1:21" ht="12.75" x14ac:dyDescent="0.2">
      <c r="A130" s="54">
        <v>128</v>
      </c>
      <c r="B130" s="54">
        <f t="shared" si="30"/>
        <v>32</v>
      </c>
      <c r="C130" s="55">
        <f t="shared" si="31"/>
        <v>192</v>
      </c>
      <c r="D130" s="56">
        <f t="shared" si="20"/>
        <v>31</v>
      </c>
      <c r="E130" s="59">
        <f t="shared" si="21"/>
        <v>223</v>
      </c>
      <c r="F130" s="55">
        <v>0</v>
      </c>
      <c r="G130" s="55">
        <v>32</v>
      </c>
      <c r="H130" s="55">
        <v>0</v>
      </c>
      <c r="I130" s="55">
        <v>0</v>
      </c>
      <c r="J130" s="55">
        <f t="shared" si="34"/>
        <v>64</v>
      </c>
      <c r="K130" s="55">
        <f t="shared" si="34"/>
        <v>64</v>
      </c>
      <c r="L130" s="55">
        <f t="shared" si="34"/>
        <v>64</v>
      </c>
      <c r="M130" s="55">
        <f t="shared" si="33"/>
        <v>0</v>
      </c>
      <c r="N130" s="55">
        <f t="shared" si="33"/>
        <v>0</v>
      </c>
      <c r="O130" s="58">
        <f t="shared" si="24"/>
        <v>0</v>
      </c>
      <c r="P130" s="58">
        <f t="shared" si="25"/>
        <v>16</v>
      </c>
      <c r="Q130" s="58">
        <f t="shared" si="26"/>
        <v>8</v>
      </c>
      <c r="R130" s="58">
        <f t="shared" si="27"/>
        <v>4</v>
      </c>
      <c r="S130" s="58">
        <f t="shared" si="28"/>
        <v>2</v>
      </c>
      <c r="T130" s="58">
        <f t="shared" si="29"/>
        <v>1</v>
      </c>
      <c r="U130" s="54">
        <f t="shared" si="32"/>
        <v>128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0"/>
  <sheetViews>
    <sheetView workbookViewId="0">
      <selection activeCell="A8" sqref="A8"/>
    </sheetView>
  </sheetViews>
  <sheetFormatPr defaultRowHeight="15" x14ac:dyDescent="0.25"/>
  <cols>
    <col min="1" max="1" width="8.85546875" style="54" bestFit="1" customWidth="1"/>
    <col min="2" max="2" width="10.28515625" style="54" bestFit="1" customWidth="1"/>
    <col min="3" max="3" width="16" style="55" bestFit="1" customWidth="1"/>
    <col min="4" max="4" width="15.140625" style="57" bestFit="1" customWidth="1"/>
    <col min="5" max="5" width="11.42578125" style="59" bestFit="1" customWidth="1"/>
    <col min="6" max="8" width="11.42578125" style="55" bestFit="1" customWidth="1"/>
    <col min="9" max="9" width="11.42578125" style="55" customWidth="1"/>
    <col min="10" max="14" width="7.140625" style="55" bestFit="1" customWidth="1"/>
    <col min="15" max="16" width="4.5703125" style="56" bestFit="1" customWidth="1"/>
    <col min="17" max="19" width="3.5703125" style="56" bestFit="1" customWidth="1"/>
    <col min="20" max="20" width="6" style="56" bestFit="1" customWidth="1"/>
    <col min="21" max="21" width="4.42578125" style="54" bestFit="1" customWidth="1"/>
    <col min="22" max="16384" width="9.140625" style="54"/>
  </cols>
  <sheetData>
    <row r="1" spans="1:21" ht="12.75" x14ac:dyDescent="0.2">
      <c r="A1" s="54" t="s">
        <v>14</v>
      </c>
      <c r="B1" s="54" t="s">
        <v>29</v>
      </c>
      <c r="C1" s="55" t="s">
        <v>70</v>
      </c>
      <c r="D1" s="56" t="s">
        <v>71</v>
      </c>
      <c r="E1" s="59" t="s">
        <v>30</v>
      </c>
      <c r="F1" s="55" t="s">
        <v>25</v>
      </c>
      <c r="G1" s="55" t="s">
        <v>26</v>
      </c>
      <c r="H1" s="55" t="s">
        <v>27</v>
      </c>
      <c r="I1" s="55" t="s">
        <v>59</v>
      </c>
      <c r="J1" s="55" t="s">
        <v>34</v>
      </c>
      <c r="K1" s="55" t="s">
        <v>35</v>
      </c>
      <c r="L1" s="55" t="s">
        <v>36</v>
      </c>
      <c r="M1" s="55" t="s">
        <v>37</v>
      </c>
      <c r="N1" s="55" t="s">
        <v>38</v>
      </c>
      <c r="O1" s="56" t="s">
        <v>69</v>
      </c>
      <c r="P1" s="56" t="s">
        <v>68</v>
      </c>
      <c r="Q1" s="56" t="s">
        <v>0</v>
      </c>
      <c r="R1" s="56" t="s">
        <v>1</v>
      </c>
      <c r="S1" s="56" t="s">
        <v>2</v>
      </c>
      <c r="T1" s="56" t="s">
        <v>3</v>
      </c>
      <c r="U1" s="54" t="s">
        <v>28</v>
      </c>
    </row>
    <row r="2" spans="1:21" ht="12.75" x14ac:dyDescent="0.2">
      <c r="A2" s="54">
        <v>0</v>
      </c>
      <c r="B2" s="54">
        <f t="shared" ref="B2:B33" si="0">SUM(F2:I2)</f>
        <v>0</v>
      </c>
      <c r="C2" s="55">
        <f t="shared" ref="C2:C33" si="1">F2*3+G2*6+H2*10+I2*15</f>
        <v>0</v>
      </c>
      <c r="D2" s="56">
        <f>SUM(O2:T2)</f>
        <v>0</v>
      </c>
      <c r="E2" s="59">
        <f>+C2+D2</f>
        <v>0</v>
      </c>
      <c r="F2" s="55">
        <v>0</v>
      </c>
      <c r="G2" s="55">
        <v>0</v>
      </c>
      <c r="H2" s="55">
        <v>0</v>
      </c>
      <c r="I2" s="55">
        <v>0</v>
      </c>
      <c r="J2" s="55">
        <f>$F2*1+$G2*2+$H2*2+$I2*3</f>
        <v>0</v>
      </c>
      <c r="K2" s="55">
        <f>$F2*1+$G2*2+$H2*2+$I2*3</f>
        <v>0</v>
      </c>
      <c r="L2" s="55">
        <f>$F2*1+$G2*2+$H2*2+$I2*3</f>
        <v>0</v>
      </c>
      <c r="M2" s="55">
        <f>$H2*2+$I2*3</f>
        <v>0</v>
      </c>
      <c r="N2" s="55">
        <f>$H2*2+$I2*3</f>
        <v>0</v>
      </c>
      <c r="O2" s="58">
        <f>IF(SUM(F2:I2)&gt;=64,32,IF(SUM(F2:I2)&gt;32,SUM(F2:I2)-32,0))</f>
        <v>0</v>
      </c>
      <c r="P2" s="58">
        <f>IF(SUM(F2:I2)&gt;=32,16,IF(SUM(F2:I2)&gt;16,SUM(F2:I2)-16,0))</f>
        <v>0</v>
      </c>
      <c r="Q2" s="58">
        <f>IF(SUM(F2:I2)&gt;=16,8,IF(SUM(F2:I2)&gt;8,SUM(F2:I2)-8,0))</f>
        <v>0</v>
      </c>
      <c r="R2" s="58">
        <f>IF(SUM(F2:I2)&gt;=8,4,IF(SUM(F2:I2)&gt;4,SUM(F2:I2)-4,0))</f>
        <v>0</v>
      </c>
      <c r="S2" s="58">
        <f>IF(SUM(F2:I2)&gt;=4,2,IF(SUM(F2:I2)&gt;2,4-SUM(F2:I2),0))</f>
        <v>0</v>
      </c>
      <c r="T2" s="58">
        <f>IF(SUM(F2:I2)&gt;=2,1,IF(A2=2,1,0))</f>
        <v>0</v>
      </c>
      <c r="U2" s="54">
        <f t="shared" ref="U2:U33" si="2">F2*3+G2*4+H2*5+I2*6</f>
        <v>0</v>
      </c>
    </row>
    <row r="3" spans="1:21" ht="12.75" x14ac:dyDescent="0.2">
      <c r="A3" s="54">
        <v>1</v>
      </c>
      <c r="B3" s="54">
        <f t="shared" si="0"/>
        <v>0</v>
      </c>
      <c r="C3" s="55">
        <f t="shared" si="1"/>
        <v>0</v>
      </c>
      <c r="D3" s="56">
        <f t="shared" ref="D3:D66" si="3">SUM(O3:T3)</f>
        <v>0</v>
      </c>
      <c r="E3" s="59">
        <f t="shared" ref="E3:E66" si="4">+C3+D3</f>
        <v>0</v>
      </c>
      <c r="F3" s="55">
        <v>0</v>
      </c>
      <c r="G3" s="55">
        <v>0</v>
      </c>
      <c r="H3" s="55">
        <v>0</v>
      </c>
      <c r="I3" s="55">
        <v>0</v>
      </c>
      <c r="J3" s="55">
        <f t="shared" ref="J3:L66" si="5">$F3*1+$G3*2+$H3*2+$I3*3</f>
        <v>0</v>
      </c>
      <c r="K3" s="55">
        <f t="shared" si="5"/>
        <v>0</v>
      </c>
      <c r="L3" s="55">
        <f t="shared" si="5"/>
        <v>0</v>
      </c>
      <c r="M3" s="55">
        <f t="shared" ref="M3:N34" si="6">$H3*2+$I3*3</f>
        <v>0</v>
      </c>
      <c r="N3" s="55">
        <f t="shared" si="6"/>
        <v>0</v>
      </c>
      <c r="O3" s="58">
        <f t="shared" ref="O3:O66" si="7">IF(SUM(F3:I3)&gt;=64,32,IF(SUM(F3:I3)&gt;32,SUM(F3:I3)-32,0))</f>
        <v>0</v>
      </c>
      <c r="P3" s="58">
        <f t="shared" ref="P3:P66" si="8">IF(SUM(F3:I3)&gt;=32,16,IF(SUM(F3:I3)&gt;16,SUM(F3:I3)-16,0))</f>
        <v>0</v>
      </c>
      <c r="Q3" s="58">
        <f t="shared" ref="Q3:Q66" si="9">IF(SUM(F3:I3)&gt;=16,8,IF(SUM(F3:I3)&gt;8,SUM(F3:I3)-8,0))</f>
        <v>0</v>
      </c>
      <c r="R3" s="58">
        <f t="shared" ref="R3:R66" si="10">IF(SUM(F3:I3)&gt;=8,4,IF(SUM(F3:I3)&gt;4,SUM(F3:I3)-4,0))</f>
        <v>0</v>
      </c>
      <c r="S3" s="58">
        <f t="shared" ref="S3:S66" si="11">IF(SUM(F3:I3)&gt;=4,2,IF(SUM(F3:I3)&gt;2,4-SUM(F3:I3),0))</f>
        <v>0</v>
      </c>
      <c r="T3" s="58">
        <f t="shared" ref="T3:T66" si="12">IF(SUM(F3:I3)&gt;=2,1,IF(A3=2,1,0))</f>
        <v>0</v>
      </c>
      <c r="U3" s="54">
        <f t="shared" si="2"/>
        <v>0</v>
      </c>
    </row>
    <row r="4" spans="1:21" ht="12.75" x14ac:dyDescent="0.2">
      <c r="A4" s="54">
        <v>2</v>
      </c>
      <c r="B4" s="54">
        <f t="shared" si="0"/>
        <v>0</v>
      </c>
      <c r="C4" s="55">
        <f t="shared" si="1"/>
        <v>0</v>
      </c>
      <c r="D4" s="56">
        <f t="shared" si="3"/>
        <v>1</v>
      </c>
      <c r="E4" s="59">
        <f t="shared" si="4"/>
        <v>1</v>
      </c>
      <c r="F4" s="55">
        <v>0</v>
      </c>
      <c r="G4" s="55">
        <v>0</v>
      </c>
      <c r="H4" s="55">
        <v>0</v>
      </c>
      <c r="I4" s="55">
        <v>0</v>
      </c>
      <c r="J4" s="55">
        <f t="shared" si="5"/>
        <v>0</v>
      </c>
      <c r="K4" s="55">
        <f t="shared" si="5"/>
        <v>0</v>
      </c>
      <c r="L4" s="55">
        <f t="shared" si="5"/>
        <v>0</v>
      </c>
      <c r="M4" s="55">
        <f t="shared" si="6"/>
        <v>0</v>
      </c>
      <c r="N4" s="55">
        <f t="shared" si="6"/>
        <v>0</v>
      </c>
      <c r="O4" s="58">
        <f t="shared" si="7"/>
        <v>0</v>
      </c>
      <c r="P4" s="58">
        <f t="shared" si="8"/>
        <v>0</v>
      </c>
      <c r="Q4" s="58">
        <f t="shared" si="9"/>
        <v>0</v>
      </c>
      <c r="R4" s="58">
        <f t="shared" si="10"/>
        <v>0</v>
      </c>
      <c r="S4" s="58">
        <f t="shared" si="11"/>
        <v>0</v>
      </c>
      <c r="T4" s="58">
        <f t="shared" si="12"/>
        <v>1</v>
      </c>
      <c r="U4" s="54">
        <f t="shared" si="2"/>
        <v>0</v>
      </c>
    </row>
    <row r="5" spans="1:21" ht="12.75" x14ac:dyDescent="0.2">
      <c r="A5" s="54">
        <v>3</v>
      </c>
      <c r="B5" s="54">
        <f t="shared" si="0"/>
        <v>1</v>
      </c>
      <c r="C5" s="55">
        <f t="shared" si="1"/>
        <v>3</v>
      </c>
      <c r="D5" s="56">
        <f t="shared" si="3"/>
        <v>0</v>
      </c>
      <c r="E5" s="59">
        <f t="shared" si="4"/>
        <v>3</v>
      </c>
      <c r="F5" s="55">
        <v>1</v>
      </c>
      <c r="G5" s="55">
        <v>0</v>
      </c>
      <c r="H5" s="55">
        <v>0</v>
      </c>
      <c r="I5" s="55">
        <v>0</v>
      </c>
      <c r="J5" s="55">
        <f t="shared" si="5"/>
        <v>1</v>
      </c>
      <c r="K5" s="55">
        <f t="shared" si="5"/>
        <v>1</v>
      </c>
      <c r="L5" s="55">
        <f t="shared" si="5"/>
        <v>1</v>
      </c>
      <c r="M5" s="55">
        <f t="shared" si="6"/>
        <v>0</v>
      </c>
      <c r="N5" s="55">
        <f t="shared" si="6"/>
        <v>0</v>
      </c>
      <c r="O5" s="58">
        <f t="shared" si="7"/>
        <v>0</v>
      </c>
      <c r="P5" s="58">
        <f t="shared" si="8"/>
        <v>0</v>
      </c>
      <c r="Q5" s="58">
        <f t="shared" si="9"/>
        <v>0</v>
      </c>
      <c r="R5" s="58">
        <f t="shared" si="10"/>
        <v>0</v>
      </c>
      <c r="S5" s="58">
        <f t="shared" si="11"/>
        <v>0</v>
      </c>
      <c r="T5" s="58">
        <f t="shared" si="12"/>
        <v>0</v>
      </c>
      <c r="U5" s="54">
        <f t="shared" si="2"/>
        <v>3</v>
      </c>
    </row>
    <row r="6" spans="1:21" ht="12.75" x14ac:dyDescent="0.2">
      <c r="A6" s="54">
        <v>4</v>
      </c>
      <c r="B6" s="54">
        <f t="shared" si="0"/>
        <v>1</v>
      </c>
      <c r="C6" s="55">
        <f t="shared" si="1"/>
        <v>6</v>
      </c>
      <c r="D6" s="56">
        <f t="shared" si="3"/>
        <v>0</v>
      </c>
      <c r="E6" s="59">
        <f t="shared" si="4"/>
        <v>6</v>
      </c>
      <c r="F6" s="55">
        <v>0</v>
      </c>
      <c r="G6" s="55">
        <v>1</v>
      </c>
      <c r="H6" s="55">
        <v>0</v>
      </c>
      <c r="I6" s="55">
        <v>0</v>
      </c>
      <c r="J6" s="55">
        <f t="shared" si="5"/>
        <v>2</v>
      </c>
      <c r="K6" s="55">
        <f t="shared" si="5"/>
        <v>2</v>
      </c>
      <c r="L6" s="55">
        <f t="shared" si="5"/>
        <v>2</v>
      </c>
      <c r="M6" s="55">
        <f t="shared" si="6"/>
        <v>0</v>
      </c>
      <c r="N6" s="55">
        <f t="shared" si="6"/>
        <v>0</v>
      </c>
      <c r="O6" s="58">
        <f t="shared" si="7"/>
        <v>0</v>
      </c>
      <c r="P6" s="58">
        <f t="shared" si="8"/>
        <v>0</v>
      </c>
      <c r="Q6" s="58">
        <f t="shared" si="9"/>
        <v>0</v>
      </c>
      <c r="R6" s="58">
        <f t="shared" si="10"/>
        <v>0</v>
      </c>
      <c r="S6" s="58">
        <f t="shared" si="11"/>
        <v>0</v>
      </c>
      <c r="T6" s="58">
        <f t="shared" si="12"/>
        <v>0</v>
      </c>
      <c r="U6" s="54">
        <f t="shared" si="2"/>
        <v>4</v>
      </c>
    </row>
    <row r="7" spans="1:21" ht="12.75" x14ac:dyDescent="0.2">
      <c r="A7" s="54">
        <v>5</v>
      </c>
      <c r="B7" s="54">
        <f t="shared" si="0"/>
        <v>1</v>
      </c>
      <c r="C7" s="55">
        <f t="shared" si="1"/>
        <v>10</v>
      </c>
      <c r="D7" s="56">
        <f t="shared" si="3"/>
        <v>0</v>
      </c>
      <c r="E7" s="59">
        <f t="shared" si="4"/>
        <v>10</v>
      </c>
      <c r="F7" s="55">
        <v>0</v>
      </c>
      <c r="G7" s="55">
        <v>0</v>
      </c>
      <c r="H7" s="55">
        <v>1</v>
      </c>
      <c r="I7" s="55">
        <v>0</v>
      </c>
      <c r="J7" s="55">
        <f t="shared" si="5"/>
        <v>2</v>
      </c>
      <c r="K7" s="55">
        <f t="shared" si="5"/>
        <v>2</v>
      </c>
      <c r="L7" s="55">
        <f t="shared" si="5"/>
        <v>2</v>
      </c>
      <c r="M7" s="55">
        <f t="shared" si="6"/>
        <v>2</v>
      </c>
      <c r="N7" s="55">
        <f t="shared" si="6"/>
        <v>2</v>
      </c>
      <c r="O7" s="58">
        <f t="shared" si="7"/>
        <v>0</v>
      </c>
      <c r="P7" s="58">
        <f t="shared" si="8"/>
        <v>0</v>
      </c>
      <c r="Q7" s="58">
        <f t="shared" si="9"/>
        <v>0</v>
      </c>
      <c r="R7" s="58">
        <f t="shared" si="10"/>
        <v>0</v>
      </c>
      <c r="S7" s="58">
        <f t="shared" si="11"/>
        <v>0</v>
      </c>
      <c r="T7" s="58">
        <f t="shared" si="12"/>
        <v>0</v>
      </c>
      <c r="U7" s="54">
        <f t="shared" si="2"/>
        <v>5</v>
      </c>
    </row>
    <row r="8" spans="1:21" ht="12.75" x14ac:dyDescent="0.2">
      <c r="A8" s="54">
        <v>6</v>
      </c>
      <c r="B8" s="54">
        <f t="shared" si="0"/>
        <v>2</v>
      </c>
      <c r="C8" s="55">
        <f t="shared" si="1"/>
        <v>6</v>
      </c>
      <c r="D8" s="56">
        <f t="shared" si="3"/>
        <v>1</v>
      </c>
      <c r="E8" s="59">
        <f t="shared" si="4"/>
        <v>7</v>
      </c>
      <c r="F8" s="55">
        <v>2</v>
      </c>
      <c r="G8" s="55">
        <v>0</v>
      </c>
      <c r="H8" s="55">
        <v>0</v>
      </c>
      <c r="I8" s="55">
        <v>0</v>
      </c>
      <c r="J8" s="55">
        <f t="shared" si="5"/>
        <v>2</v>
      </c>
      <c r="K8" s="55">
        <f t="shared" si="5"/>
        <v>2</v>
      </c>
      <c r="L8" s="55">
        <f t="shared" si="5"/>
        <v>2</v>
      </c>
      <c r="M8" s="55">
        <f t="shared" si="6"/>
        <v>0</v>
      </c>
      <c r="N8" s="55">
        <f t="shared" si="6"/>
        <v>0</v>
      </c>
      <c r="O8" s="58">
        <f t="shared" si="7"/>
        <v>0</v>
      </c>
      <c r="P8" s="58">
        <f t="shared" si="8"/>
        <v>0</v>
      </c>
      <c r="Q8" s="58">
        <f t="shared" si="9"/>
        <v>0</v>
      </c>
      <c r="R8" s="58">
        <f t="shared" si="10"/>
        <v>0</v>
      </c>
      <c r="S8" s="58">
        <f t="shared" si="11"/>
        <v>0</v>
      </c>
      <c r="T8" s="58">
        <f t="shared" si="12"/>
        <v>1</v>
      </c>
      <c r="U8" s="54">
        <f t="shared" si="2"/>
        <v>6</v>
      </c>
    </row>
    <row r="9" spans="1:21" ht="12.75" x14ac:dyDescent="0.2">
      <c r="A9" s="54">
        <v>7</v>
      </c>
      <c r="B9" s="54">
        <f t="shared" si="0"/>
        <v>2</v>
      </c>
      <c r="C9" s="55">
        <f t="shared" si="1"/>
        <v>9</v>
      </c>
      <c r="D9" s="56">
        <f t="shared" si="3"/>
        <v>1</v>
      </c>
      <c r="E9" s="59">
        <f t="shared" si="4"/>
        <v>10</v>
      </c>
      <c r="F9" s="55">
        <v>1</v>
      </c>
      <c r="G9" s="55">
        <v>1</v>
      </c>
      <c r="H9" s="55">
        <v>0</v>
      </c>
      <c r="I9" s="55">
        <v>0</v>
      </c>
      <c r="J9" s="55">
        <f t="shared" si="5"/>
        <v>3</v>
      </c>
      <c r="K9" s="55">
        <f t="shared" si="5"/>
        <v>3</v>
      </c>
      <c r="L9" s="55">
        <f t="shared" si="5"/>
        <v>3</v>
      </c>
      <c r="M9" s="55">
        <f t="shared" si="6"/>
        <v>0</v>
      </c>
      <c r="N9" s="55">
        <f t="shared" si="6"/>
        <v>0</v>
      </c>
      <c r="O9" s="58">
        <f t="shared" si="7"/>
        <v>0</v>
      </c>
      <c r="P9" s="58">
        <f t="shared" si="8"/>
        <v>0</v>
      </c>
      <c r="Q9" s="58">
        <f t="shared" si="9"/>
        <v>0</v>
      </c>
      <c r="R9" s="58">
        <f t="shared" si="10"/>
        <v>0</v>
      </c>
      <c r="S9" s="58">
        <f t="shared" si="11"/>
        <v>0</v>
      </c>
      <c r="T9" s="58">
        <f t="shared" si="12"/>
        <v>1</v>
      </c>
      <c r="U9" s="54">
        <f t="shared" si="2"/>
        <v>7</v>
      </c>
    </row>
    <row r="10" spans="1:21" ht="12.75" x14ac:dyDescent="0.2">
      <c r="A10" s="54">
        <v>8</v>
      </c>
      <c r="B10" s="54">
        <f t="shared" si="0"/>
        <v>2</v>
      </c>
      <c r="C10" s="55">
        <f t="shared" si="1"/>
        <v>12</v>
      </c>
      <c r="D10" s="56">
        <f t="shared" si="3"/>
        <v>1</v>
      </c>
      <c r="E10" s="59">
        <f t="shared" si="4"/>
        <v>13</v>
      </c>
      <c r="F10" s="55">
        <v>0</v>
      </c>
      <c r="G10" s="55">
        <v>2</v>
      </c>
      <c r="H10" s="55">
        <v>0</v>
      </c>
      <c r="I10" s="55">
        <v>0</v>
      </c>
      <c r="J10" s="55">
        <f t="shared" si="5"/>
        <v>4</v>
      </c>
      <c r="K10" s="55">
        <f t="shared" si="5"/>
        <v>4</v>
      </c>
      <c r="L10" s="55">
        <f t="shared" si="5"/>
        <v>4</v>
      </c>
      <c r="M10" s="55">
        <f t="shared" si="6"/>
        <v>0</v>
      </c>
      <c r="N10" s="55">
        <f t="shared" si="6"/>
        <v>0</v>
      </c>
      <c r="O10" s="58">
        <f t="shared" si="7"/>
        <v>0</v>
      </c>
      <c r="P10" s="58">
        <f t="shared" si="8"/>
        <v>0</v>
      </c>
      <c r="Q10" s="58">
        <f t="shared" si="9"/>
        <v>0</v>
      </c>
      <c r="R10" s="58">
        <f t="shared" si="10"/>
        <v>0</v>
      </c>
      <c r="S10" s="58">
        <f t="shared" si="11"/>
        <v>0</v>
      </c>
      <c r="T10" s="58">
        <f t="shared" si="12"/>
        <v>1</v>
      </c>
      <c r="U10" s="54">
        <f t="shared" si="2"/>
        <v>8</v>
      </c>
    </row>
    <row r="11" spans="1:21" ht="12.75" x14ac:dyDescent="0.2">
      <c r="A11" s="54">
        <v>9</v>
      </c>
      <c r="B11" s="54">
        <f t="shared" si="0"/>
        <v>3</v>
      </c>
      <c r="C11" s="55">
        <f t="shared" si="1"/>
        <v>9</v>
      </c>
      <c r="D11" s="56">
        <f t="shared" si="3"/>
        <v>2</v>
      </c>
      <c r="E11" s="59">
        <f t="shared" si="4"/>
        <v>11</v>
      </c>
      <c r="F11" s="55">
        <v>3</v>
      </c>
      <c r="G11" s="55">
        <v>0</v>
      </c>
      <c r="H11" s="55">
        <v>0</v>
      </c>
      <c r="I11" s="55">
        <v>0</v>
      </c>
      <c r="J11" s="55">
        <f t="shared" si="5"/>
        <v>3</v>
      </c>
      <c r="K11" s="55">
        <f t="shared" si="5"/>
        <v>3</v>
      </c>
      <c r="L11" s="55">
        <f t="shared" si="5"/>
        <v>3</v>
      </c>
      <c r="M11" s="55">
        <f t="shared" si="6"/>
        <v>0</v>
      </c>
      <c r="N11" s="55">
        <f t="shared" si="6"/>
        <v>0</v>
      </c>
      <c r="O11" s="58">
        <f t="shared" si="7"/>
        <v>0</v>
      </c>
      <c r="P11" s="58">
        <f t="shared" si="8"/>
        <v>0</v>
      </c>
      <c r="Q11" s="58">
        <f t="shared" si="9"/>
        <v>0</v>
      </c>
      <c r="R11" s="58">
        <f t="shared" si="10"/>
        <v>0</v>
      </c>
      <c r="S11" s="58">
        <f t="shared" si="11"/>
        <v>1</v>
      </c>
      <c r="T11" s="58">
        <f t="shared" si="12"/>
        <v>1</v>
      </c>
      <c r="U11" s="54">
        <f t="shared" si="2"/>
        <v>9</v>
      </c>
    </row>
    <row r="12" spans="1:21" ht="12.75" x14ac:dyDescent="0.2">
      <c r="A12" s="54">
        <v>10</v>
      </c>
      <c r="B12" s="54">
        <f t="shared" si="0"/>
        <v>3</v>
      </c>
      <c r="C12" s="55">
        <f t="shared" si="1"/>
        <v>12</v>
      </c>
      <c r="D12" s="56">
        <f t="shared" si="3"/>
        <v>2</v>
      </c>
      <c r="E12" s="59">
        <f t="shared" si="4"/>
        <v>14</v>
      </c>
      <c r="F12" s="55">
        <v>2</v>
      </c>
      <c r="G12" s="55">
        <v>1</v>
      </c>
      <c r="H12" s="55">
        <v>0</v>
      </c>
      <c r="I12" s="55">
        <v>0</v>
      </c>
      <c r="J12" s="55">
        <f t="shared" si="5"/>
        <v>4</v>
      </c>
      <c r="K12" s="55">
        <f t="shared" si="5"/>
        <v>4</v>
      </c>
      <c r="L12" s="55">
        <f t="shared" si="5"/>
        <v>4</v>
      </c>
      <c r="M12" s="55">
        <f t="shared" si="6"/>
        <v>0</v>
      </c>
      <c r="N12" s="55">
        <f t="shared" si="6"/>
        <v>0</v>
      </c>
      <c r="O12" s="58">
        <f t="shared" si="7"/>
        <v>0</v>
      </c>
      <c r="P12" s="58">
        <f t="shared" si="8"/>
        <v>0</v>
      </c>
      <c r="Q12" s="58">
        <f t="shared" si="9"/>
        <v>0</v>
      </c>
      <c r="R12" s="58">
        <f t="shared" si="10"/>
        <v>0</v>
      </c>
      <c r="S12" s="58">
        <f t="shared" si="11"/>
        <v>1</v>
      </c>
      <c r="T12" s="58">
        <f t="shared" si="12"/>
        <v>1</v>
      </c>
      <c r="U12" s="54">
        <f t="shared" si="2"/>
        <v>10</v>
      </c>
    </row>
    <row r="13" spans="1:21" ht="12.75" x14ac:dyDescent="0.2">
      <c r="A13" s="54">
        <v>11</v>
      </c>
      <c r="B13" s="54">
        <f t="shared" si="0"/>
        <v>3</v>
      </c>
      <c r="C13" s="55">
        <f t="shared" si="1"/>
        <v>15</v>
      </c>
      <c r="D13" s="56">
        <f t="shared" si="3"/>
        <v>2</v>
      </c>
      <c r="E13" s="59">
        <f t="shared" si="4"/>
        <v>17</v>
      </c>
      <c r="F13" s="55">
        <v>1</v>
      </c>
      <c r="G13" s="55">
        <v>2</v>
      </c>
      <c r="H13" s="55">
        <v>0</v>
      </c>
      <c r="I13" s="55">
        <v>0</v>
      </c>
      <c r="J13" s="55">
        <f t="shared" si="5"/>
        <v>5</v>
      </c>
      <c r="K13" s="55">
        <f t="shared" si="5"/>
        <v>5</v>
      </c>
      <c r="L13" s="55">
        <f t="shared" si="5"/>
        <v>5</v>
      </c>
      <c r="M13" s="55">
        <f t="shared" si="6"/>
        <v>0</v>
      </c>
      <c r="N13" s="55">
        <f t="shared" si="6"/>
        <v>0</v>
      </c>
      <c r="O13" s="58">
        <f t="shared" si="7"/>
        <v>0</v>
      </c>
      <c r="P13" s="58">
        <f t="shared" si="8"/>
        <v>0</v>
      </c>
      <c r="Q13" s="58">
        <f t="shared" si="9"/>
        <v>0</v>
      </c>
      <c r="R13" s="58">
        <f t="shared" si="10"/>
        <v>0</v>
      </c>
      <c r="S13" s="58">
        <f t="shared" si="11"/>
        <v>1</v>
      </c>
      <c r="T13" s="58">
        <f t="shared" si="12"/>
        <v>1</v>
      </c>
      <c r="U13" s="54">
        <f t="shared" si="2"/>
        <v>11</v>
      </c>
    </row>
    <row r="14" spans="1:21" ht="12.75" x14ac:dyDescent="0.2">
      <c r="A14" s="54">
        <v>12</v>
      </c>
      <c r="B14" s="54">
        <f t="shared" si="0"/>
        <v>3</v>
      </c>
      <c r="C14" s="55">
        <f t="shared" si="1"/>
        <v>18</v>
      </c>
      <c r="D14" s="56">
        <f t="shared" si="3"/>
        <v>2</v>
      </c>
      <c r="E14" s="59">
        <f t="shared" si="4"/>
        <v>20</v>
      </c>
      <c r="F14" s="55">
        <v>0</v>
      </c>
      <c r="G14" s="55">
        <v>3</v>
      </c>
      <c r="H14" s="55">
        <v>0</v>
      </c>
      <c r="I14" s="55">
        <v>0</v>
      </c>
      <c r="J14" s="55">
        <f t="shared" si="5"/>
        <v>6</v>
      </c>
      <c r="K14" s="55">
        <f t="shared" si="5"/>
        <v>6</v>
      </c>
      <c r="L14" s="55">
        <f t="shared" si="5"/>
        <v>6</v>
      </c>
      <c r="M14" s="55">
        <f t="shared" si="6"/>
        <v>0</v>
      </c>
      <c r="N14" s="55">
        <f t="shared" si="6"/>
        <v>0</v>
      </c>
      <c r="O14" s="58">
        <f t="shared" si="7"/>
        <v>0</v>
      </c>
      <c r="P14" s="58">
        <f t="shared" si="8"/>
        <v>0</v>
      </c>
      <c r="Q14" s="58">
        <f t="shared" si="9"/>
        <v>0</v>
      </c>
      <c r="R14" s="58">
        <f t="shared" si="10"/>
        <v>0</v>
      </c>
      <c r="S14" s="58">
        <f t="shared" si="11"/>
        <v>1</v>
      </c>
      <c r="T14" s="58">
        <f t="shared" si="12"/>
        <v>1</v>
      </c>
      <c r="U14" s="54">
        <f t="shared" si="2"/>
        <v>12</v>
      </c>
    </row>
    <row r="15" spans="1:21" ht="12.75" x14ac:dyDescent="0.2">
      <c r="A15" s="54">
        <v>13</v>
      </c>
      <c r="B15" s="54">
        <f t="shared" si="0"/>
        <v>4</v>
      </c>
      <c r="C15" s="55">
        <f t="shared" si="1"/>
        <v>15</v>
      </c>
      <c r="D15" s="56">
        <f t="shared" si="3"/>
        <v>3</v>
      </c>
      <c r="E15" s="59">
        <f t="shared" si="4"/>
        <v>18</v>
      </c>
      <c r="F15" s="55">
        <v>3</v>
      </c>
      <c r="G15" s="55">
        <v>1</v>
      </c>
      <c r="H15" s="55">
        <v>0</v>
      </c>
      <c r="I15" s="55">
        <v>0</v>
      </c>
      <c r="J15" s="55">
        <f t="shared" si="5"/>
        <v>5</v>
      </c>
      <c r="K15" s="55">
        <f t="shared" si="5"/>
        <v>5</v>
      </c>
      <c r="L15" s="55">
        <f t="shared" si="5"/>
        <v>5</v>
      </c>
      <c r="M15" s="55">
        <f t="shared" si="6"/>
        <v>0</v>
      </c>
      <c r="N15" s="55">
        <f t="shared" si="6"/>
        <v>0</v>
      </c>
      <c r="O15" s="58">
        <f t="shared" si="7"/>
        <v>0</v>
      </c>
      <c r="P15" s="58">
        <f t="shared" si="8"/>
        <v>0</v>
      </c>
      <c r="Q15" s="58">
        <f t="shared" si="9"/>
        <v>0</v>
      </c>
      <c r="R15" s="58">
        <f t="shared" si="10"/>
        <v>0</v>
      </c>
      <c r="S15" s="58">
        <f t="shared" si="11"/>
        <v>2</v>
      </c>
      <c r="T15" s="58">
        <f t="shared" si="12"/>
        <v>1</v>
      </c>
      <c r="U15" s="54">
        <f t="shared" si="2"/>
        <v>13</v>
      </c>
    </row>
    <row r="16" spans="1:21" ht="12.75" x14ac:dyDescent="0.2">
      <c r="A16" s="54">
        <v>14</v>
      </c>
      <c r="B16" s="54">
        <f t="shared" si="0"/>
        <v>4</v>
      </c>
      <c r="C16" s="55">
        <f t="shared" si="1"/>
        <v>18</v>
      </c>
      <c r="D16" s="56">
        <f t="shared" si="3"/>
        <v>3</v>
      </c>
      <c r="E16" s="59">
        <f t="shared" si="4"/>
        <v>21</v>
      </c>
      <c r="F16" s="55">
        <v>2</v>
      </c>
      <c r="G16" s="55">
        <v>2</v>
      </c>
      <c r="H16" s="55">
        <v>0</v>
      </c>
      <c r="I16" s="55">
        <v>0</v>
      </c>
      <c r="J16" s="55">
        <f t="shared" si="5"/>
        <v>6</v>
      </c>
      <c r="K16" s="55">
        <f t="shared" si="5"/>
        <v>6</v>
      </c>
      <c r="L16" s="55">
        <f t="shared" si="5"/>
        <v>6</v>
      </c>
      <c r="M16" s="55">
        <f t="shared" si="6"/>
        <v>0</v>
      </c>
      <c r="N16" s="55">
        <f t="shared" si="6"/>
        <v>0</v>
      </c>
      <c r="O16" s="58">
        <f t="shared" si="7"/>
        <v>0</v>
      </c>
      <c r="P16" s="58">
        <f t="shared" si="8"/>
        <v>0</v>
      </c>
      <c r="Q16" s="58">
        <f t="shared" si="9"/>
        <v>0</v>
      </c>
      <c r="R16" s="58">
        <f t="shared" si="10"/>
        <v>0</v>
      </c>
      <c r="S16" s="58">
        <f t="shared" si="11"/>
        <v>2</v>
      </c>
      <c r="T16" s="58">
        <f t="shared" si="12"/>
        <v>1</v>
      </c>
      <c r="U16" s="54">
        <f t="shared" si="2"/>
        <v>14</v>
      </c>
    </row>
    <row r="17" spans="1:21" ht="12.75" x14ac:dyDescent="0.2">
      <c r="A17" s="54">
        <v>15</v>
      </c>
      <c r="B17" s="54">
        <f t="shared" si="0"/>
        <v>4</v>
      </c>
      <c r="C17" s="55">
        <f t="shared" si="1"/>
        <v>21</v>
      </c>
      <c r="D17" s="56">
        <f t="shared" si="3"/>
        <v>3</v>
      </c>
      <c r="E17" s="59">
        <f t="shared" si="4"/>
        <v>24</v>
      </c>
      <c r="F17" s="55">
        <v>1</v>
      </c>
      <c r="G17" s="55">
        <v>3</v>
      </c>
      <c r="H17" s="55">
        <v>0</v>
      </c>
      <c r="I17" s="55">
        <v>0</v>
      </c>
      <c r="J17" s="55">
        <f t="shared" si="5"/>
        <v>7</v>
      </c>
      <c r="K17" s="55">
        <f t="shared" si="5"/>
        <v>7</v>
      </c>
      <c r="L17" s="55">
        <f t="shared" si="5"/>
        <v>7</v>
      </c>
      <c r="M17" s="55">
        <f t="shared" si="6"/>
        <v>0</v>
      </c>
      <c r="N17" s="55">
        <f t="shared" si="6"/>
        <v>0</v>
      </c>
      <c r="O17" s="58">
        <f t="shared" si="7"/>
        <v>0</v>
      </c>
      <c r="P17" s="58">
        <f t="shared" si="8"/>
        <v>0</v>
      </c>
      <c r="Q17" s="58">
        <f t="shared" si="9"/>
        <v>0</v>
      </c>
      <c r="R17" s="58">
        <f t="shared" si="10"/>
        <v>0</v>
      </c>
      <c r="S17" s="58">
        <f t="shared" si="11"/>
        <v>2</v>
      </c>
      <c r="T17" s="58">
        <f t="shared" si="12"/>
        <v>1</v>
      </c>
      <c r="U17" s="54">
        <f t="shared" si="2"/>
        <v>15</v>
      </c>
    </row>
    <row r="18" spans="1:21" ht="12.75" x14ac:dyDescent="0.2">
      <c r="A18" s="54">
        <v>16</v>
      </c>
      <c r="B18" s="54">
        <f t="shared" si="0"/>
        <v>4</v>
      </c>
      <c r="C18" s="55">
        <f t="shared" si="1"/>
        <v>24</v>
      </c>
      <c r="D18" s="56">
        <f t="shared" si="3"/>
        <v>3</v>
      </c>
      <c r="E18" s="59">
        <f t="shared" si="4"/>
        <v>27</v>
      </c>
      <c r="F18" s="55">
        <v>0</v>
      </c>
      <c r="G18" s="55">
        <v>4</v>
      </c>
      <c r="H18" s="55">
        <v>0</v>
      </c>
      <c r="I18" s="55">
        <v>0</v>
      </c>
      <c r="J18" s="55">
        <f t="shared" si="5"/>
        <v>8</v>
      </c>
      <c r="K18" s="55">
        <f t="shared" si="5"/>
        <v>8</v>
      </c>
      <c r="L18" s="55">
        <f t="shared" si="5"/>
        <v>8</v>
      </c>
      <c r="M18" s="55">
        <f t="shared" si="6"/>
        <v>0</v>
      </c>
      <c r="N18" s="55">
        <f t="shared" si="6"/>
        <v>0</v>
      </c>
      <c r="O18" s="58">
        <f t="shared" si="7"/>
        <v>0</v>
      </c>
      <c r="P18" s="58">
        <f t="shared" si="8"/>
        <v>0</v>
      </c>
      <c r="Q18" s="58">
        <f t="shared" si="9"/>
        <v>0</v>
      </c>
      <c r="R18" s="58">
        <f t="shared" si="10"/>
        <v>0</v>
      </c>
      <c r="S18" s="58">
        <f t="shared" si="11"/>
        <v>2</v>
      </c>
      <c r="T18" s="58">
        <f t="shared" si="12"/>
        <v>1</v>
      </c>
      <c r="U18" s="54">
        <f t="shared" si="2"/>
        <v>16</v>
      </c>
    </row>
    <row r="19" spans="1:21" ht="12.75" x14ac:dyDescent="0.2">
      <c r="A19" s="54">
        <v>17</v>
      </c>
      <c r="B19" s="54">
        <f t="shared" si="0"/>
        <v>5</v>
      </c>
      <c r="C19" s="55">
        <f t="shared" si="1"/>
        <v>21</v>
      </c>
      <c r="D19" s="56">
        <f t="shared" si="3"/>
        <v>4</v>
      </c>
      <c r="E19" s="59">
        <f t="shared" si="4"/>
        <v>25</v>
      </c>
      <c r="F19" s="55">
        <v>3</v>
      </c>
      <c r="G19" s="55">
        <v>2</v>
      </c>
      <c r="H19" s="55">
        <v>0</v>
      </c>
      <c r="I19" s="55">
        <v>0</v>
      </c>
      <c r="J19" s="55">
        <f t="shared" si="5"/>
        <v>7</v>
      </c>
      <c r="K19" s="55">
        <f t="shared" si="5"/>
        <v>7</v>
      </c>
      <c r="L19" s="55">
        <f t="shared" si="5"/>
        <v>7</v>
      </c>
      <c r="M19" s="55">
        <f t="shared" si="6"/>
        <v>0</v>
      </c>
      <c r="N19" s="55">
        <f t="shared" si="6"/>
        <v>0</v>
      </c>
      <c r="O19" s="58">
        <f t="shared" si="7"/>
        <v>0</v>
      </c>
      <c r="P19" s="58">
        <f t="shared" si="8"/>
        <v>0</v>
      </c>
      <c r="Q19" s="58">
        <f t="shared" si="9"/>
        <v>0</v>
      </c>
      <c r="R19" s="58">
        <f t="shared" si="10"/>
        <v>1</v>
      </c>
      <c r="S19" s="58">
        <f t="shared" si="11"/>
        <v>2</v>
      </c>
      <c r="T19" s="58">
        <f t="shared" si="12"/>
        <v>1</v>
      </c>
      <c r="U19" s="54">
        <f t="shared" si="2"/>
        <v>17</v>
      </c>
    </row>
    <row r="20" spans="1:21" ht="12.75" x14ac:dyDescent="0.2">
      <c r="A20" s="54">
        <v>18</v>
      </c>
      <c r="B20" s="54">
        <f t="shared" si="0"/>
        <v>5</v>
      </c>
      <c r="C20" s="55">
        <f t="shared" si="1"/>
        <v>24</v>
      </c>
      <c r="D20" s="56">
        <f t="shared" si="3"/>
        <v>4</v>
      </c>
      <c r="E20" s="59">
        <f t="shared" si="4"/>
        <v>28</v>
      </c>
      <c r="F20" s="55">
        <v>2</v>
      </c>
      <c r="G20" s="55">
        <v>3</v>
      </c>
      <c r="H20" s="55">
        <v>0</v>
      </c>
      <c r="I20" s="55">
        <v>0</v>
      </c>
      <c r="J20" s="55">
        <f t="shared" si="5"/>
        <v>8</v>
      </c>
      <c r="K20" s="55">
        <f t="shared" si="5"/>
        <v>8</v>
      </c>
      <c r="L20" s="55">
        <f t="shared" si="5"/>
        <v>8</v>
      </c>
      <c r="M20" s="55">
        <f t="shared" si="6"/>
        <v>0</v>
      </c>
      <c r="N20" s="55">
        <f t="shared" si="6"/>
        <v>0</v>
      </c>
      <c r="O20" s="58">
        <f t="shared" si="7"/>
        <v>0</v>
      </c>
      <c r="P20" s="58">
        <f t="shared" si="8"/>
        <v>0</v>
      </c>
      <c r="Q20" s="58">
        <f t="shared" si="9"/>
        <v>0</v>
      </c>
      <c r="R20" s="58">
        <f t="shared" si="10"/>
        <v>1</v>
      </c>
      <c r="S20" s="58">
        <f t="shared" si="11"/>
        <v>2</v>
      </c>
      <c r="T20" s="58">
        <f t="shared" si="12"/>
        <v>1</v>
      </c>
      <c r="U20" s="54">
        <f t="shared" si="2"/>
        <v>18</v>
      </c>
    </row>
    <row r="21" spans="1:21" ht="12.75" x14ac:dyDescent="0.2">
      <c r="A21" s="54">
        <v>19</v>
      </c>
      <c r="B21" s="54">
        <f t="shared" si="0"/>
        <v>5</v>
      </c>
      <c r="C21" s="55">
        <f t="shared" si="1"/>
        <v>27</v>
      </c>
      <c r="D21" s="56">
        <f t="shared" si="3"/>
        <v>4</v>
      </c>
      <c r="E21" s="59">
        <f t="shared" si="4"/>
        <v>31</v>
      </c>
      <c r="F21" s="55">
        <v>1</v>
      </c>
      <c r="G21" s="55">
        <v>4</v>
      </c>
      <c r="H21" s="55">
        <v>0</v>
      </c>
      <c r="I21" s="55">
        <v>0</v>
      </c>
      <c r="J21" s="55">
        <f t="shared" si="5"/>
        <v>9</v>
      </c>
      <c r="K21" s="55">
        <f t="shared" si="5"/>
        <v>9</v>
      </c>
      <c r="L21" s="55">
        <f t="shared" si="5"/>
        <v>9</v>
      </c>
      <c r="M21" s="55">
        <f t="shared" si="6"/>
        <v>0</v>
      </c>
      <c r="N21" s="55">
        <f t="shared" si="6"/>
        <v>0</v>
      </c>
      <c r="O21" s="58">
        <f t="shared" si="7"/>
        <v>0</v>
      </c>
      <c r="P21" s="58">
        <f t="shared" si="8"/>
        <v>0</v>
      </c>
      <c r="Q21" s="58">
        <f t="shared" si="9"/>
        <v>0</v>
      </c>
      <c r="R21" s="58">
        <f t="shared" si="10"/>
        <v>1</v>
      </c>
      <c r="S21" s="58">
        <f t="shared" si="11"/>
        <v>2</v>
      </c>
      <c r="T21" s="58">
        <f t="shared" si="12"/>
        <v>1</v>
      </c>
      <c r="U21" s="54">
        <f t="shared" si="2"/>
        <v>19</v>
      </c>
    </row>
    <row r="22" spans="1:21" ht="12.75" x14ac:dyDescent="0.2">
      <c r="A22" s="54">
        <v>20</v>
      </c>
      <c r="B22" s="54">
        <f t="shared" si="0"/>
        <v>5</v>
      </c>
      <c r="C22" s="55">
        <f t="shared" si="1"/>
        <v>30</v>
      </c>
      <c r="D22" s="56">
        <f t="shared" si="3"/>
        <v>4</v>
      </c>
      <c r="E22" s="59">
        <f t="shared" si="4"/>
        <v>34</v>
      </c>
      <c r="F22" s="55">
        <v>0</v>
      </c>
      <c r="G22" s="55">
        <v>5</v>
      </c>
      <c r="H22" s="55">
        <v>0</v>
      </c>
      <c r="I22" s="55">
        <v>0</v>
      </c>
      <c r="J22" s="55">
        <f t="shared" si="5"/>
        <v>10</v>
      </c>
      <c r="K22" s="55">
        <f t="shared" si="5"/>
        <v>10</v>
      </c>
      <c r="L22" s="55">
        <f t="shared" si="5"/>
        <v>10</v>
      </c>
      <c r="M22" s="55">
        <f t="shared" si="6"/>
        <v>0</v>
      </c>
      <c r="N22" s="55">
        <f t="shared" si="6"/>
        <v>0</v>
      </c>
      <c r="O22" s="58">
        <f t="shared" si="7"/>
        <v>0</v>
      </c>
      <c r="P22" s="58">
        <f t="shared" si="8"/>
        <v>0</v>
      </c>
      <c r="Q22" s="58">
        <f t="shared" si="9"/>
        <v>0</v>
      </c>
      <c r="R22" s="58">
        <f t="shared" si="10"/>
        <v>1</v>
      </c>
      <c r="S22" s="58">
        <f t="shared" si="11"/>
        <v>2</v>
      </c>
      <c r="T22" s="58">
        <f t="shared" si="12"/>
        <v>1</v>
      </c>
      <c r="U22" s="54">
        <f t="shared" si="2"/>
        <v>20</v>
      </c>
    </row>
    <row r="23" spans="1:21" ht="12.75" x14ac:dyDescent="0.2">
      <c r="A23" s="54">
        <v>21</v>
      </c>
      <c r="B23" s="54">
        <f t="shared" si="0"/>
        <v>6</v>
      </c>
      <c r="C23" s="55">
        <f t="shared" si="1"/>
        <v>27</v>
      </c>
      <c r="D23" s="56">
        <f t="shared" si="3"/>
        <v>5</v>
      </c>
      <c r="E23" s="59">
        <f t="shared" si="4"/>
        <v>32</v>
      </c>
      <c r="F23" s="55">
        <v>3</v>
      </c>
      <c r="G23" s="55">
        <v>3</v>
      </c>
      <c r="H23" s="55">
        <v>0</v>
      </c>
      <c r="I23" s="55">
        <v>0</v>
      </c>
      <c r="J23" s="55">
        <f t="shared" si="5"/>
        <v>9</v>
      </c>
      <c r="K23" s="55">
        <f t="shared" si="5"/>
        <v>9</v>
      </c>
      <c r="L23" s="55">
        <f t="shared" si="5"/>
        <v>9</v>
      </c>
      <c r="M23" s="55">
        <f t="shared" si="6"/>
        <v>0</v>
      </c>
      <c r="N23" s="55">
        <f t="shared" si="6"/>
        <v>0</v>
      </c>
      <c r="O23" s="58">
        <f t="shared" si="7"/>
        <v>0</v>
      </c>
      <c r="P23" s="58">
        <f t="shared" si="8"/>
        <v>0</v>
      </c>
      <c r="Q23" s="58">
        <f t="shared" si="9"/>
        <v>0</v>
      </c>
      <c r="R23" s="58">
        <f t="shared" si="10"/>
        <v>2</v>
      </c>
      <c r="S23" s="58">
        <f t="shared" si="11"/>
        <v>2</v>
      </c>
      <c r="T23" s="58">
        <f t="shared" si="12"/>
        <v>1</v>
      </c>
      <c r="U23" s="54">
        <f t="shared" si="2"/>
        <v>21</v>
      </c>
    </row>
    <row r="24" spans="1:21" ht="12.75" x14ac:dyDescent="0.2">
      <c r="A24" s="54">
        <v>22</v>
      </c>
      <c r="B24" s="54">
        <f t="shared" si="0"/>
        <v>6</v>
      </c>
      <c r="C24" s="55">
        <f t="shared" si="1"/>
        <v>30</v>
      </c>
      <c r="D24" s="56">
        <f t="shared" si="3"/>
        <v>5</v>
      </c>
      <c r="E24" s="59">
        <f t="shared" si="4"/>
        <v>35</v>
      </c>
      <c r="F24" s="55">
        <v>2</v>
      </c>
      <c r="G24" s="55">
        <v>4</v>
      </c>
      <c r="H24" s="55">
        <v>0</v>
      </c>
      <c r="I24" s="55">
        <v>0</v>
      </c>
      <c r="J24" s="55">
        <f t="shared" si="5"/>
        <v>10</v>
      </c>
      <c r="K24" s="55">
        <f t="shared" si="5"/>
        <v>10</v>
      </c>
      <c r="L24" s="55">
        <f t="shared" si="5"/>
        <v>10</v>
      </c>
      <c r="M24" s="55">
        <f t="shared" si="6"/>
        <v>0</v>
      </c>
      <c r="N24" s="55">
        <f t="shared" si="6"/>
        <v>0</v>
      </c>
      <c r="O24" s="58">
        <f t="shared" si="7"/>
        <v>0</v>
      </c>
      <c r="P24" s="58">
        <f t="shared" si="8"/>
        <v>0</v>
      </c>
      <c r="Q24" s="58">
        <f t="shared" si="9"/>
        <v>0</v>
      </c>
      <c r="R24" s="58">
        <f t="shared" si="10"/>
        <v>2</v>
      </c>
      <c r="S24" s="58">
        <f t="shared" si="11"/>
        <v>2</v>
      </c>
      <c r="T24" s="58">
        <f t="shared" si="12"/>
        <v>1</v>
      </c>
      <c r="U24" s="54">
        <f t="shared" si="2"/>
        <v>22</v>
      </c>
    </row>
    <row r="25" spans="1:21" ht="12.75" x14ac:dyDescent="0.2">
      <c r="A25" s="54">
        <v>23</v>
      </c>
      <c r="B25" s="54">
        <f t="shared" si="0"/>
        <v>6</v>
      </c>
      <c r="C25" s="55">
        <f t="shared" si="1"/>
        <v>33</v>
      </c>
      <c r="D25" s="56">
        <f t="shared" si="3"/>
        <v>5</v>
      </c>
      <c r="E25" s="59">
        <f t="shared" si="4"/>
        <v>38</v>
      </c>
      <c r="F25" s="55">
        <v>1</v>
      </c>
      <c r="G25" s="55">
        <v>5</v>
      </c>
      <c r="H25" s="55">
        <v>0</v>
      </c>
      <c r="I25" s="55">
        <v>0</v>
      </c>
      <c r="J25" s="55">
        <f t="shared" si="5"/>
        <v>11</v>
      </c>
      <c r="K25" s="55">
        <f t="shared" si="5"/>
        <v>11</v>
      </c>
      <c r="L25" s="55">
        <f t="shared" si="5"/>
        <v>11</v>
      </c>
      <c r="M25" s="55">
        <f t="shared" si="6"/>
        <v>0</v>
      </c>
      <c r="N25" s="55">
        <f t="shared" si="6"/>
        <v>0</v>
      </c>
      <c r="O25" s="58">
        <f t="shared" si="7"/>
        <v>0</v>
      </c>
      <c r="P25" s="58">
        <f t="shared" si="8"/>
        <v>0</v>
      </c>
      <c r="Q25" s="58">
        <f t="shared" si="9"/>
        <v>0</v>
      </c>
      <c r="R25" s="58">
        <f t="shared" si="10"/>
        <v>2</v>
      </c>
      <c r="S25" s="58">
        <f t="shared" si="11"/>
        <v>2</v>
      </c>
      <c r="T25" s="58">
        <f t="shared" si="12"/>
        <v>1</v>
      </c>
      <c r="U25" s="54">
        <f t="shared" si="2"/>
        <v>23</v>
      </c>
    </row>
    <row r="26" spans="1:21" ht="12.75" x14ac:dyDescent="0.2">
      <c r="A26" s="54">
        <v>24</v>
      </c>
      <c r="B26" s="54">
        <f t="shared" si="0"/>
        <v>6</v>
      </c>
      <c r="C26" s="55">
        <f t="shared" si="1"/>
        <v>36</v>
      </c>
      <c r="D26" s="56">
        <f t="shared" si="3"/>
        <v>5</v>
      </c>
      <c r="E26" s="59">
        <f t="shared" si="4"/>
        <v>41</v>
      </c>
      <c r="F26" s="55">
        <v>0</v>
      </c>
      <c r="G26" s="55">
        <v>6</v>
      </c>
      <c r="H26" s="55">
        <v>0</v>
      </c>
      <c r="I26" s="55">
        <v>0</v>
      </c>
      <c r="J26" s="55">
        <f t="shared" si="5"/>
        <v>12</v>
      </c>
      <c r="K26" s="55">
        <f t="shared" si="5"/>
        <v>12</v>
      </c>
      <c r="L26" s="55">
        <f t="shared" si="5"/>
        <v>12</v>
      </c>
      <c r="M26" s="55">
        <f t="shared" si="6"/>
        <v>0</v>
      </c>
      <c r="N26" s="55">
        <f t="shared" si="6"/>
        <v>0</v>
      </c>
      <c r="O26" s="58">
        <f t="shared" si="7"/>
        <v>0</v>
      </c>
      <c r="P26" s="58">
        <f t="shared" si="8"/>
        <v>0</v>
      </c>
      <c r="Q26" s="58">
        <f t="shared" si="9"/>
        <v>0</v>
      </c>
      <c r="R26" s="58">
        <f t="shared" si="10"/>
        <v>2</v>
      </c>
      <c r="S26" s="58">
        <f t="shared" si="11"/>
        <v>2</v>
      </c>
      <c r="T26" s="58">
        <f t="shared" si="12"/>
        <v>1</v>
      </c>
      <c r="U26" s="54">
        <f t="shared" si="2"/>
        <v>24</v>
      </c>
    </row>
    <row r="27" spans="1:21" ht="12.75" x14ac:dyDescent="0.2">
      <c r="A27" s="54">
        <v>25</v>
      </c>
      <c r="B27" s="54">
        <f t="shared" si="0"/>
        <v>7</v>
      </c>
      <c r="C27" s="55">
        <f t="shared" si="1"/>
        <v>33</v>
      </c>
      <c r="D27" s="56">
        <f t="shared" si="3"/>
        <v>6</v>
      </c>
      <c r="E27" s="59">
        <f t="shared" si="4"/>
        <v>39</v>
      </c>
      <c r="F27" s="55">
        <v>3</v>
      </c>
      <c r="G27" s="55">
        <v>4</v>
      </c>
      <c r="H27" s="55">
        <v>0</v>
      </c>
      <c r="I27" s="55">
        <v>0</v>
      </c>
      <c r="J27" s="55">
        <f t="shared" si="5"/>
        <v>11</v>
      </c>
      <c r="K27" s="55">
        <f t="shared" si="5"/>
        <v>11</v>
      </c>
      <c r="L27" s="55">
        <f t="shared" si="5"/>
        <v>11</v>
      </c>
      <c r="M27" s="55">
        <f t="shared" si="6"/>
        <v>0</v>
      </c>
      <c r="N27" s="55">
        <f t="shared" si="6"/>
        <v>0</v>
      </c>
      <c r="O27" s="58">
        <f t="shared" si="7"/>
        <v>0</v>
      </c>
      <c r="P27" s="58">
        <f t="shared" si="8"/>
        <v>0</v>
      </c>
      <c r="Q27" s="58">
        <f t="shared" si="9"/>
        <v>0</v>
      </c>
      <c r="R27" s="58">
        <f t="shared" si="10"/>
        <v>3</v>
      </c>
      <c r="S27" s="58">
        <f t="shared" si="11"/>
        <v>2</v>
      </c>
      <c r="T27" s="58">
        <f t="shared" si="12"/>
        <v>1</v>
      </c>
      <c r="U27" s="54">
        <f t="shared" si="2"/>
        <v>25</v>
      </c>
    </row>
    <row r="28" spans="1:21" ht="12.75" x14ac:dyDescent="0.2">
      <c r="A28" s="54">
        <v>26</v>
      </c>
      <c r="B28" s="54">
        <f t="shared" si="0"/>
        <v>7</v>
      </c>
      <c r="C28" s="55">
        <f t="shared" si="1"/>
        <v>36</v>
      </c>
      <c r="D28" s="56">
        <f t="shared" si="3"/>
        <v>6</v>
      </c>
      <c r="E28" s="59">
        <f t="shared" si="4"/>
        <v>42</v>
      </c>
      <c r="F28" s="55">
        <v>2</v>
      </c>
      <c r="G28" s="55">
        <v>5</v>
      </c>
      <c r="H28" s="55">
        <v>0</v>
      </c>
      <c r="I28" s="55">
        <v>0</v>
      </c>
      <c r="J28" s="55">
        <f t="shared" si="5"/>
        <v>12</v>
      </c>
      <c r="K28" s="55">
        <f t="shared" si="5"/>
        <v>12</v>
      </c>
      <c r="L28" s="55">
        <f t="shared" si="5"/>
        <v>12</v>
      </c>
      <c r="M28" s="55">
        <f t="shared" si="6"/>
        <v>0</v>
      </c>
      <c r="N28" s="55">
        <f t="shared" si="6"/>
        <v>0</v>
      </c>
      <c r="O28" s="58">
        <f t="shared" si="7"/>
        <v>0</v>
      </c>
      <c r="P28" s="58">
        <f t="shared" si="8"/>
        <v>0</v>
      </c>
      <c r="Q28" s="58">
        <f t="shared" si="9"/>
        <v>0</v>
      </c>
      <c r="R28" s="58">
        <f t="shared" si="10"/>
        <v>3</v>
      </c>
      <c r="S28" s="58">
        <f t="shared" si="11"/>
        <v>2</v>
      </c>
      <c r="T28" s="58">
        <f t="shared" si="12"/>
        <v>1</v>
      </c>
      <c r="U28" s="54">
        <f t="shared" si="2"/>
        <v>26</v>
      </c>
    </row>
    <row r="29" spans="1:21" ht="12.75" x14ac:dyDescent="0.2">
      <c r="A29" s="54">
        <v>27</v>
      </c>
      <c r="B29" s="54">
        <f t="shared" si="0"/>
        <v>7</v>
      </c>
      <c r="C29" s="55">
        <f t="shared" si="1"/>
        <v>39</v>
      </c>
      <c r="D29" s="56">
        <f t="shared" si="3"/>
        <v>6</v>
      </c>
      <c r="E29" s="59">
        <f t="shared" si="4"/>
        <v>45</v>
      </c>
      <c r="F29" s="55">
        <v>1</v>
      </c>
      <c r="G29" s="55">
        <v>6</v>
      </c>
      <c r="H29" s="55">
        <v>0</v>
      </c>
      <c r="I29" s="55">
        <v>0</v>
      </c>
      <c r="J29" s="55">
        <f t="shared" si="5"/>
        <v>13</v>
      </c>
      <c r="K29" s="55">
        <f t="shared" si="5"/>
        <v>13</v>
      </c>
      <c r="L29" s="55">
        <f t="shared" si="5"/>
        <v>13</v>
      </c>
      <c r="M29" s="55">
        <f t="shared" si="6"/>
        <v>0</v>
      </c>
      <c r="N29" s="55">
        <f t="shared" si="6"/>
        <v>0</v>
      </c>
      <c r="O29" s="58">
        <f t="shared" si="7"/>
        <v>0</v>
      </c>
      <c r="P29" s="58">
        <f t="shared" si="8"/>
        <v>0</v>
      </c>
      <c r="Q29" s="58">
        <f t="shared" si="9"/>
        <v>0</v>
      </c>
      <c r="R29" s="58">
        <f t="shared" si="10"/>
        <v>3</v>
      </c>
      <c r="S29" s="58">
        <f t="shared" si="11"/>
        <v>2</v>
      </c>
      <c r="T29" s="58">
        <f t="shared" si="12"/>
        <v>1</v>
      </c>
      <c r="U29" s="54">
        <f t="shared" si="2"/>
        <v>27</v>
      </c>
    </row>
    <row r="30" spans="1:21" ht="12.75" x14ac:dyDescent="0.2">
      <c r="A30" s="54">
        <v>28</v>
      </c>
      <c r="B30" s="54">
        <f t="shared" si="0"/>
        <v>7</v>
      </c>
      <c r="C30" s="55">
        <f t="shared" si="1"/>
        <v>42</v>
      </c>
      <c r="D30" s="56">
        <f t="shared" si="3"/>
        <v>6</v>
      </c>
      <c r="E30" s="59">
        <f t="shared" si="4"/>
        <v>48</v>
      </c>
      <c r="F30" s="55">
        <v>0</v>
      </c>
      <c r="G30" s="55">
        <v>7</v>
      </c>
      <c r="H30" s="55">
        <v>0</v>
      </c>
      <c r="I30" s="55">
        <v>0</v>
      </c>
      <c r="J30" s="55">
        <f t="shared" si="5"/>
        <v>14</v>
      </c>
      <c r="K30" s="55">
        <f t="shared" si="5"/>
        <v>14</v>
      </c>
      <c r="L30" s="55">
        <f t="shared" si="5"/>
        <v>14</v>
      </c>
      <c r="M30" s="55">
        <f t="shared" si="6"/>
        <v>0</v>
      </c>
      <c r="N30" s="55">
        <f t="shared" si="6"/>
        <v>0</v>
      </c>
      <c r="O30" s="58">
        <f t="shared" si="7"/>
        <v>0</v>
      </c>
      <c r="P30" s="58">
        <f t="shared" si="8"/>
        <v>0</v>
      </c>
      <c r="Q30" s="58">
        <f t="shared" si="9"/>
        <v>0</v>
      </c>
      <c r="R30" s="58">
        <f t="shared" si="10"/>
        <v>3</v>
      </c>
      <c r="S30" s="58">
        <f t="shared" si="11"/>
        <v>2</v>
      </c>
      <c r="T30" s="58">
        <f t="shared" si="12"/>
        <v>1</v>
      </c>
      <c r="U30" s="54">
        <f t="shared" si="2"/>
        <v>28</v>
      </c>
    </row>
    <row r="31" spans="1:21" ht="12.75" x14ac:dyDescent="0.2">
      <c r="A31" s="54">
        <v>29</v>
      </c>
      <c r="B31" s="54">
        <f t="shared" si="0"/>
        <v>8</v>
      </c>
      <c r="C31" s="55">
        <f t="shared" si="1"/>
        <v>39</v>
      </c>
      <c r="D31" s="56">
        <f t="shared" si="3"/>
        <v>7</v>
      </c>
      <c r="E31" s="59">
        <f t="shared" si="4"/>
        <v>46</v>
      </c>
      <c r="F31" s="55">
        <v>3</v>
      </c>
      <c r="G31" s="55">
        <v>5</v>
      </c>
      <c r="H31" s="55">
        <v>0</v>
      </c>
      <c r="I31" s="55">
        <v>0</v>
      </c>
      <c r="J31" s="55">
        <f t="shared" si="5"/>
        <v>13</v>
      </c>
      <c r="K31" s="55">
        <f t="shared" si="5"/>
        <v>13</v>
      </c>
      <c r="L31" s="55">
        <f t="shared" si="5"/>
        <v>13</v>
      </c>
      <c r="M31" s="55">
        <f t="shared" si="6"/>
        <v>0</v>
      </c>
      <c r="N31" s="55">
        <f t="shared" si="6"/>
        <v>0</v>
      </c>
      <c r="O31" s="58">
        <f t="shared" si="7"/>
        <v>0</v>
      </c>
      <c r="P31" s="58">
        <f t="shared" si="8"/>
        <v>0</v>
      </c>
      <c r="Q31" s="58">
        <f t="shared" si="9"/>
        <v>0</v>
      </c>
      <c r="R31" s="58">
        <f t="shared" si="10"/>
        <v>4</v>
      </c>
      <c r="S31" s="58">
        <f t="shared" si="11"/>
        <v>2</v>
      </c>
      <c r="T31" s="58">
        <f t="shared" si="12"/>
        <v>1</v>
      </c>
      <c r="U31" s="54">
        <f t="shared" si="2"/>
        <v>29</v>
      </c>
    </row>
    <row r="32" spans="1:21" ht="12.75" x14ac:dyDescent="0.2">
      <c r="A32" s="54">
        <v>30</v>
      </c>
      <c r="B32" s="54">
        <f t="shared" si="0"/>
        <v>8</v>
      </c>
      <c r="C32" s="55">
        <f t="shared" si="1"/>
        <v>42</v>
      </c>
      <c r="D32" s="56">
        <f t="shared" si="3"/>
        <v>7</v>
      </c>
      <c r="E32" s="59">
        <f t="shared" si="4"/>
        <v>49</v>
      </c>
      <c r="F32" s="55">
        <v>2</v>
      </c>
      <c r="G32" s="55">
        <v>6</v>
      </c>
      <c r="H32" s="55">
        <v>0</v>
      </c>
      <c r="I32" s="55">
        <v>0</v>
      </c>
      <c r="J32" s="55">
        <f t="shared" si="5"/>
        <v>14</v>
      </c>
      <c r="K32" s="55">
        <f t="shared" si="5"/>
        <v>14</v>
      </c>
      <c r="L32" s="55">
        <f t="shared" si="5"/>
        <v>14</v>
      </c>
      <c r="M32" s="55">
        <f t="shared" si="6"/>
        <v>0</v>
      </c>
      <c r="N32" s="55">
        <f t="shared" si="6"/>
        <v>0</v>
      </c>
      <c r="O32" s="58">
        <f t="shared" si="7"/>
        <v>0</v>
      </c>
      <c r="P32" s="58">
        <f t="shared" si="8"/>
        <v>0</v>
      </c>
      <c r="Q32" s="58">
        <f t="shared" si="9"/>
        <v>0</v>
      </c>
      <c r="R32" s="58">
        <f t="shared" si="10"/>
        <v>4</v>
      </c>
      <c r="S32" s="58">
        <f t="shared" si="11"/>
        <v>2</v>
      </c>
      <c r="T32" s="58">
        <f t="shared" si="12"/>
        <v>1</v>
      </c>
      <c r="U32" s="54">
        <f t="shared" si="2"/>
        <v>30</v>
      </c>
    </row>
    <row r="33" spans="1:21" ht="12.75" x14ac:dyDescent="0.2">
      <c r="A33" s="54">
        <v>31</v>
      </c>
      <c r="B33" s="54">
        <f t="shared" si="0"/>
        <v>8</v>
      </c>
      <c r="C33" s="55">
        <f t="shared" si="1"/>
        <v>45</v>
      </c>
      <c r="D33" s="56">
        <f t="shared" si="3"/>
        <v>7</v>
      </c>
      <c r="E33" s="59">
        <f t="shared" si="4"/>
        <v>52</v>
      </c>
      <c r="F33" s="55">
        <v>1</v>
      </c>
      <c r="G33" s="55">
        <v>7</v>
      </c>
      <c r="H33" s="55">
        <v>0</v>
      </c>
      <c r="I33" s="55">
        <v>0</v>
      </c>
      <c r="J33" s="55">
        <f t="shared" si="5"/>
        <v>15</v>
      </c>
      <c r="K33" s="55">
        <f t="shared" si="5"/>
        <v>15</v>
      </c>
      <c r="L33" s="55">
        <f t="shared" si="5"/>
        <v>15</v>
      </c>
      <c r="M33" s="55">
        <f t="shared" si="6"/>
        <v>0</v>
      </c>
      <c r="N33" s="55">
        <f t="shared" si="6"/>
        <v>0</v>
      </c>
      <c r="O33" s="58">
        <f t="shared" si="7"/>
        <v>0</v>
      </c>
      <c r="P33" s="58">
        <f t="shared" si="8"/>
        <v>0</v>
      </c>
      <c r="Q33" s="58">
        <f t="shared" si="9"/>
        <v>0</v>
      </c>
      <c r="R33" s="58">
        <f t="shared" si="10"/>
        <v>4</v>
      </c>
      <c r="S33" s="58">
        <f t="shared" si="11"/>
        <v>2</v>
      </c>
      <c r="T33" s="58">
        <f t="shared" si="12"/>
        <v>1</v>
      </c>
      <c r="U33" s="54">
        <f t="shared" si="2"/>
        <v>31</v>
      </c>
    </row>
    <row r="34" spans="1:21" ht="12.75" x14ac:dyDescent="0.2">
      <c r="A34" s="54">
        <v>32</v>
      </c>
      <c r="B34" s="54">
        <f t="shared" ref="B34:B65" si="13">SUM(F34:I34)</f>
        <v>8</v>
      </c>
      <c r="C34" s="55">
        <f t="shared" ref="C34:C65" si="14">F34*3+G34*6+H34*10+I34*15</f>
        <v>48</v>
      </c>
      <c r="D34" s="56">
        <f t="shared" si="3"/>
        <v>7</v>
      </c>
      <c r="E34" s="59">
        <f t="shared" si="4"/>
        <v>55</v>
      </c>
      <c r="F34" s="55">
        <v>0</v>
      </c>
      <c r="G34" s="55">
        <v>8</v>
      </c>
      <c r="H34" s="55">
        <v>0</v>
      </c>
      <c r="I34" s="55">
        <v>0</v>
      </c>
      <c r="J34" s="55">
        <f t="shared" si="5"/>
        <v>16</v>
      </c>
      <c r="K34" s="55">
        <f t="shared" si="5"/>
        <v>16</v>
      </c>
      <c r="L34" s="55">
        <f t="shared" si="5"/>
        <v>16</v>
      </c>
      <c r="M34" s="55">
        <f t="shared" si="6"/>
        <v>0</v>
      </c>
      <c r="N34" s="55">
        <f t="shared" si="6"/>
        <v>0</v>
      </c>
      <c r="O34" s="58">
        <f t="shared" si="7"/>
        <v>0</v>
      </c>
      <c r="P34" s="58">
        <f t="shared" si="8"/>
        <v>0</v>
      </c>
      <c r="Q34" s="58">
        <f t="shared" si="9"/>
        <v>0</v>
      </c>
      <c r="R34" s="58">
        <f t="shared" si="10"/>
        <v>4</v>
      </c>
      <c r="S34" s="58">
        <f t="shared" si="11"/>
        <v>2</v>
      </c>
      <c r="T34" s="58">
        <f t="shared" si="12"/>
        <v>1</v>
      </c>
      <c r="U34" s="54">
        <f t="shared" ref="U34:U65" si="15">F34*3+G34*4+H34*5+I34*6</f>
        <v>32</v>
      </c>
    </row>
    <row r="35" spans="1:21" ht="12.75" x14ac:dyDescent="0.2">
      <c r="A35" s="54">
        <v>33</v>
      </c>
      <c r="B35" s="54">
        <f t="shared" si="13"/>
        <v>9</v>
      </c>
      <c r="C35" s="55">
        <f t="shared" si="14"/>
        <v>45</v>
      </c>
      <c r="D35" s="56">
        <f t="shared" si="3"/>
        <v>8</v>
      </c>
      <c r="E35" s="59">
        <f t="shared" si="4"/>
        <v>53</v>
      </c>
      <c r="F35" s="55">
        <v>3</v>
      </c>
      <c r="G35" s="55">
        <v>6</v>
      </c>
      <c r="H35" s="55">
        <v>0</v>
      </c>
      <c r="I35" s="55">
        <v>0</v>
      </c>
      <c r="J35" s="55">
        <f t="shared" si="5"/>
        <v>15</v>
      </c>
      <c r="K35" s="55">
        <f t="shared" si="5"/>
        <v>15</v>
      </c>
      <c r="L35" s="55">
        <f t="shared" si="5"/>
        <v>15</v>
      </c>
      <c r="M35" s="55">
        <f t="shared" ref="M35:N66" si="16">$H35*2+$I35*3</f>
        <v>0</v>
      </c>
      <c r="N35" s="55">
        <f t="shared" si="16"/>
        <v>0</v>
      </c>
      <c r="O35" s="58">
        <f t="shared" si="7"/>
        <v>0</v>
      </c>
      <c r="P35" s="58">
        <f t="shared" si="8"/>
        <v>0</v>
      </c>
      <c r="Q35" s="58">
        <f t="shared" si="9"/>
        <v>1</v>
      </c>
      <c r="R35" s="58">
        <f t="shared" si="10"/>
        <v>4</v>
      </c>
      <c r="S35" s="58">
        <f t="shared" si="11"/>
        <v>2</v>
      </c>
      <c r="T35" s="58">
        <f t="shared" si="12"/>
        <v>1</v>
      </c>
      <c r="U35" s="54">
        <f t="shared" si="15"/>
        <v>33</v>
      </c>
    </row>
    <row r="36" spans="1:21" ht="12.75" x14ac:dyDescent="0.2">
      <c r="A36" s="54">
        <v>34</v>
      </c>
      <c r="B36" s="54">
        <f t="shared" si="13"/>
        <v>9</v>
      </c>
      <c r="C36" s="55">
        <f t="shared" si="14"/>
        <v>48</v>
      </c>
      <c r="D36" s="56">
        <f t="shared" si="3"/>
        <v>8</v>
      </c>
      <c r="E36" s="59">
        <f t="shared" si="4"/>
        <v>56</v>
      </c>
      <c r="F36" s="55">
        <v>2</v>
      </c>
      <c r="G36" s="55">
        <v>7</v>
      </c>
      <c r="H36" s="55">
        <v>0</v>
      </c>
      <c r="I36" s="55">
        <v>0</v>
      </c>
      <c r="J36" s="55">
        <f t="shared" si="5"/>
        <v>16</v>
      </c>
      <c r="K36" s="55">
        <f t="shared" si="5"/>
        <v>16</v>
      </c>
      <c r="L36" s="55">
        <f t="shared" si="5"/>
        <v>16</v>
      </c>
      <c r="M36" s="55">
        <f t="shared" si="16"/>
        <v>0</v>
      </c>
      <c r="N36" s="55">
        <f t="shared" si="16"/>
        <v>0</v>
      </c>
      <c r="O36" s="58">
        <f t="shared" si="7"/>
        <v>0</v>
      </c>
      <c r="P36" s="58">
        <f t="shared" si="8"/>
        <v>0</v>
      </c>
      <c r="Q36" s="58">
        <f t="shared" si="9"/>
        <v>1</v>
      </c>
      <c r="R36" s="58">
        <f t="shared" si="10"/>
        <v>4</v>
      </c>
      <c r="S36" s="58">
        <f t="shared" si="11"/>
        <v>2</v>
      </c>
      <c r="T36" s="58">
        <f t="shared" si="12"/>
        <v>1</v>
      </c>
      <c r="U36" s="54">
        <f t="shared" si="15"/>
        <v>34</v>
      </c>
    </row>
    <row r="37" spans="1:21" ht="12.75" x14ac:dyDescent="0.2">
      <c r="A37" s="54">
        <v>35</v>
      </c>
      <c r="B37" s="54">
        <f t="shared" si="13"/>
        <v>9</v>
      </c>
      <c r="C37" s="55">
        <f t="shared" si="14"/>
        <v>51</v>
      </c>
      <c r="D37" s="56">
        <f t="shared" si="3"/>
        <v>8</v>
      </c>
      <c r="E37" s="59">
        <f t="shared" si="4"/>
        <v>59</v>
      </c>
      <c r="F37" s="55">
        <v>1</v>
      </c>
      <c r="G37" s="55">
        <v>8</v>
      </c>
      <c r="H37" s="55">
        <v>0</v>
      </c>
      <c r="I37" s="55">
        <v>0</v>
      </c>
      <c r="J37" s="55">
        <f t="shared" si="5"/>
        <v>17</v>
      </c>
      <c r="K37" s="55">
        <f t="shared" si="5"/>
        <v>17</v>
      </c>
      <c r="L37" s="55">
        <f t="shared" si="5"/>
        <v>17</v>
      </c>
      <c r="M37" s="55">
        <f t="shared" si="16"/>
        <v>0</v>
      </c>
      <c r="N37" s="55">
        <f t="shared" si="16"/>
        <v>0</v>
      </c>
      <c r="O37" s="58">
        <f t="shared" si="7"/>
        <v>0</v>
      </c>
      <c r="P37" s="58">
        <f t="shared" si="8"/>
        <v>0</v>
      </c>
      <c r="Q37" s="58">
        <f t="shared" si="9"/>
        <v>1</v>
      </c>
      <c r="R37" s="58">
        <f t="shared" si="10"/>
        <v>4</v>
      </c>
      <c r="S37" s="58">
        <f t="shared" si="11"/>
        <v>2</v>
      </c>
      <c r="T37" s="58">
        <f t="shared" si="12"/>
        <v>1</v>
      </c>
      <c r="U37" s="54">
        <f t="shared" si="15"/>
        <v>35</v>
      </c>
    </row>
    <row r="38" spans="1:21" ht="12.75" x14ac:dyDescent="0.2">
      <c r="A38" s="54">
        <v>36</v>
      </c>
      <c r="B38" s="54">
        <f t="shared" si="13"/>
        <v>9</v>
      </c>
      <c r="C38" s="55">
        <f t="shared" si="14"/>
        <v>54</v>
      </c>
      <c r="D38" s="56">
        <f t="shared" si="3"/>
        <v>8</v>
      </c>
      <c r="E38" s="59">
        <f t="shared" si="4"/>
        <v>62</v>
      </c>
      <c r="F38" s="55">
        <v>0</v>
      </c>
      <c r="G38" s="55">
        <v>9</v>
      </c>
      <c r="H38" s="55">
        <v>0</v>
      </c>
      <c r="I38" s="55">
        <v>0</v>
      </c>
      <c r="J38" s="55">
        <f t="shared" si="5"/>
        <v>18</v>
      </c>
      <c r="K38" s="55">
        <f t="shared" si="5"/>
        <v>18</v>
      </c>
      <c r="L38" s="55">
        <f t="shared" si="5"/>
        <v>18</v>
      </c>
      <c r="M38" s="55">
        <f t="shared" si="16"/>
        <v>0</v>
      </c>
      <c r="N38" s="55">
        <f t="shared" si="16"/>
        <v>0</v>
      </c>
      <c r="O38" s="58">
        <f t="shared" si="7"/>
        <v>0</v>
      </c>
      <c r="P38" s="58">
        <f t="shared" si="8"/>
        <v>0</v>
      </c>
      <c r="Q38" s="58">
        <f t="shared" si="9"/>
        <v>1</v>
      </c>
      <c r="R38" s="58">
        <f t="shared" si="10"/>
        <v>4</v>
      </c>
      <c r="S38" s="58">
        <f t="shared" si="11"/>
        <v>2</v>
      </c>
      <c r="T38" s="58">
        <f t="shared" si="12"/>
        <v>1</v>
      </c>
      <c r="U38" s="54">
        <f t="shared" si="15"/>
        <v>36</v>
      </c>
    </row>
    <row r="39" spans="1:21" ht="12.75" x14ac:dyDescent="0.2">
      <c r="A39" s="54">
        <v>37</v>
      </c>
      <c r="B39" s="54">
        <f t="shared" si="13"/>
        <v>10</v>
      </c>
      <c r="C39" s="55">
        <f t="shared" si="14"/>
        <v>51</v>
      </c>
      <c r="D39" s="56">
        <f t="shared" si="3"/>
        <v>9</v>
      </c>
      <c r="E39" s="59">
        <f t="shared" si="4"/>
        <v>60</v>
      </c>
      <c r="F39" s="55">
        <v>3</v>
      </c>
      <c r="G39" s="55">
        <v>7</v>
      </c>
      <c r="H39" s="55">
        <v>0</v>
      </c>
      <c r="I39" s="55">
        <v>0</v>
      </c>
      <c r="J39" s="55">
        <f t="shared" si="5"/>
        <v>17</v>
      </c>
      <c r="K39" s="55">
        <f t="shared" si="5"/>
        <v>17</v>
      </c>
      <c r="L39" s="55">
        <f t="shared" si="5"/>
        <v>17</v>
      </c>
      <c r="M39" s="55">
        <f t="shared" si="16"/>
        <v>0</v>
      </c>
      <c r="N39" s="55">
        <f t="shared" si="16"/>
        <v>0</v>
      </c>
      <c r="O39" s="58">
        <f t="shared" si="7"/>
        <v>0</v>
      </c>
      <c r="P39" s="58">
        <f t="shared" si="8"/>
        <v>0</v>
      </c>
      <c r="Q39" s="58">
        <f t="shared" si="9"/>
        <v>2</v>
      </c>
      <c r="R39" s="58">
        <f t="shared" si="10"/>
        <v>4</v>
      </c>
      <c r="S39" s="58">
        <f t="shared" si="11"/>
        <v>2</v>
      </c>
      <c r="T39" s="58">
        <f t="shared" si="12"/>
        <v>1</v>
      </c>
      <c r="U39" s="54">
        <f t="shared" si="15"/>
        <v>37</v>
      </c>
    </row>
    <row r="40" spans="1:21" ht="12.75" x14ac:dyDescent="0.2">
      <c r="A40" s="54">
        <v>38</v>
      </c>
      <c r="B40" s="54">
        <f t="shared" si="13"/>
        <v>10</v>
      </c>
      <c r="C40" s="55">
        <f t="shared" si="14"/>
        <v>54</v>
      </c>
      <c r="D40" s="56">
        <f t="shared" si="3"/>
        <v>9</v>
      </c>
      <c r="E40" s="59">
        <f t="shared" si="4"/>
        <v>63</v>
      </c>
      <c r="F40" s="55">
        <v>2</v>
      </c>
      <c r="G40" s="55">
        <v>8</v>
      </c>
      <c r="H40" s="55">
        <v>0</v>
      </c>
      <c r="I40" s="55">
        <v>0</v>
      </c>
      <c r="J40" s="55">
        <f t="shared" si="5"/>
        <v>18</v>
      </c>
      <c r="K40" s="55">
        <f t="shared" si="5"/>
        <v>18</v>
      </c>
      <c r="L40" s="55">
        <f t="shared" si="5"/>
        <v>18</v>
      </c>
      <c r="M40" s="55">
        <f t="shared" si="16"/>
        <v>0</v>
      </c>
      <c r="N40" s="55">
        <f t="shared" si="16"/>
        <v>0</v>
      </c>
      <c r="O40" s="58">
        <f t="shared" si="7"/>
        <v>0</v>
      </c>
      <c r="P40" s="58">
        <f t="shared" si="8"/>
        <v>0</v>
      </c>
      <c r="Q40" s="58">
        <f t="shared" si="9"/>
        <v>2</v>
      </c>
      <c r="R40" s="58">
        <f t="shared" si="10"/>
        <v>4</v>
      </c>
      <c r="S40" s="58">
        <f t="shared" si="11"/>
        <v>2</v>
      </c>
      <c r="T40" s="58">
        <f t="shared" si="12"/>
        <v>1</v>
      </c>
      <c r="U40" s="54">
        <f t="shared" si="15"/>
        <v>38</v>
      </c>
    </row>
    <row r="41" spans="1:21" ht="12.75" x14ac:dyDescent="0.2">
      <c r="A41" s="54">
        <v>39</v>
      </c>
      <c r="B41" s="54">
        <f t="shared" si="13"/>
        <v>10</v>
      </c>
      <c r="C41" s="55">
        <f t="shared" si="14"/>
        <v>57</v>
      </c>
      <c r="D41" s="56">
        <f t="shared" si="3"/>
        <v>9</v>
      </c>
      <c r="E41" s="59">
        <f t="shared" si="4"/>
        <v>66</v>
      </c>
      <c r="F41" s="55">
        <v>1</v>
      </c>
      <c r="G41" s="55">
        <v>9</v>
      </c>
      <c r="H41" s="55">
        <v>0</v>
      </c>
      <c r="I41" s="55">
        <v>0</v>
      </c>
      <c r="J41" s="55">
        <f t="shared" si="5"/>
        <v>19</v>
      </c>
      <c r="K41" s="55">
        <f t="shared" si="5"/>
        <v>19</v>
      </c>
      <c r="L41" s="55">
        <f t="shared" si="5"/>
        <v>19</v>
      </c>
      <c r="M41" s="55">
        <f t="shared" si="16"/>
        <v>0</v>
      </c>
      <c r="N41" s="55">
        <f t="shared" si="16"/>
        <v>0</v>
      </c>
      <c r="O41" s="58">
        <f t="shared" si="7"/>
        <v>0</v>
      </c>
      <c r="P41" s="58">
        <f t="shared" si="8"/>
        <v>0</v>
      </c>
      <c r="Q41" s="58">
        <f t="shared" si="9"/>
        <v>2</v>
      </c>
      <c r="R41" s="58">
        <f t="shared" si="10"/>
        <v>4</v>
      </c>
      <c r="S41" s="58">
        <f t="shared" si="11"/>
        <v>2</v>
      </c>
      <c r="T41" s="58">
        <f t="shared" si="12"/>
        <v>1</v>
      </c>
      <c r="U41" s="54">
        <f t="shared" si="15"/>
        <v>39</v>
      </c>
    </row>
    <row r="42" spans="1:21" ht="12.75" x14ac:dyDescent="0.2">
      <c r="A42" s="54">
        <v>40</v>
      </c>
      <c r="B42" s="54">
        <f t="shared" si="13"/>
        <v>10</v>
      </c>
      <c r="C42" s="55">
        <f t="shared" si="14"/>
        <v>60</v>
      </c>
      <c r="D42" s="56">
        <f t="shared" si="3"/>
        <v>9</v>
      </c>
      <c r="E42" s="59">
        <f t="shared" si="4"/>
        <v>69</v>
      </c>
      <c r="F42" s="55">
        <v>0</v>
      </c>
      <c r="G42" s="55">
        <v>10</v>
      </c>
      <c r="H42" s="55">
        <v>0</v>
      </c>
      <c r="I42" s="55">
        <v>0</v>
      </c>
      <c r="J42" s="55">
        <f t="shared" si="5"/>
        <v>20</v>
      </c>
      <c r="K42" s="55">
        <f t="shared" si="5"/>
        <v>20</v>
      </c>
      <c r="L42" s="55">
        <f t="shared" si="5"/>
        <v>20</v>
      </c>
      <c r="M42" s="55">
        <f t="shared" si="16"/>
        <v>0</v>
      </c>
      <c r="N42" s="55">
        <f t="shared" si="16"/>
        <v>0</v>
      </c>
      <c r="O42" s="58">
        <f t="shared" si="7"/>
        <v>0</v>
      </c>
      <c r="P42" s="58">
        <f t="shared" si="8"/>
        <v>0</v>
      </c>
      <c r="Q42" s="58">
        <f t="shared" si="9"/>
        <v>2</v>
      </c>
      <c r="R42" s="58">
        <f t="shared" si="10"/>
        <v>4</v>
      </c>
      <c r="S42" s="58">
        <f t="shared" si="11"/>
        <v>2</v>
      </c>
      <c r="T42" s="58">
        <f t="shared" si="12"/>
        <v>1</v>
      </c>
      <c r="U42" s="54">
        <f t="shared" si="15"/>
        <v>40</v>
      </c>
    </row>
    <row r="43" spans="1:21" ht="12.75" x14ac:dyDescent="0.2">
      <c r="A43" s="54">
        <v>41</v>
      </c>
      <c r="B43" s="54">
        <f t="shared" si="13"/>
        <v>11</v>
      </c>
      <c r="C43" s="55">
        <f t="shared" si="14"/>
        <v>57</v>
      </c>
      <c r="D43" s="56">
        <f t="shared" si="3"/>
        <v>10</v>
      </c>
      <c r="E43" s="59">
        <f t="shared" si="4"/>
        <v>67</v>
      </c>
      <c r="F43" s="55">
        <v>3</v>
      </c>
      <c r="G43" s="55">
        <v>8</v>
      </c>
      <c r="H43" s="55">
        <v>0</v>
      </c>
      <c r="I43" s="55">
        <v>0</v>
      </c>
      <c r="J43" s="55">
        <f t="shared" si="5"/>
        <v>19</v>
      </c>
      <c r="K43" s="55">
        <f t="shared" si="5"/>
        <v>19</v>
      </c>
      <c r="L43" s="55">
        <f t="shared" si="5"/>
        <v>19</v>
      </c>
      <c r="M43" s="55">
        <f t="shared" si="16"/>
        <v>0</v>
      </c>
      <c r="N43" s="55">
        <f t="shared" si="16"/>
        <v>0</v>
      </c>
      <c r="O43" s="58">
        <f t="shared" si="7"/>
        <v>0</v>
      </c>
      <c r="P43" s="58">
        <f t="shared" si="8"/>
        <v>0</v>
      </c>
      <c r="Q43" s="58">
        <f t="shared" si="9"/>
        <v>3</v>
      </c>
      <c r="R43" s="58">
        <f t="shared" si="10"/>
        <v>4</v>
      </c>
      <c r="S43" s="58">
        <f t="shared" si="11"/>
        <v>2</v>
      </c>
      <c r="T43" s="58">
        <f t="shared" si="12"/>
        <v>1</v>
      </c>
      <c r="U43" s="54">
        <f t="shared" si="15"/>
        <v>41</v>
      </c>
    </row>
    <row r="44" spans="1:21" ht="12.75" x14ac:dyDescent="0.2">
      <c r="A44" s="54">
        <v>42</v>
      </c>
      <c r="B44" s="54">
        <f t="shared" si="13"/>
        <v>11</v>
      </c>
      <c r="C44" s="55">
        <f t="shared" si="14"/>
        <v>60</v>
      </c>
      <c r="D44" s="56">
        <f t="shared" si="3"/>
        <v>10</v>
      </c>
      <c r="E44" s="59">
        <f t="shared" si="4"/>
        <v>70</v>
      </c>
      <c r="F44" s="55">
        <v>2</v>
      </c>
      <c r="G44" s="55">
        <v>9</v>
      </c>
      <c r="H44" s="55">
        <v>0</v>
      </c>
      <c r="I44" s="55">
        <v>0</v>
      </c>
      <c r="J44" s="55">
        <f t="shared" si="5"/>
        <v>20</v>
      </c>
      <c r="K44" s="55">
        <f t="shared" si="5"/>
        <v>20</v>
      </c>
      <c r="L44" s="55">
        <f t="shared" si="5"/>
        <v>20</v>
      </c>
      <c r="M44" s="55">
        <f t="shared" si="16"/>
        <v>0</v>
      </c>
      <c r="N44" s="55">
        <f t="shared" si="16"/>
        <v>0</v>
      </c>
      <c r="O44" s="58">
        <f t="shared" si="7"/>
        <v>0</v>
      </c>
      <c r="P44" s="58">
        <f t="shared" si="8"/>
        <v>0</v>
      </c>
      <c r="Q44" s="58">
        <f t="shared" si="9"/>
        <v>3</v>
      </c>
      <c r="R44" s="58">
        <f t="shared" si="10"/>
        <v>4</v>
      </c>
      <c r="S44" s="58">
        <f t="shared" si="11"/>
        <v>2</v>
      </c>
      <c r="T44" s="58">
        <f t="shared" si="12"/>
        <v>1</v>
      </c>
      <c r="U44" s="54">
        <f t="shared" si="15"/>
        <v>42</v>
      </c>
    </row>
    <row r="45" spans="1:21" ht="12.75" x14ac:dyDescent="0.2">
      <c r="A45" s="54">
        <v>43</v>
      </c>
      <c r="B45" s="54">
        <f t="shared" si="13"/>
        <v>11</v>
      </c>
      <c r="C45" s="55">
        <f t="shared" si="14"/>
        <v>63</v>
      </c>
      <c r="D45" s="56">
        <f t="shared" si="3"/>
        <v>10</v>
      </c>
      <c r="E45" s="59">
        <f t="shared" si="4"/>
        <v>73</v>
      </c>
      <c r="F45" s="55">
        <v>1</v>
      </c>
      <c r="G45" s="55">
        <v>10</v>
      </c>
      <c r="H45" s="55">
        <v>0</v>
      </c>
      <c r="I45" s="55">
        <v>0</v>
      </c>
      <c r="J45" s="55">
        <f t="shared" si="5"/>
        <v>21</v>
      </c>
      <c r="K45" s="55">
        <f t="shared" si="5"/>
        <v>21</v>
      </c>
      <c r="L45" s="55">
        <f t="shared" si="5"/>
        <v>21</v>
      </c>
      <c r="M45" s="55">
        <f t="shared" si="16"/>
        <v>0</v>
      </c>
      <c r="N45" s="55">
        <f t="shared" si="16"/>
        <v>0</v>
      </c>
      <c r="O45" s="58">
        <f t="shared" si="7"/>
        <v>0</v>
      </c>
      <c r="P45" s="58">
        <f t="shared" si="8"/>
        <v>0</v>
      </c>
      <c r="Q45" s="58">
        <f t="shared" si="9"/>
        <v>3</v>
      </c>
      <c r="R45" s="58">
        <f t="shared" si="10"/>
        <v>4</v>
      </c>
      <c r="S45" s="58">
        <f t="shared" si="11"/>
        <v>2</v>
      </c>
      <c r="T45" s="58">
        <f t="shared" si="12"/>
        <v>1</v>
      </c>
      <c r="U45" s="54">
        <f t="shared" si="15"/>
        <v>43</v>
      </c>
    </row>
    <row r="46" spans="1:21" ht="12.75" x14ac:dyDescent="0.2">
      <c r="A46" s="54">
        <v>44</v>
      </c>
      <c r="B46" s="54">
        <f t="shared" si="13"/>
        <v>11</v>
      </c>
      <c r="C46" s="55">
        <f t="shared" si="14"/>
        <v>66</v>
      </c>
      <c r="D46" s="56">
        <f t="shared" si="3"/>
        <v>10</v>
      </c>
      <c r="E46" s="59">
        <f t="shared" si="4"/>
        <v>76</v>
      </c>
      <c r="F46" s="55">
        <v>0</v>
      </c>
      <c r="G46" s="55">
        <v>11</v>
      </c>
      <c r="H46" s="55">
        <v>0</v>
      </c>
      <c r="I46" s="55">
        <v>0</v>
      </c>
      <c r="J46" s="55">
        <f t="shared" si="5"/>
        <v>22</v>
      </c>
      <c r="K46" s="55">
        <f t="shared" si="5"/>
        <v>22</v>
      </c>
      <c r="L46" s="55">
        <f t="shared" si="5"/>
        <v>22</v>
      </c>
      <c r="M46" s="55">
        <f t="shared" si="16"/>
        <v>0</v>
      </c>
      <c r="N46" s="55">
        <f t="shared" si="16"/>
        <v>0</v>
      </c>
      <c r="O46" s="58">
        <f t="shared" si="7"/>
        <v>0</v>
      </c>
      <c r="P46" s="58">
        <f t="shared" si="8"/>
        <v>0</v>
      </c>
      <c r="Q46" s="58">
        <f t="shared" si="9"/>
        <v>3</v>
      </c>
      <c r="R46" s="58">
        <f t="shared" si="10"/>
        <v>4</v>
      </c>
      <c r="S46" s="58">
        <f t="shared" si="11"/>
        <v>2</v>
      </c>
      <c r="T46" s="58">
        <f t="shared" si="12"/>
        <v>1</v>
      </c>
      <c r="U46" s="54">
        <f t="shared" si="15"/>
        <v>44</v>
      </c>
    </row>
    <row r="47" spans="1:21" ht="12.75" x14ac:dyDescent="0.2">
      <c r="A47" s="54">
        <v>45</v>
      </c>
      <c r="B47" s="54">
        <f t="shared" si="13"/>
        <v>12</v>
      </c>
      <c r="C47" s="55">
        <f t="shared" si="14"/>
        <v>63</v>
      </c>
      <c r="D47" s="56">
        <f t="shared" si="3"/>
        <v>11</v>
      </c>
      <c r="E47" s="59">
        <f t="shared" si="4"/>
        <v>74</v>
      </c>
      <c r="F47" s="55">
        <v>3</v>
      </c>
      <c r="G47" s="55">
        <v>9</v>
      </c>
      <c r="H47" s="55">
        <v>0</v>
      </c>
      <c r="I47" s="55">
        <v>0</v>
      </c>
      <c r="J47" s="55">
        <f t="shared" si="5"/>
        <v>21</v>
      </c>
      <c r="K47" s="55">
        <f t="shared" si="5"/>
        <v>21</v>
      </c>
      <c r="L47" s="55">
        <f t="shared" si="5"/>
        <v>21</v>
      </c>
      <c r="M47" s="55">
        <f t="shared" si="16"/>
        <v>0</v>
      </c>
      <c r="N47" s="55">
        <f t="shared" si="16"/>
        <v>0</v>
      </c>
      <c r="O47" s="58">
        <f t="shared" si="7"/>
        <v>0</v>
      </c>
      <c r="P47" s="58">
        <f t="shared" si="8"/>
        <v>0</v>
      </c>
      <c r="Q47" s="58">
        <f t="shared" si="9"/>
        <v>4</v>
      </c>
      <c r="R47" s="58">
        <f t="shared" si="10"/>
        <v>4</v>
      </c>
      <c r="S47" s="58">
        <f t="shared" si="11"/>
        <v>2</v>
      </c>
      <c r="T47" s="58">
        <f t="shared" si="12"/>
        <v>1</v>
      </c>
      <c r="U47" s="54">
        <f t="shared" si="15"/>
        <v>45</v>
      </c>
    </row>
    <row r="48" spans="1:21" ht="12.75" x14ac:dyDescent="0.2">
      <c r="A48" s="54">
        <v>46</v>
      </c>
      <c r="B48" s="54">
        <f t="shared" si="13"/>
        <v>12</v>
      </c>
      <c r="C48" s="55">
        <f t="shared" si="14"/>
        <v>66</v>
      </c>
      <c r="D48" s="56">
        <f t="shared" si="3"/>
        <v>11</v>
      </c>
      <c r="E48" s="59">
        <f t="shared" si="4"/>
        <v>77</v>
      </c>
      <c r="F48" s="55">
        <v>2</v>
      </c>
      <c r="G48" s="55">
        <v>10</v>
      </c>
      <c r="H48" s="55">
        <v>0</v>
      </c>
      <c r="I48" s="55">
        <v>0</v>
      </c>
      <c r="J48" s="55">
        <f t="shared" si="5"/>
        <v>22</v>
      </c>
      <c r="K48" s="55">
        <f t="shared" si="5"/>
        <v>22</v>
      </c>
      <c r="L48" s="55">
        <f t="shared" si="5"/>
        <v>22</v>
      </c>
      <c r="M48" s="55">
        <f t="shared" si="16"/>
        <v>0</v>
      </c>
      <c r="N48" s="55">
        <f t="shared" si="16"/>
        <v>0</v>
      </c>
      <c r="O48" s="58">
        <f t="shared" si="7"/>
        <v>0</v>
      </c>
      <c r="P48" s="58">
        <f t="shared" si="8"/>
        <v>0</v>
      </c>
      <c r="Q48" s="58">
        <f t="shared" si="9"/>
        <v>4</v>
      </c>
      <c r="R48" s="58">
        <f t="shared" si="10"/>
        <v>4</v>
      </c>
      <c r="S48" s="58">
        <f t="shared" si="11"/>
        <v>2</v>
      </c>
      <c r="T48" s="58">
        <f t="shared" si="12"/>
        <v>1</v>
      </c>
      <c r="U48" s="54">
        <f t="shared" si="15"/>
        <v>46</v>
      </c>
    </row>
    <row r="49" spans="1:21" ht="12.75" x14ac:dyDescent="0.2">
      <c r="A49" s="54">
        <v>47</v>
      </c>
      <c r="B49" s="54">
        <f t="shared" si="13"/>
        <v>12</v>
      </c>
      <c r="C49" s="55">
        <f t="shared" si="14"/>
        <v>69</v>
      </c>
      <c r="D49" s="56">
        <f t="shared" si="3"/>
        <v>11</v>
      </c>
      <c r="E49" s="59">
        <f t="shared" si="4"/>
        <v>80</v>
      </c>
      <c r="F49" s="55">
        <v>1</v>
      </c>
      <c r="G49" s="55">
        <v>11</v>
      </c>
      <c r="H49" s="55">
        <v>0</v>
      </c>
      <c r="I49" s="55">
        <v>0</v>
      </c>
      <c r="J49" s="55">
        <f t="shared" si="5"/>
        <v>23</v>
      </c>
      <c r="K49" s="55">
        <f t="shared" si="5"/>
        <v>23</v>
      </c>
      <c r="L49" s="55">
        <f t="shared" si="5"/>
        <v>23</v>
      </c>
      <c r="M49" s="55">
        <f t="shared" si="16"/>
        <v>0</v>
      </c>
      <c r="N49" s="55">
        <f t="shared" si="16"/>
        <v>0</v>
      </c>
      <c r="O49" s="58">
        <f t="shared" si="7"/>
        <v>0</v>
      </c>
      <c r="P49" s="58">
        <f t="shared" si="8"/>
        <v>0</v>
      </c>
      <c r="Q49" s="58">
        <f t="shared" si="9"/>
        <v>4</v>
      </c>
      <c r="R49" s="58">
        <f t="shared" si="10"/>
        <v>4</v>
      </c>
      <c r="S49" s="58">
        <f t="shared" si="11"/>
        <v>2</v>
      </c>
      <c r="T49" s="58">
        <f t="shared" si="12"/>
        <v>1</v>
      </c>
      <c r="U49" s="54">
        <f t="shared" si="15"/>
        <v>47</v>
      </c>
    </row>
    <row r="50" spans="1:21" ht="12.75" x14ac:dyDescent="0.2">
      <c r="A50" s="54">
        <v>48</v>
      </c>
      <c r="B50" s="54">
        <f t="shared" si="13"/>
        <v>12</v>
      </c>
      <c r="C50" s="55">
        <f t="shared" si="14"/>
        <v>72</v>
      </c>
      <c r="D50" s="56">
        <f t="shared" si="3"/>
        <v>11</v>
      </c>
      <c r="E50" s="59">
        <f t="shared" si="4"/>
        <v>83</v>
      </c>
      <c r="F50" s="55">
        <v>0</v>
      </c>
      <c r="G50" s="55">
        <v>12</v>
      </c>
      <c r="H50" s="55">
        <v>0</v>
      </c>
      <c r="I50" s="55">
        <v>0</v>
      </c>
      <c r="J50" s="55">
        <f t="shared" si="5"/>
        <v>24</v>
      </c>
      <c r="K50" s="55">
        <f t="shared" si="5"/>
        <v>24</v>
      </c>
      <c r="L50" s="55">
        <f t="shared" si="5"/>
        <v>24</v>
      </c>
      <c r="M50" s="55">
        <f t="shared" si="16"/>
        <v>0</v>
      </c>
      <c r="N50" s="55">
        <f t="shared" si="16"/>
        <v>0</v>
      </c>
      <c r="O50" s="58">
        <f t="shared" si="7"/>
        <v>0</v>
      </c>
      <c r="P50" s="58">
        <f t="shared" si="8"/>
        <v>0</v>
      </c>
      <c r="Q50" s="58">
        <f t="shared" si="9"/>
        <v>4</v>
      </c>
      <c r="R50" s="58">
        <f t="shared" si="10"/>
        <v>4</v>
      </c>
      <c r="S50" s="58">
        <f t="shared" si="11"/>
        <v>2</v>
      </c>
      <c r="T50" s="58">
        <f t="shared" si="12"/>
        <v>1</v>
      </c>
      <c r="U50" s="54">
        <f t="shared" si="15"/>
        <v>48</v>
      </c>
    </row>
    <row r="51" spans="1:21" ht="12.75" x14ac:dyDescent="0.2">
      <c r="A51" s="54">
        <v>49</v>
      </c>
      <c r="B51" s="54">
        <f t="shared" si="13"/>
        <v>13</v>
      </c>
      <c r="C51" s="55">
        <f t="shared" si="14"/>
        <v>69</v>
      </c>
      <c r="D51" s="56">
        <f t="shared" si="3"/>
        <v>12</v>
      </c>
      <c r="E51" s="59">
        <f t="shared" si="4"/>
        <v>81</v>
      </c>
      <c r="F51" s="55">
        <v>3</v>
      </c>
      <c r="G51" s="55">
        <v>10</v>
      </c>
      <c r="H51" s="55">
        <v>0</v>
      </c>
      <c r="I51" s="55">
        <v>0</v>
      </c>
      <c r="J51" s="55">
        <f t="shared" si="5"/>
        <v>23</v>
      </c>
      <c r="K51" s="55">
        <f t="shared" si="5"/>
        <v>23</v>
      </c>
      <c r="L51" s="55">
        <f t="shared" si="5"/>
        <v>23</v>
      </c>
      <c r="M51" s="55">
        <f t="shared" si="16"/>
        <v>0</v>
      </c>
      <c r="N51" s="55">
        <f t="shared" si="16"/>
        <v>0</v>
      </c>
      <c r="O51" s="58">
        <f t="shared" si="7"/>
        <v>0</v>
      </c>
      <c r="P51" s="58">
        <f t="shared" si="8"/>
        <v>0</v>
      </c>
      <c r="Q51" s="58">
        <f t="shared" si="9"/>
        <v>5</v>
      </c>
      <c r="R51" s="58">
        <f t="shared" si="10"/>
        <v>4</v>
      </c>
      <c r="S51" s="58">
        <f t="shared" si="11"/>
        <v>2</v>
      </c>
      <c r="T51" s="58">
        <f t="shared" si="12"/>
        <v>1</v>
      </c>
      <c r="U51" s="54">
        <f t="shared" si="15"/>
        <v>49</v>
      </c>
    </row>
    <row r="52" spans="1:21" ht="12.75" x14ac:dyDescent="0.2">
      <c r="A52" s="54">
        <v>50</v>
      </c>
      <c r="B52" s="54">
        <f t="shared" si="13"/>
        <v>13</v>
      </c>
      <c r="C52" s="55">
        <f t="shared" si="14"/>
        <v>72</v>
      </c>
      <c r="D52" s="56">
        <f t="shared" si="3"/>
        <v>12</v>
      </c>
      <c r="E52" s="59">
        <f t="shared" si="4"/>
        <v>84</v>
      </c>
      <c r="F52" s="55">
        <v>2</v>
      </c>
      <c r="G52" s="55">
        <v>11</v>
      </c>
      <c r="H52" s="55">
        <v>0</v>
      </c>
      <c r="I52" s="55">
        <v>0</v>
      </c>
      <c r="J52" s="55">
        <f t="shared" si="5"/>
        <v>24</v>
      </c>
      <c r="K52" s="55">
        <f t="shared" si="5"/>
        <v>24</v>
      </c>
      <c r="L52" s="55">
        <f t="shared" si="5"/>
        <v>24</v>
      </c>
      <c r="M52" s="55">
        <f t="shared" si="16"/>
        <v>0</v>
      </c>
      <c r="N52" s="55">
        <f t="shared" si="16"/>
        <v>0</v>
      </c>
      <c r="O52" s="58">
        <f t="shared" si="7"/>
        <v>0</v>
      </c>
      <c r="P52" s="58">
        <f t="shared" si="8"/>
        <v>0</v>
      </c>
      <c r="Q52" s="58">
        <f t="shared" si="9"/>
        <v>5</v>
      </c>
      <c r="R52" s="58">
        <f t="shared" si="10"/>
        <v>4</v>
      </c>
      <c r="S52" s="58">
        <f t="shared" si="11"/>
        <v>2</v>
      </c>
      <c r="T52" s="58">
        <f t="shared" si="12"/>
        <v>1</v>
      </c>
      <c r="U52" s="54">
        <f t="shared" si="15"/>
        <v>50</v>
      </c>
    </row>
    <row r="53" spans="1:21" ht="12.75" x14ac:dyDescent="0.2">
      <c r="A53" s="54">
        <v>51</v>
      </c>
      <c r="B53" s="54">
        <f t="shared" si="13"/>
        <v>13</v>
      </c>
      <c r="C53" s="55">
        <f t="shared" si="14"/>
        <v>75</v>
      </c>
      <c r="D53" s="56">
        <f t="shared" si="3"/>
        <v>12</v>
      </c>
      <c r="E53" s="59">
        <f t="shared" si="4"/>
        <v>87</v>
      </c>
      <c r="F53" s="55">
        <v>1</v>
      </c>
      <c r="G53" s="55">
        <v>12</v>
      </c>
      <c r="H53" s="55">
        <v>0</v>
      </c>
      <c r="I53" s="55">
        <v>0</v>
      </c>
      <c r="J53" s="55">
        <f t="shared" si="5"/>
        <v>25</v>
      </c>
      <c r="K53" s="55">
        <f t="shared" si="5"/>
        <v>25</v>
      </c>
      <c r="L53" s="55">
        <f t="shared" si="5"/>
        <v>25</v>
      </c>
      <c r="M53" s="55">
        <f t="shared" si="16"/>
        <v>0</v>
      </c>
      <c r="N53" s="55">
        <f t="shared" si="16"/>
        <v>0</v>
      </c>
      <c r="O53" s="58">
        <f t="shared" si="7"/>
        <v>0</v>
      </c>
      <c r="P53" s="58">
        <f t="shared" si="8"/>
        <v>0</v>
      </c>
      <c r="Q53" s="58">
        <f t="shared" si="9"/>
        <v>5</v>
      </c>
      <c r="R53" s="58">
        <f t="shared" si="10"/>
        <v>4</v>
      </c>
      <c r="S53" s="58">
        <f t="shared" si="11"/>
        <v>2</v>
      </c>
      <c r="T53" s="58">
        <f t="shared" si="12"/>
        <v>1</v>
      </c>
      <c r="U53" s="54">
        <f t="shared" si="15"/>
        <v>51</v>
      </c>
    </row>
    <row r="54" spans="1:21" ht="12.75" x14ac:dyDescent="0.2">
      <c r="A54" s="54">
        <v>52</v>
      </c>
      <c r="B54" s="54">
        <f t="shared" si="13"/>
        <v>13</v>
      </c>
      <c r="C54" s="55">
        <f t="shared" si="14"/>
        <v>78</v>
      </c>
      <c r="D54" s="56">
        <f t="shared" si="3"/>
        <v>12</v>
      </c>
      <c r="E54" s="59">
        <f t="shared" si="4"/>
        <v>90</v>
      </c>
      <c r="F54" s="55">
        <v>0</v>
      </c>
      <c r="G54" s="55">
        <v>13</v>
      </c>
      <c r="H54" s="55">
        <v>0</v>
      </c>
      <c r="I54" s="55">
        <v>0</v>
      </c>
      <c r="J54" s="55">
        <f t="shared" si="5"/>
        <v>26</v>
      </c>
      <c r="K54" s="55">
        <f t="shared" si="5"/>
        <v>26</v>
      </c>
      <c r="L54" s="55">
        <f t="shared" si="5"/>
        <v>26</v>
      </c>
      <c r="M54" s="55">
        <f t="shared" si="16"/>
        <v>0</v>
      </c>
      <c r="N54" s="55">
        <f t="shared" si="16"/>
        <v>0</v>
      </c>
      <c r="O54" s="58">
        <f t="shared" si="7"/>
        <v>0</v>
      </c>
      <c r="P54" s="58">
        <f t="shared" si="8"/>
        <v>0</v>
      </c>
      <c r="Q54" s="58">
        <f t="shared" si="9"/>
        <v>5</v>
      </c>
      <c r="R54" s="58">
        <f t="shared" si="10"/>
        <v>4</v>
      </c>
      <c r="S54" s="58">
        <f t="shared" si="11"/>
        <v>2</v>
      </c>
      <c r="T54" s="58">
        <f t="shared" si="12"/>
        <v>1</v>
      </c>
      <c r="U54" s="54">
        <f t="shared" si="15"/>
        <v>52</v>
      </c>
    </row>
    <row r="55" spans="1:21" ht="12.75" x14ac:dyDescent="0.2">
      <c r="A55" s="54">
        <v>53</v>
      </c>
      <c r="B55" s="54">
        <f t="shared" si="13"/>
        <v>14</v>
      </c>
      <c r="C55" s="55">
        <f t="shared" si="14"/>
        <v>75</v>
      </c>
      <c r="D55" s="56">
        <f t="shared" si="3"/>
        <v>13</v>
      </c>
      <c r="E55" s="59">
        <f t="shared" si="4"/>
        <v>88</v>
      </c>
      <c r="F55" s="55">
        <v>3</v>
      </c>
      <c r="G55" s="55">
        <v>11</v>
      </c>
      <c r="H55" s="55">
        <v>0</v>
      </c>
      <c r="I55" s="55">
        <v>0</v>
      </c>
      <c r="J55" s="55">
        <f t="shared" si="5"/>
        <v>25</v>
      </c>
      <c r="K55" s="55">
        <f t="shared" si="5"/>
        <v>25</v>
      </c>
      <c r="L55" s="55">
        <f t="shared" si="5"/>
        <v>25</v>
      </c>
      <c r="M55" s="55">
        <f t="shared" si="16"/>
        <v>0</v>
      </c>
      <c r="N55" s="55">
        <f t="shared" si="16"/>
        <v>0</v>
      </c>
      <c r="O55" s="58">
        <f t="shared" si="7"/>
        <v>0</v>
      </c>
      <c r="P55" s="58">
        <f t="shared" si="8"/>
        <v>0</v>
      </c>
      <c r="Q55" s="58">
        <f t="shared" si="9"/>
        <v>6</v>
      </c>
      <c r="R55" s="58">
        <f t="shared" si="10"/>
        <v>4</v>
      </c>
      <c r="S55" s="58">
        <f t="shared" si="11"/>
        <v>2</v>
      </c>
      <c r="T55" s="58">
        <f t="shared" si="12"/>
        <v>1</v>
      </c>
      <c r="U55" s="54">
        <f t="shared" si="15"/>
        <v>53</v>
      </c>
    </row>
    <row r="56" spans="1:21" ht="12.75" x14ac:dyDescent="0.2">
      <c r="A56" s="54">
        <v>54</v>
      </c>
      <c r="B56" s="54">
        <f t="shared" si="13"/>
        <v>14</v>
      </c>
      <c r="C56" s="55">
        <f t="shared" si="14"/>
        <v>78</v>
      </c>
      <c r="D56" s="56">
        <f t="shared" si="3"/>
        <v>13</v>
      </c>
      <c r="E56" s="59">
        <f t="shared" si="4"/>
        <v>91</v>
      </c>
      <c r="F56" s="55">
        <v>2</v>
      </c>
      <c r="G56" s="55">
        <v>12</v>
      </c>
      <c r="H56" s="55">
        <v>0</v>
      </c>
      <c r="I56" s="55">
        <v>0</v>
      </c>
      <c r="J56" s="55">
        <f t="shared" si="5"/>
        <v>26</v>
      </c>
      <c r="K56" s="55">
        <f t="shared" si="5"/>
        <v>26</v>
      </c>
      <c r="L56" s="55">
        <f t="shared" si="5"/>
        <v>26</v>
      </c>
      <c r="M56" s="55">
        <f t="shared" si="16"/>
        <v>0</v>
      </c>
      <c r="N56" s="55">
        <f t="shared" si="16"/>
        <v>0</v>
      </c>
      <c r="O56" s="58">
        <f t="shared" si="7"/>
        <v>0</v>
      </c>
      <c r="P56" s="58">
        <f t="shared" si="8"/>
        <v>0</v>
      </c>
      <c r="Q56" s="58">
        <f t="shared" si="9"/>
        <v>6</v>
      </c>
      <c r="R56" s="58">
        <f t="shared" si="10"/>
        <v>4</v>
      </c>
      <c r="S56" s="58">
        <f t="shared" si="11"/>
        <v>2</v>
      </c>
      <c r="T56" s="58">
        <f t="shared" si="12"/>
        <v>1</v>
      </c>
      <c r="U56" s="54">
        <f t="shared" si="15"/>
        <v>54</v>
      </c>
    </row>
    <row r="57" spans="1:21" ht="12.75" x14ac:dyDescent="0.2">
      <c r="A57" s="54">
        <v>55</v>
      </c>
      <c r="B57" s="54">
        <f t="shared" si="13"/>
        <v>14</v>
      </c>
      <c r="C57" s="55">
        <f t="shared" si="14"/>
        <v>81</v>
      </c>
      <c r="D57" s="56">
        <f t="shared" si="3"/>
        <v>13</v>
      </c>
      <c r="E57" s="59">
        <f t="shared" si="4"/>
        <v>94</v>
      </c>
      <c r="F57" s="55">
        <v>1</v>
      </c>
      <c r="G57" s="55">
        <v>13</v>
      </c>
      <c r="H57" s="55">
        <v>0</v>
      </c>
      <c r="I57" s="55">
        <v>0</v>
      </c>
      <c r="J57" s="55">
        <f t="shared" si="5"/>
        <v>27</v>
      </c>
      <c r="K57" s="55">
        <f t="shared" si="5"/>
        <v>27</v>
      </c>
      <c r="L57" s="55">
        <f t="shared" si="5"/>
        <v>27</v>
      </c>
      <c r="M57" s="55">
        <f t="shared" si="16"/>
        <v>0</v>
      </c>
      <c r="N57" s="55">
        <f t="shared" si="16"/>
        <v>0</v>
      </c>
      <c r="O57" s="58">
        <f t="shared" si="7"/>
        <v>0</v>
      </c>
      <c r="P57" s="58">
        <f t="shared" si="8"/>
        <v>0</v>
      </c>
      <c r="Q57" s="58">
        <f t="shared" si="9"/>
        <v>6</v>
      </c>
      <c r="R57" s="58">
        <f t="shared" si="10"/>
        <v>4</v>
      </c>
      <c r="S57" s="58">
        <f t="shared" si="11"/>
        <v>2</v>
      </c>
      <c r="T57" s="58">
        <f t="shared" si="12"/>
        <v>1</v>
      </c>
      <c r="U57" s="54">
        <f t="shared" si="15"/>
        <v>55</v>
      </c>
    </row>
    <row r="58" spans="1:21" ht="12.75" x14ac:dyDescent="0.2">
      <c r="A58" s="54">
        <v>56</v>
      </c>
      <c r="B58" s="54">
        <f t="shared" si="13"/>
        <v>14</v>
      </c>
      <c r="C58" s="55">
        <f t="shared" si="14"/>
        <v>84</v>
      </c>
      <c r="D58" s="56">
        <f t="shared" si="3"/>
        <v>13</v>
      </c>
      <c r="E58" s="59">
        <f t="shared" si="4"/>
        <v>97</v>
      </c>
      <c r="F58" s="55">
        <v>0</v>
      </c>
      <c r="G58" s="55">
        <v>14</v>
      </c>
      <c r="H58" s="55">
        <v>0</v>
      </c>
      <c r="I58" s="55">
        <v>0</v>
      </c>
      <c r="J58" s="55">
        <f t="shared" si="5"/>
        <v>28</v>
      </c>
      <c r="K58" s="55">
        <f t="shared" si="5"/>
        <v>28</v>
      </c>
      <c r="L58" s="55">
        <f t="shared" si="5"/>
        <v>28</v>
      </c>
      <c r="M58" s="55">
        <f t="shared" si="16"/>
        <v>0</v>
      </c>
      <c r="N58" s="55">
        <f t="shared" si="16"/>
        <v>0</v>
      </c>
      <c r="O58" s="58">
        <f t="shared" si="7"/>
        <v>0</v>
      </c>
      <c r="P58" s="58">
        <f t="shared" si="8"/>
        <v>0</v>
      </c>
      <c r="Q58" s="58">
        <f t="shared" si="9"/>
        <v>6</v>
      </c>
      <c r="R58" s="58">
        <f t="shared" si="10"/>
        <v>4</v>
      </c>
      <c r="S58" s="58">
        <f t="shared" si="11"/>
        <v>2</v>
      </c>
      <c r="T58" s="58">
        <f t="shared" si="12"/>
        <v>1</v>
      </c>
      <c r="U58" s="54">
        <f t="shared" si="15"/>
        <v>56</v>
      </c>
    </row>
    <row r="59" spans="1:21" ht="12.75" x14ac:dyDescent="0.2">
      <c r="A59" s="54">
        <v>57</v>
      </c>
      <c r="B59" s="54">
        <f t="shared" si="13"/>
        <v>15</v>
      </c>
      <c r="C59" s="55">
        <f t="shared" si="14"/>
        <v>81</v>
      </c>
      <c r="D59" s="56">
        <f t="shared" si="3"/>
        <v>14</v>
      </c>
      <c r="E59" s="59">
        <f t="shared" si="4"/>
        <v>95</v>
      </c>
      <c r="F59" s="55">
        <v>3</v>
      </c>
      <c r="G59" s="55">
        <v>12</v>
      </c>
      <c r="H59" s="55">
        <v>0</v>
      </c>
      <c r="I59" s="55">
        <v>0</v>
      </c>
      <c r="J59" s="55">
        <f t="shared" si="5"/>
        <v>27</v>
      </c>
      <c r="K59" s="55">
        <f t="shared" si="5"/>
        <v>27</v>
      </c>
      <c r="L59" s="55">
        <f t="shared" si="5"/>
        <v>27</v>
      </c>
      <c r="M59" s="55">
        <f t="shared" si="16"/>
        <v>0</v>
      </c>
      <c r="N59" s="55">
        <f t="shared" si="16"/>
        <v>0</v>
      </c>
      <c r="O59" s="58">
        <f t="shared" si="7"/>
        <v>0</v>
      </c>
      <c r="P59" s="58">
        <f t="shared" si="8"/>
        <v>0</v>
      </c>
      <c r="Q59" s="58">
        <f t="shared" si="9"/>
        <v>7</v>
      </c>
      <c r="R59" s="58">
        <f t="shared" si="10"/>
        <v>4</v>
      </c>
      <c r="S59" s="58">
        <f t="shared" si="11"/>
        <v>2</v>
      </c>
      <c r="T59" s="58">
        <f t="shared" si="12"/>
        <v>1</v>
      </c>
      <c r="U59" s="54">
        <f t="shared" si="15"/>
        <v>57</v>
      </c>
    </row>
    <row r="60" spans="1:21" ht="12.75" x14ac:dyDescent="0.2">
      <c r="A60" s="54">
        <v>58</v>
      </c>
      <c r="B60" s="54">
        <f t="shared" si="13"/>
        <v>15</v>
      </c>
      <c r="C60" s="55">
        <f t="shared" si="14"/>
        <v>84</v>
      </c>
      <c r="D60" s="56">
        <f t="shared" si="3"/>
        <v>14</v>
      </c>
      <c r="E60" s="59">
        <f t="shared" si="4"/>
        <v>98</v>
      </c>
      <c r="F60" s="55">
        <v>2</v>
      </c>
      <c r="G60" s="55">
        <v>13</v>
      </c>
      <c r="H60" s="55">
        <v>0</v>
      </c>
      <c r="I60" s="55">
        <v>0</v>
      </c>
      <c r="J60" s="55">
        <f t="shared" si="5"/>
        <v>28</v>
      </c>
      <c r="K60" s="55">
        <f t="shared" si="5"/>
        <v>28</v>
      </c>
      <c r="L60" s="55">
        <f t="shared" si="5"/>
        <v>28</v>
      </c>
      <c r="M60" s="55">
        <f t="shared" si="16"/>
        <v>0</v>
      </c>
      <c r="N60" s="55">
        <f t="shared" si="16"/>
        <v>0</v>
      </c>
      <c r="O60" s="58">
        <f t="shared" si="7"/>
        <v>0</v>
      </c>
      <c r="P60" s="58">
        <f t="shared" si="8"/>
        <v>0</v>
      </c>
      <c r="Q60" s="58">
        <f t="shared" si="9"/>
        <v>7</v>
      </c>
      <c r="R60" s="58">
        <f t="shared" si="10"/>
        <v>4</v>
      </c>
      <c r="S60" s="58">
        <f t="shared" si="11"/>
        <v>2</v>
      </c>
      <c r="T60" s="58">
        <f t="shared" si="12"/>
        <v>1</v>
      </c>
      <c r="U60" s="54">
        <f t="shared" si="15"/>
        <v>58</v>
      </c>
    </row>
    <row r="61" spans="1:21" ht="12.75" x14ac:dyDescent="0.2">
      <c r="A61" s="54">
        <v>59</v>
      </c>
      <c r="B61" s="54">
        <f t="shared" si="13"/>
        <v>15</v>
      </c>
      <c r="C61" s="55">
        <f t="shared" si="14"/>
        <v>87</v>
      </c>
      <c r="D61" s="56">
        <f t="shared" si="3"/>
        <v>14</v>
      </c>
      <c r="E61" s="59">
        <f t="shared" si="4"/>
        <v>101</v>
      </c>
      <c r="F61" s="55">
        <v>1</v>
      </c>
      <c r="G61" s="55">
        <v>14</v>
      </c>
      <c r="H61" s="55">
        <v>0</v>
      </c>
      <c r="I61" s="55">
        <v>0</v>
      </c>
      <c r="J61" s="55">
        <f t="shared" si="5"/>
        <v>29</v>
      </c>
      <c r="K61" s="55">
        <f t="shared" si="5"/>
        <v>29</v>
      </c>
      <c r="L61" s="55">
        <f t="shared" si="5"/>
        <v>29</v>
      </c>
      <c r="M61" s="55">
        <f t="shared" si="16"/>
        <v>0</v>
      </c>
      <c r="N61" s="55">
        <f t="shared" si="16"/>
        <v>0</v>
      </c>
      <c r="O61" s="58">
        <f t="shared" si="7"/>
        <v>0</v>
      </c>
      <c r="P61" s="58">
        <f t="shared" si="8"/>
        <v>0</v>
      </c>
      <c r="Q61" s="58">
        <f t="shared" si="9"/>
        <v>7</v>
      </c>
      <c r="R61" s="58">
        <f t="shared" si="10"/>
        <v>4</v>
      </c>
      <c r="S61" s="58">
        <f t="shared" si="11"/>
        <v>2</v>
      </c>
      <c r="T61" s="58">
        <f t="shared" si="12"/>
        <v>1</v>
      </c>
      <c r="U61" s="54">
        <f t="shared" si="15"/>
        <v>59</v>
      </c>
    </row>
    <row r="62" spans="1:21" ht="12.75" x14ac:dyDescent="0.2">
      <c r="A62" s="54">
        <v>60</v>
      </c>
      <c r="B62" s="54">
        <f t="shared" si="13"/>
        <v>15</v>
      </c>
      <c r="C62" s="55">
        <f t="shared" si="14"/>
        <v>90</v>
      </c>
      <c r="D62" s="56">
        <f t="shared" si="3"/>
        <v>14</v>
      </c>
      <c r="E62" s="59">
        <f t="shared" si="4"/>
        <v>104</v>
      </c>
      <c r="F62" s="55">
        <v>0</v>
      </c>
      <c r="G62" s="55">
        <v>15</v>
      </c>
      <c r="H62" s="55">
        <v>0</v>
      </c>
      <c r="I62" s="55">
        <v>0</v>
      </c>
      <c r="J62" s="55">
        <f t="shared" si="5"/>
        <v>30</v>
      </c>
      <c r="K62" s="55">
        <f t="shared" si="5"/>
        <v>30</v>
      </c>
      <c r="L62" s="55">
        <f t="shared" si="5"/>
        <v>30</v>
      </c>
      <c r="M62" s="55">
        <f t="shared" si="16"/>
        <v>0</v>
      </c>
      <c r="N62" s="55">
        <f t="shared" si="16"/>
        <v>0</v>
      </c>
      <c r="O62" s="58">
        <f t="shared" si="7"/>
        <v>0</v>
      </c>
      <c r="P62" s="58">
        <f t="shared" si="8"/>
        <v>0</v>
      </c>
      <c r="Q62" s="58">
        <f t="shared" si="9"/>
        <v>7</v>
      </c>
      <c r="R62" s="58">
        <f t="shared" si="10"/>
        <v>4</v>
      </c>
      <c r="S62" s="58">
        <f t="shared" si="11"/>
        <v>2</v>
      </c>
      <c r="T62" s="58">
        <f t="shared" si="12"/>
        <v>1</v>
      </c>
      <c r="U62" s="54">
        <f t="shared" si="15"/>
        <v>60</v>
      </c>
    </row>
    <row r="63" spans="1:21" ht="12.75" x14ac:dyDescent="0.2">
      <c r="A63" s="54">
        <v>61</v>
      </c>
      <c r="B63" s="54">
        <f t="shared" si="13"/>
        <v>16</v>
      </c>
      <c r="C63" s="55">
        <f t="shared" si="14"/>
        <v>87</v>
      </c>
      <c r="D63" s="56">
        <f t="shared" si="3"/>
        <v>15</v>
      </c>
      <c r="E63" s="59">
        <f t="shared" si="4"/>
        <v>102</v>
      </c>
      <c r="F63" s="55">
        <v>3</v>
      </c>
      <c r="G63" s="55">
        <v>13</v>
      </c>
      <c r="H63" s="55">
        <v>0</v>
      </c>
      <c r="I63" s="55">
        <v>0</v>
      </c>
      <c r="J63" s="55">
        <f t="shared" si="5"/>
        <v>29</v>
      </c>
      <c r="K63" s="55">
        <f t="shared" si="5"/>
        <v>29</v>
      </c>
      <c r="L63" s="55">
        <f t="shared" si="5"/>
        <v>29</v>
      </c>
      <c r="M63" s="55">
        <f t="shared" si="16"/>
        <v>0</v>
      </c>
      <c r="N63" s="55">
        <f t="shared" si="16"/>
        <v>0</v>
      </c>
      <c r="O63" s="58">
        <f t="shared" si="7"/>
        <v>0</v>
      </c>
      <c r="P63" s="58">
        <f t="shared" si="8"/>
        <v>0</v>
      </c>
      <c r="Q63" s="58">
        <f t="shared" si="9"/>
        <v>8</v>
      </c>
      <c r="R63" s="58">
        <f t="shared" si="10"/>
        <v>4</v>
      </c>
      <c r="S63" s="58">
        <f t="shared" si="11"/>
        <v>2</v>
      </c>
      <c r="T63" s="58">
        <f t="shared" si="12"/>
        <v>1</v>
      </c>
      <c r="U63" s="54">
        <f t="shared" si="15"/>
        <v>61</v>
      </c>
    </row>
    <row r="64" spans="1:21" ht="12.75" x14ac:dyDescent="0.2">
      <c r="A64" s="54">
        <v>62</v>
      </c>
      <c r="B64" s="54">
        <f t="shared" si="13"/>
        <v>16</v>
      </c>
      <c r="C64" s="55">
        <f t="shared" si="14"/>
        <v>90</v>
      </c>
      <c r="D64" s="56">
        <f t="shared" si="3"/>
        <v>15</v>
      </c>
      <c r="E64" s="59">
        <f t="shared" si="4"/>
        <v>105</v>
      </c>
      <c r="F64" s="55">
        <v>2</v>
      </c>
      <c r="G64" s="55">
        <v>14</v>
      </c>
      <c r="H64" s="55">
        <v>0</v>
      </c>
      <c r="I64" s="55">
        <v>0</v>
      </c>
      <c r="J64" s="55">
        <f t="shared" si="5"/>
        <v>30</v>
      </c>
      <c r="K64" s="55">
        <f t="shared" si="5"/>
        <v>30</v>
      </c>
      <c r="L64" s="55">
        <f t="shared" si="5"/>
        <v>30</v>
      </c>
      <c r="M64" s="55">
        <f t="shared" si="16"/>
        <v>0</v>
      </c>
      <c r="N64" s="55">
        <f t="shared" si="16"/>
        <v>0</v>
      </c>
      <c r="O64" s="58">
        <f t="shared" si="7"/>
        <v>0</v>
      </c>
      <c r="P64" s="58">
        <f t="shared" si="8"/>
        <v>0</v>
      </c>
      <c r="Q64" s="58">
        <f t="shared" si="9"/>
        <v>8</v>
      </c>
      <c r="R64" s="58">
        <f t="shared" si="10"/>
        <v>4</v>
      </c>
      <c r="S64" s="58">
        <f t="shared" si="11"/>
        <v>2</v>
      </c>
      <c r="T64" s="58">
        <f t="shared" si="12"/>
        <v>1</v>
      </c>
      <c r="U64" s="54">
        <f t="shared" si="15"/>
        <v>62</v>
      </c>
    </row>
    <row r="65" spans="1:21" ht="12.75" x14ac:dyDescent="0.2">
      <c r="A65" s="54">
        <v>63</v>
      </c>
      <c r="B65" s="54">
        <f t="shared" si="13"/>
        <v>16</v>
      </c>
      <c r="C65" s="55">
        <f t="shared" si="14"/>
        <v>93</v>
      </c>
      <c r="D65" s="56">
        <f t="shared" si="3"/>
        <v>15</v>
      </c>
      <c r="E65" s="59">
        <f t="shared" si="4"/>
        <v>108</v>
      </c>
      <c r="F65" s="55">
        <v>1</v>
      </c>
      <c r="G65" s="55">
        <v>15</v>
      </c>
      <c r="H65" s="55">
        <v>0</v>
      </c>
      <c r="I65" s="55">
        <v>0</v>
      </c>
      <c r="J65" s="55">
        <f t="shared" si="5"/>
        <v>31</v>
      </c>
      <c r="K65" s="55">
        <f t="shared" si="5"/>
        <v>31</v>
      </c>
      <c r="L65" s="55">
        <f t="shared" si="5"/>
        <v>31</v>
      </c>
      <c r="M65" s="55">
        <f t="shared" si="16"/>
        <v>0</v>
      </c>
      <c r="N65" s="55">
        <f t="shared" si="16"/>
        <v>0</v>
      </c>
      <c r="O65" s="58">
        <f t="shared" si="7"/>
        <v>0</v>
      </c>
      <c r="P65" s="58">
        <f t="shared" si="8"/>
        <v>0</v>
      </c>
      <c r="Q65" s="58">
        <f t="shared" si="9"/>
        <v>8</v>
      </c>
      <c r="R65" s="58">
        <f t="shared" si="10"/>
        <v>4</v>
      </c>
      <c r="S65" s="58">
        <f t="shared" si="11"/>
        <v>2</v>
      </c>
      <c r="T65" s="58">
        <f t="shared" si="12"/>
        <v>1</v>
      </c>
      <c r="U65" s="54">
        <f t="shared" si="15"/>
        <v>63</v>
      </c>
    </row>
    <row r="66" spans="1:21" ht="12.75" x14ac:dyDescent="0.2">
      <c r="A66" s="54">
        <v>64</v>
      </c>
      <c r="B66" s="54">
        <f t="shared" ref="B66:B97" si="17">SUM(F66:I66)</f>
        <v>16</v>
      </c>
      <c r="C66" s="55">
        <f t="shared" ref="C66:C97" si="18">F66*3+G66*6+H66*10+I66*15</f>
        <v>96</v>
      </c>
      <c r="D66" s="56">
        <f t="shared" si="3"/>
        <v>15</v>
      </c>
      <c r="E66" s="59">
        <f t="shared" si="4"/>
        <v>111</v>
      </c>
      <c r="F66" s="55">
        <v>0</v>
      </c>
      <c r="G66" s="55">
        <v>16</v>
      </c>
      <c r="H66" s="55">
        <v>0</v>
      </c>
      <c r="I66" s="55">
        <v>0</v>
      </c>
      <c r="J66" s="55">
        <f t="shared" si="5"/>
        <v>32</v>
      </c>
      <c r="K66" s="55">
        <f t="shared" si="5"/>
        <v>32</v>
      </c>
      <c r="L66" s="55">
        <f t="shared" si="5"/>
        <v>32</v>
      </c>
      <c r="M66" s="55">
        <f t="shared" si="16"/>
        <v>0</v>
      </c>
      <c r="N66" s="55">
        <f t="shared" si="16"/>
        <v>0</v>
      </c>
      <c r="O66" s="58">
        <f t="shared" si="7"/>
        <v>0</v>
      </c>
      <c r="P66" s="58">
        <f t="shared" si="8"/>
        <v>0</v>
      </c>
      <c r="Q66" s="58">
        <f t="shared" si="9"/>
        <v>8</v>
      </c>
      <c r="R66" s="58">
        <f t="shared" si="10"/>
        <v>4</v>
      </c>
      <c r="S66" s="58">
        <f t="shared" si="11"/>
        <v>2</v>
      </c>
      <c r="T66" s="58">
        <f t="shared" si="12"/>
        <v>1</v>
      </c>
      <c r="U66" s="54">
        <f t="shared" ref="U66:U97" si="19">F66*3+G66*4+H66*5+I66*6</f>
        <v>64</v>
      </c>
    </row>
    <row r="67" spans="1:21" ht="12.75" x14ac:dyDescent="0.2">
      <c r="A67" s="54">
        <v>65</v>
      </c>
      <c r="B67" s="54">
        <f t="shared" si="17"/>
        <v>17</v>
      </c>
      <c r="C67" s="55">
        <f t="shared" si="18"/>
        <v>93</v>
      </c>
      <c r="D67" s="56">
        <f t="shared" ref="D67:D130" si="20">SUM(O67:T67)</f>
        <v>16</v>
      </c>
      <c r="E67" s="59">
        <f t="shared" ref="E67:E130" si="21">+C67+D67</f>
        <v>109</v>
      </c>
      <c r="F67" s="55">
        <v>3</v>
      </c>
      <c r="G67" s="55">
        <v>14</v>
      </c>
      <c r="H67" s="55">
        <v>0</v>
      </c>
      <c r="I67" s="55">
        <v>0</v>
      </c>
      <c r="J67" s="55">
        <f t="shared" ref="J67:L103" si="22">$F67*1+$G67*2+$H67*2+$I67*3</f>
        <v>31</v>
      </c>
      <c r="K67" s="55">
        <f t="shared" si="22"/>
        <v>31</v>
      </c>
      <c r="L67" s="55">
        <f t="shared" si="22"/>
        <v>31</v>
      </c>
      <c r="M67" s="55">
        <f t="shared" ref="M67:N98" si="23">$H67*2+$I67*3</f>
        <v>0</v>
      </c>
      <c r="N67" s="55">
        <f t="shared" si="23"/>
        <v>0</v>
      </c>
      <c r="O67" s="58">
        <f t="shared" ref="O67:O130" si="24">IF(SUM(F67:I67)&gt;=64,32,IF(SUM(F67:I67)&gt;32,SUM(F67:I67)-32,0))</f>
        <v>0</v>
      </c>
      <c r="P67" s="58">
        <f t="shared" ref="P67:P130" si="25">IF(SUM(F67:I67)&gt;=32,16,IF(SUM(F67:I67)&gt;16,SUM(F67:I67)-16,0))</f>
        <v>1</v>
      </c>
      <c r="Q67" s="58">
        <f t="shared" ref="Q67:Q130" si="26">IF(SUM(F67:I67)&gt;=16,8,IF(SUM(F67:I67)&gt;8,SUM(F67:I67)-8,0))</f>
        <v>8</v>
      </c>
      <c r="R67" s="58">
        <f t="shared" ref="R67:R130" si="27">IF(SUM(F67:I67)&gt;=8,4,IF(SUM(F67:I67)&gt;4,SUM(F67:I67)-4,0))</f>
        <v>4</v>
      </c>
      <c r="S67" s="58">
        <f t="shared" ref="S67:S130" si="28">IF(SUM(F67:I67)&gt;=4,2,IF(SUM(F67:I67)&gt;2,4-SUM(F67:I67),0))</f>
        <v>2</v>
      </c>
      <c r="T67" s="58">
        <f t="shared" ref="T67:T130" si="29">IF(SUM(F67:I67)&gt;=2,1,IF(A67=2,1,0))</f>
        <v>1</v>
      </c>
      <c r="U67" s="54">
        <f t="shared" si="19"/>
        <v>65</v>
      </c>
    </row>
    <row r="68" spans="1:21" ht="12.75" x14ac:dyDescent="0.2">
      <c r="A68" s="54">
        <v>66</v>
      </c>
      <c r="B68" s="54">
        <f t="shared" si="17"/>
        <v>17</v>
      </c>
      <c r="C68" s="55">
        <f t="shared" si="18"/>
        <v>96</v>
      </c>
      <c r="D68" s="56">
        <f t="shared" si="20"/>
        <v>16</v>
      </c>
      <c r="E68" s="59">
        <f t="shared" si="21"/>
        <v>112</v>
      </c>
      <c r="F68" s="55">
        <v>2</v>
      </c>
      <c r="G68" s="55">
        <v>15</v>
      </c>
      <c r="H68" s="55">
        <v>0</v>
      </c>
      <c r="I68" s="55">
        <v>0</v>
      </c>
      <c r="J68" s="55">
        <f t="shared" si="22"/>
        <v>32</v>
      </c>
      <c r="K68" s="55">
        <f t="shared" si="22"/>
        <v>32</v>
      </c>
      <c r="L68" s="55">
        <f t="shared" si="22"/>
        <v>32</v>
      </c>
      <c r="M68" s="55">
        <f t="shared" si="23"/>
        <v>0</v>
      </c>
      <c r="N68" s="55">
        <f t="shared" si="23"/>
        <v>0</v>
      </c>
      <c r="O68" s="58">
        <f t="shared" si="24"/>
        <v>0</v>
      </c>
      <c r="P68" s="58">
        <f t="shared" si="25"/>
        <v>1</v>
      </c>
      <c r="Q68" s="58">
        <f t="shared" si="26"/>
        <v>8</v>
      </c>
      <c r="R68" s="58">
        <f t="shared" si="27"/>
        <v>4</v>
      </c>
      <c r="S68" s="58">
        <f t="shared" si="28"/>
        <v>2</v>
      </c>
      <c r="T68" s="58">
        <f t="shared" si="29"/>
        <v>1</v>
      </c>
      <c r="U68" s="54">
        <f t="shared" si="19"/>
        <v>66</v>
      </c>
    </row>
    <row r="69" spans="1:21" ht="12.75" x14ac:dyDescent="0.2">
      <c r="A69" s="54">
        <v>67</v>
      </c>
      <c r="B69" s="54">
        <f t="shared" si="17"/>
        <v>17</v>
      </c>
      <c r="C69" s="55">
        <f t="shared" si="18"/>
        <v>99</v>
      </c>
      <c r="D69" s="56">
        <f t="shared" si="20"/>
        <v>16</v>
      </c>
      <c r="E69" s="59">
        <f t="shared" si="21"/>
        <v>115</v>
      </c>
      <c r="F69" s="55">
        <v>1</v>
      </c>
      <c r="G69" s="55">
        <v>16</v>
      </c>
      <c r="H69" s="55">
        <v>0</v>
      </c>
      <c r="I69" s="55">
        <v>0</v>
      </c>
      <c r="J69" s="55">
        <f t="shared" si="22"/>
        <v>33</v>
      </c>
      <c r="K69" s="55">
        <f t="shared" si="22"/>
        <v>33</v>
      </c>
      <c r="L69" s="55">
        <f t="shared" si="22"/>
        <v>33</v>
      </c>
      <c r="M69" s="55">
        <f t="shared" si="23"/>
        <v>0</v>
      </c>
      <c r="N69" s="55">
        <f t="shared" si="23"/>
        <v>0</v>
      </c>
      <c r="O69" s="58">
        <f t="shared" si="24"/>
        <v>0</v>
      </c>
      <c r="P69" s="58">
        <f t="shared" si="25"/>
        <v>1</v>
      </c>
      <c r="Q69" s="58">
        <f t="shared" si="26"/>
        <v>8</v>
      </c>
      <c r="R69" s="58">
        <f t="shared" si="27"/>
        <v>4</v>
      </c>
      <c r="S69" s="58">
        <f t="shared" si="28"/>
        <v>2</v>
      </c>
      <c r="T69" s="58">
        <f t="shared" si="29"/>
        <v>1</v>
      </c>
      <c r="U69" s="54">
        <f t="shared" si="19"/>
        <v>67</v>
      </c>
    </row>
    <row r="70" spans="1:21" ht="12.75" x14ac:dyDescent="0.2">
      <c r="A70" s="54">
        <v>68</v>
      </c>
      <c r="B70" s="54">
        <f t="shared" si="17"/>
        <v>17</v>
      </c>
      <c r="C70" s="55">
        <f t="shared" si="18"/>
        <v>102</v>
      </c>
      <c r="D70" s="56">
        <f t="shared" si="20"/>
        <v>16</v>
      </c>
      <c r="E70" s="59">
        <f t="shared" si="21"/>
        <v>118</v>
      </c>
      <c r="F70" s="55">
        <v>0</v>
      </c>
      <c r="G70" s="55">
        <v>17</v>
      </c>
      <c r="H70" s="55">
        <v>0</v>
      </c>
      <c r="I70" s="55">
        <v>0</v>
      </c>
      <c r="J70" s="55">
        <f t="shared" si="22"/>
        <v>34</v>
      </c>
      <c r="K70" s="55">
        <f t="shared" si="22"/>
        <v>34</v>
      </c>
      <c r="L70" s="55">
        <f t="shared" si="22"/>
        <v>34</v>
      </c>
      <c r="M70" s="55">
        <f t="shared" si="23"/>
        <v>0</v>
      </c>
      <c r="N70" s="55">
        <f t="shared" si="23"/>
        <v>0</v>
      </c>
      <c r="O70" s="58">
        <f t="shared" si="24"/>
        <v>0</v>
      </c>
      <c r="P70" s="58">
        <f t="shared" si="25"/>
        <v>1</v>
      </c>
      <c r="Q70" s="58">
        <f t="shared" si="26"/>
        <v>8</v>
      </c>
      <c r="R70" s="58">
        <f t="shared" si="27"/>
        <v>4</v>
      </c>
      <c r="S70" s="58">
        <f t="shared" si="28"/>
        <v>2</v>
      </c>
      <c r="T70" s="58">
        <f t="shared" si="29"/>
        <v>1</v>
      </c>
      <c r="U70" s="54">
        <f t="shared" si="19"/>
        <v>68</v>
      </c>
    </row>
    <row r="71" spans="1:21" ht="12.75" x14ac:dyDescent="0.2">
      <c r="A71" s="54">
        <v>69</v>
      </c>
      <c r="B71" s="54">
        <f t="shared" si="17"/>
        <v>18</v>
      </c>
      <c r="C71" s="55">
        <f t="shared" si="18"/>
        <v>99</v>
      </c>
      <c r="D71" s="56">
        <f t="shared" si="20"/>
        <v>17</v>
      </c>
      <c r="E71" s="59">
        <f t="shared" si="21"/>
        <v>116</v>
      </c>
      <c r="F71" s="55">
        <v>3</v>
      </c>
      <c r="G71" s="55">
        <v>15</v>
      </c>
      <c r="H71" s="55">
        <v>0</v>
      </c>
      <c r="I71" s="55">
        <v>0</v>
      </c>
      <c r="J71" s="55">
        <f t="shared" si="22"/>
        <v>33</v>
      </c>
      <c r="K71" s="55">
        <f t="shared" si="22"/>
        <v>33</v>
      </c>
      <c r="L71" s="55">
        <f t="shared" si="22"/>
        <v>33</v>
      </c>
      <c r="M71" s="55">
        <f t="shared" si="23"/>
        <v>0</v>
      </c>
      <c r="N71" s="55">
        <f t="shared" si="23"/>
        <v>0</v>
      </c>
      <c r="O71" s="58">
        <f t="shared" si="24"/>
        <v>0</v>
      </c>
      <c r="P71" s="58">
        <f t="shared" si="25"/>
        <v>2</v>
      </c>
      <c r="Q71" s="58">
        <f t="shared" si="26"/>
        <v>8</v>
      </c>
      <c r="R71" s="58">
        <f t="shared" si="27"/>
        <v>4</v>
      </c>
      <c r="S71" s="58">
        <f t="shared" si="28"/>
        <v>2</v>
      </c>
      <c r="T71" s="58">
        <f t="shared" si="29"/>
        <v>1</v>
      </c>
      <c r="U71" s="54">
        <f t="shared" si="19"/>
        <v>69</v>
      </c>
    </row>
    <row r="72" spans="1:21" ht="12.75" x14ac:dyDescent="0.2">
      <c r="A72" s="54">
        <v>70</v>
      </c>
      <c r="B72" s="54">
        <f t="shared" si="17"/>
        <v>18</v>
      </c>
      <c r="C72" s="55">
        <f t="shared" si="18"/>
        <v>102</v>
      </c>
      <c r="D72" s="56">
        <f t="shared" si="20"/>
        <v>17</v>
      </c>
      <c r="E72" s="59">
        <f t="shared" si="21"/>
        <v>119</v>
      </c>
      <c r="F72" s="55">
        <v>2</v>
      </c>
      <c r="G72" s="55">
        <v>16</v>
      </c>
      <c r="H72" s="55">
        <v>0</v>
      </c>
      <c r="I72" s="55">
        <v>0</v>
      </c>
      <c r="J72" s="55">
        <f t="shared" si="22"/>
        <v>34</v>
      </c>
      <c r="K72" s="55">
        <f t="shared" si="22"/>
        <v>34</v>
      </c>
      <c r="L72" s="55">
        <f t="shared" si="22"/>
        <v>34</v>
      </c>
      <c r="M72" s="55">
        <f t="shared" si="23"/>
        <v>0</v>
      </c>
      <c r="N72" s="55">
        <f t="shared" si="23"/>
        <v>0</v>
      </c>
      <c r="O72" s="58">
        <f t="shared" si="24"/>
        <v>0</v>
      </c>
      <c r="P72" s="58">
        <f t="shared" si="25"/>
        <v>2</v>
      </c>
      <c r="Q72" s="58">
        <f t="shared" si="26"/>
        <v>8</v>
      </c>
      <c r="R72" s="58">
        <f t="shared" si="27"/>
        <v>4</v>
      </c>
      <c r="S72" s="58">
        <f t="shared" si="28"/>
        <v>2</v>
      </c>
      <c r="T72" s="58">
        <f t="shared" si="29"/>
        <v>1</v>
      </c>
      <c r="U72" s="54">
        <f t="shared" si="19"/>
        <v>70</v>
      </c>
    </row>
    <row r="73" spans="1:21" ht="12.75" x14ac:dyDescent="0.2">
      <c r="A73" s="54">
        <v>71</v>
      </c>
      <c r="B73" s="54">
        <f t="shared" si="17"/>
        <v>18</v>
      </c>
      <c r="C73" s="55">
        <f t="shared" si="18"/>
        <v>105</v>
      </c>
      <c r="D73" s="56">
        <f t="shared" si="20"/>
        <v>17</v>
      </c>
      <c r="E73" s="59">
        <f t="shared" si="21"/>
        <v>122</v>
      </c>
      <c r="F73" s="55">
        <v>1</v>
      </c>
      <c r="G73" s="55">
        <v>17</v>
      </c>
      <c r="H73" s="55">
        <v>0</v>
      </c>
      <c r="I73" s="55">
        <v>0</v>
      </c>
      <c r="J73" s="55">
        <f t="shared" si="22"/>
        <v>35</v>
      </c>
      <c r="K73" s="55">
        <f t="shared" si="22"/>
        <v>35</v>
      </c>
      <c r="L73" s="55">
        <f t="shared" si="22"/>
        <v>35</v>
      </c>
      <c r="M73" s="55">
        <f t="shared" si="23"/>
        <v>0</v>
      </c>
      <c r="N73" s="55">
        <f t="shared" si="23"/>
        <v>0</v>
      </c>
      <c r="O73" s="58">
        <f t="shared" si="24"/>
        <v>0</v>
      </c>
      <c r="P73" s="58">
        <f t="shared" si="25"/>
        <v>2</v>
      </c>
      <c r="Q73" s="58">
        <f t="shared" si="26"/>
        <v>8</v>
      </c>
      <c r="R73" s="58">
        <f t="shared" si="27"/>
        <v>4</v>
      </c>
      <c r="S73" s="58">
        <f t="shared" si="28"/>
        <v>2</v>
      </c>
      <c r="T73" s="58">
        <f t="shared" si="29"/>
        <v>1</v>
      </c>
      <c r="U73" s="54">
        <f t="shared" si="19"/>
        <v>71</v>
      </c>
    </row>
    <row r="74" spans="1:21" ht="12.75" x14ac:dyDescent="0.2">
      <c r="A74" s="54">
        <v>72</v>
      </c>
      <c r="B74" s="54">
        <f t="shared" si="17"/>
        <v>18</v>
      </c>
      <c r="C74" s="55">
        <f t="shared" si="18"/>
        <v>108</v>
      </c>
      <c r="D74" s="56">
        <f t="shared" si="20"/>
        <v>17</v>
      </c>
      <c r="E74" s="59">
        <f t="shared" si="21"/>
        <v>125</v>
      </c>
      <c r="F74" s="55">
        <v>0</v>
      </c>
      <c r="G74" s="55">
        <v>18</v>
      </c>
      <c r="H74" s="55">
        <v>0</v>
      </c>
      <c r="I74" s="55">
        <v>0</v>
      </c>
      <c r="J74" s="55">
        <f t="shared" si="22"/>
        <v>36</v>
      </c>
      <c r="K74" s="55">
        <f t="shared" si="22"/>
        <v>36</v>
      </c>
      <c r="L74" s="55">
        <f t="shared" si="22"/>
        <v>36</v>
      </c>
      <c r="M74" s="55">
        <f t="shared" si="23"/>
        <v>0</v>
      </c>
      <c r="N74" s="55">
        <f t="shared" si="23"/>
        <v>0</v>
      </c>
      <c r="O74" s="58">
        <f t="shared" si="24"/>
        <v>0</v>
      </c>
      <c r="P74" s="58">
        <f t="shared" si="25"/>
        <v>2</v>
      </c>
      <c r="Q74" s="58">
        <f t="shared" si="26"/>
        <v>8</v>
      </c>
      <c r="R74" s="58">
        <f t="shared" si="27"/>
        <v>4</v>
      </c>
      <c r="S74" s="58">
        <f t="shared" si="28"/>
        <v>2</v>
      </c>
      <c r="T74" s="58">
        <f t="shared" si="29"/>
        <v>1</v>
      </c>
      <c r="U74" s="54">
        <f t="shared" si="19"/>
        <v>72</v>
      </c>
    </row>
    <row r="75" spans="1:21" ht="12.75" x14ac:dyDescent="0.2">
      <c r="A75" s="54">
        <v>73</v>
      </c>
      <c r="B75" s="54">
        <f t="shared" si="17"/>
        <v>19</v>
      </c>
      <c r="C75" s="55">
        <f t="shared" si="18"/>
        <v>105</v>
      </c>
      <c r="D75" s="56">
        <f t="shared" si="20"/>
        <v>18</v>
      </c>
      <c r="E75" s="59">
        <f t="shared" si="21"/>
        <v>123</v>
      </c>
      <c r="F75" s="55">
        <v>3</v>
      </c>
      <c r="G75" s="55">
        <v>16</v>
      </c>
      <c r="H75" s="55">
        <v>0</v>
      </c>
      <c r="I75" s="55">
        <v>0</v>
      </c>
      <c r="J75" s="55">
        <f t="shared" si="22"/>
        <v>35</v>
      </c>
      <c r="K75" s="55">
        <f t="shared" si="22"/>
        <v>35</v>
      </c>
      <c r="L75" s="55">
        <f t="shared" si="22"/>
        <v>35</v>
      </c>
      <c r="M75" s="55">
        <f t="shared" si="23"/>
        <v>0</v>
      </c>
      <c r="N75" s="55">
        <f t="shared" si="23"/>
        <v>0</v>
      </c>
      <c r="O75" s="58">
        <f t="shared" si="24"/>
        <v>0</v>
      </c>
      <c r="P75" s="58">
        <f t="shared" si="25"/>
        <v>3</v>
      </c>
      <c r="Q75" s="58">
        <f t="shared" si="26"/>
        <v>8</v>
      </c>
      <c r="R75" s="58">
        <f t="shared" si="27"/>
        <v>4</v>
      </c>
      <c r="S75" s="58">
        <f t="shared" si="28"/>
        <v>2</v>
      </c>
      <c r="T75" s="58">
        <f t="shared" si="29"/>
        <v>1</v>
      </c>
      <c r="U75" s="54">
        <f t="shared" si="19"/>
        <v>73</v>
      </c>
    </row>
    <row r="76" spans="1:21" ht="12.75" x14ac:dyDescent="0.2">
      <c r="A76" s="54">
        <v>74</v>
      </c>
      <c r="B76" s="54">
        <f t="shared" si="17"/>
        <v>19</v>
      </c>
      <c r="C76" s="55">
        <f t="shared" si="18"/>
        <v>108</v>
      </c>
      <c r="D76" s="56">
        <f t="shared" si="20"/>
        <v>18</v>
      </c>
      <c r="E76" s="59">
        <f t="shared" si="21"/>
        <v>126</v>
      </c>
      <c r="F76" s="55">
        <v>2</v>
      </c>
      <c r="G76" s="55">
        <v>17</v>
      </c>
      <c r="H76" s="55">
        <v>0</v>
      </c>
      <c r="I76" s="55">
        <v>0</v>
      </c>
      <c r="J76" s="55">
        <f t="shared" si="22"/>
        <v>36</v>
      </c>
      <c r="K76" s="55">
        <f t="shared" si="22"/>
        <v>36</v>
      </c>
      <c r="L76" s="55">
        <f t="shared" si="22"/>
        <v>36</v>
      </c>
      <c r="M76" s="55">
        <f t="shared" si="23"/>
        <v>0</v>
      </c>
      <c r="N76" s="55">
        <f t="shared" si="23"/>
        <v>0</v>
      </c>
      <c r="O76" s="58">
        <f t="shared" si="24"/>
        <v>0</v>
      </c>
      <c r="P76" s="58">
        <f t="shared" si="25"/>
        <v>3</v>
      </c>
      <c r="Q76" s="58">
        <f t="shared" si="26"/>
        <v>8</v>
      </c>
      <c r="R76" s="58">
        <f t="shared" si="27"/>
        <v>4</v>
      </c>
      <c r="S76" s="58">
        <f t="shared" si="28"/>
        <v>2</v>
      </c>
      <c r="T76" s="58">
        <f t="shared" si="29"/>
        <v>1</v>
      </c>
      <c r="U76" s="54">
        <f t="shared" si="19"/>
        <v>74</v>
      </c>
    </row>
    <row r="77" spans="1:21" ht="12.75" x14ac:dyDescent="0.2">
      <c r="A77" s="54">
        <v>75</v>
      </c>
      <c r="B77" s="54">
        <f t="shared" si="17"/>
        <v>19</v>
      </c>
      <c r="C77" s="55">
        <f t="shared" si="18"/>
        <v>111</v>
      </c>
      <c r="D77" s="56">
        <f t="shared" si="20"/>
        <v>18</v>
      </c>
      <c r="E77" s="59">
        <f t="shared" si="21"/>
        <v>129</v>
      </c>
      <c r="F77" s="55">
        <v>1</v>
      </c>
      <c r="G77" s="55">
        <v>18</v>
      </c>
      <c r="H77" s="55">
        <v>0</v>
      </c>
      <c r="I77" s="55">
        <v>0</v>
      </c>
      <c r="J77" s="55">
        <f t="shared" si="22"/>
        <v>37</v>
      </c>
      <c r="K77" s="55">
        <f t="shared" si="22"/>
        <v>37</v>
      </c>
      <c r="L77" s="55">
        <f t="shared" si="22"/>
        <v>37</v>
      </c>
      <c r="M77" s="55">
        <f t="shared" si="23"/>
        <v>0</v>
      </c>
      <c r="N77" s="55">
        <f t="shared" si="23"/>
        <v>0</v>
      </c>
      <c r="O77" s="58">
        <f t="shared" si="24"/>
        <v>0</v>
      </c>
      <c r="P77" s="58">
        <f t="shared" si="25"/>
        <v>3</v>
      </c>
      <c r="Q77" s="58">
        <f t="shared" si="26"/>
        <v>8</v>
      </c>
      <c r="R77" s="58">
        <f t="shared" si="27"/>
        <v>4</v>
      </c>
      <c r="S77" s="58">
        <f t="shared" si="28"/>
        <v>2</v>
      </c>
      <c r="T77" s="58">
        <f t="shared" si="29"/>
        <v>1</v>
      </c>
      <c r="U77" s="54">
        <f t="shared" si="19"/>
        <v>75</v>
      </c>
    </row>
    <row r="78" spans="1:21" ht="12.75" x14ac:dyDescent="0.2">
      <c r="A78" s="54">
        <v>76</v>
      </c>
      <c r="B78" s="54">
        <f t="shared" si="17"/>
        <v>19</v>
      </c>
      <c r="C78" s="55">
        <f t="shared" si="18"/>
        <v>114</v>
      </c>
      <c r="D78" s="56">
        <f t="shared" si="20"/>
        <v>18</v>
      </c>
      <c r="E78" s="59">
        <f t="shared" si="21"/>
        <v>132</v>
      </c>
      <c r="F78" s="55">
        <v>0</v>
      </c>
      <c r="G78" s="55">
        <v>19</v>
      </c>
      <c r="H78" s="55">
        <v>0</v>
      </c>
      <c r="I78" s="55">
        <v>0</v>
      </c>
      <c r="J78" s="55">
        <f t="shared" si="22"/>
        <v>38</v>
      </c>
      <c r="K78" s="55">
        <f t="shared" si="22"/>
        <v>38</v>
      </c>
      <c r="L78" s="55">
        <f t="shared" si="22"/>
        <v>38</v>
      </c>
      <c r="M78" s="55">
        <f t="shared" si="23"/>
        <v>0</v>
      </c>
      <c r="N78" s="55">
        <f t="shared" si="23"/>
        <v>0</v>
      </c>
      <c r="O78" s="58">
        <f t="shared" si="24"/>
        <v>0</v>
      </c>
      <c r="P78" s="58">
        <f t="shared" si="25"/>
        <v>3</v>
      </c>
      <c r="Q78" s="58">
        <f t="shared" si="26"/>
        <v>8</v>
      </c>
      <c r="R78" s="58">
        <f t="shared" si="27"/>
        <v>4</v>
      </c>
      <c r="S78" s="58">
        <f t="shared" si="28"/>
        <v>2</v>
      </c>
      <c r="T78" s="58">
        <f t="shared" si="29"/>
        <v>1</v>
      </c>
      <c r="U78" s="54">
        <f t="shared" si="19"/>
        <v>76</v>
      </c>
    </row>
    <row r="79" spans="1:21" ht="12.75" x14ac:dyDescent="0.2">
      <c r="A79" s="54">
        <v>77</v>
      </c>
      <c r="B79" s="54">
        <f t="shared" si="17"/>
        <v>20</v>
      </c>
      <c r="C79" s="55">
        <f t="shared" si="18"/>
        <v>111</v>
      </c>
      <c r="D79" s="56">
        <f t="shared" si="20"/>
        <v>19</v>
      </c>
      <c r="E79" s="59">
        <f t="shared" si="21"/>
        <v>130</v>
      </c>
      <c r="F79" s="55">
        <v>3</v>
      </c>
      <c r="G79" s="55">
        <v>17</v>
      </c>
      <c r="H79" s="55">
        <v>0</v>
      </c>
      <c r="I79" s="55">
        <v>0</v>
      </c>
      <c r="J79" s="55">
        <f t="shared" si="22"/>
        <v>37</v>
      </c>
      <c r="K79" s="55">
        <f t="shared" si="22"/>
        <v>37</v>
      </c>
      <c r="L79" s="55">
        <f t="shared" si="22"/>
        <v>37</v>
      </c>
      <c r="M79" s="55">
        <f t="shared" si="23"/>
        <v>0</v>
      </c>
      <c r="N79" s="55">
        <f t="shared" si="23"/>
        <v>0</v>
      </c>
      <c r="O79" s="58">
        <f t="shared" si="24"/>
        <v>0</v>
      </c>
      <c r="P79" s="58">
        <f t="shared" si="25"/>
        <v>4</v>
      </c>
      <c r="Q79" s="58">
        <f t="shared" si="26"/>
        <v>8</v>
      </c>
      <c r="R79" s="58">
        <f t="shared" si="27"/>
        <v>4</v>
      </c>
      <c r="S79" s="58">
        <f t="shared" si="28"/>
        <v>2</v>
      </c>
      <c r="T79" s="58">
        <f t="shared" si="29"/>
        <v>1</v>
      </c>
      <c r="U79" s="54">
        <f t="shared" si="19"/>
        <v>77</v>
      </c>
    </row>
    <row r="80" spans="1:21" ht="12.75" x14ac:dyDescent="0.2">
      <c r="A80" s="54">
        <v>78</v>
      </c>
      <c r="B80" s="54">
        <f t="shared" si="17"/>
        <v>20</v>
      </c>
      <c r="C80" s="55">
        <f t="shared" si="18"/>
        <v>114</v>
      </c>
      <c r="D80" s="56">
        <f t="shared" si="20"/>
        <v>19</v>
      </c>
      <c r="E80" s="59">
        <f t="shared" si="21"/>
        <v>133</v>
      </c>
      <c r="F80" s="55">
        <v>2</v>
      </c>
      <c r="G80" s="55">
        <v>18</v>
      </c>
      <c r="H80" s="55">
        <v>0</v>
      </c>
      <c r="I80" s="55">
        <v>0</v>
      </c>
      <c r="J80" s="55">
        <f t="shared" si="22"/>
        <v>38</v>
      </c>
      <c r="K80" s="55">
        <f t="shared" si="22"/>
        <v>38</v>
      </c>
      <c r="L80" s="55">
        <f t="shared" si="22"/>
        <v>38</v>
      </c>
      <c r="M80" s="55">
        <f t="shared" si="23"/>
        <v>0</v>
      </c>
      <c r="N80" s="55">
        <f t="shared" si="23"/>
        <v>0</v>
      </c>
      <c r="O80" s="58">
        <f t="shared" si="24"/>
        <v>0</v>
      </c>
      <c r="P80" s="58">
        <f t="shared" si="25"/>
        <v>4</v>
      </c>
      <c r="Q80" s="58">
        <f t="shared" si="26"/>
        <v>8</v>
      </c>
      <c r="R80" s="58">
        <f t="shared" si="27"/>
        <v>4</v>
      </c>
      <c r="S80" s="58">
        <f t="shared" si="28"/>
        <v>2</v>
      </c>
      <c r="T80" s="58">
        <f t="shared" si="29"/>
        <v>1</v>
      </c>
      <c r="U80" s="54">
        <f t="shared" si="19"/>
        <v>78</v>
      </c>
    </row>
    <row r="81" spans="1:21" ht="12.75" x14ac:dyDescent="0.2">
      <c r="A81" s="54">
        <v>79</v>
      </c>
      <c r="B81" s="54">
        <f t="shared" si="17"/>
        <v>20</v>
      </c>
      <c r="C81" s="55">
        <f t="shared" si="18"/>
        <v>117</v>
      </c>
      <c r="D81" s="56">
        <f t="shared" si="20"/>
        <v>19</v>
      </c>
      <c r="E81" s="59">
        <f t="shared" si="21"/>
        <v>136</v>
      </c>
      <c r="F81" s="55">
        <v>1</v>
      </c>
      <c r="G81" s="55">
        <v>19</v>
      </c>
      <c r="H81" s="55">
        <v>0</v>
      </c>
      <c r="I81" s="55">
        <v>0</v>
      </c>
      <c r="J81" s="55">
        <f t="shared" si="22"/>
        <v>39</v>
      </c>
      <c r="K81" s="55">
        <f t="shared" si="22"/>
        <v>39</v>
      </c>
      <c r="L81" s="55">
        <f t="shared" si="22"/>
        <v>39</v>
      </c>
      <c r="M81" s="55">
        <f t="shared" si="23"/>
        <v>0</v>
      </c>
      <c r="N81" s="55">
        <f t="shared" si="23"/>
        <v>0</v>
      </c>
      <c r="O81" s="58">
        <f t="shared" si="24"/>
        <v>0</v>
      </c>
      <c r="P81" s="58">
        <f t="shared" si="25"/>
        <v>4</v>
      </c>
      <c r="Q81" s="58">
        <f t="shared" si="26"/>
        <v>8</v>
      </c>
      <c r="R81" s="58">
        <f t="shared" si="27"/>
        <v>4</v>
      </c>
      <c r="S81" s="58">
        <f t="shared" si="28"/>
        <v>2</v>
      </c>
      <c r="T81" s="58">
        <f t="shared" si="29"/>
        <v>1</v>
      </c>
      <c r="U81" s="54">
        <f t="shared" si="19"/>
        <v>79</v>
      </c>
    </row>
    <row r="82" spans="1:21" ht="12.75" x14ac:dyDescent="0.2">
      <c r="A82" s="54">
        <v>80</v>
      </c>
      <c r="B82" s="54">
        <f t="shared" si="17"/>
        <v>20</v>
      </c>
      <c r="C82" s="55">
        <f t="shared" si="18"/>
        <v>120</v>
      </c>
      <c r="D82" s="56">
        <f t="shared" si="20"/>
        <v>19</v>
      </c>
      <c r="E82" s="59">
        <f t="shared" si="21"/>
        <v>139</v>
      </c>
      <c r="F82" s="55">
        <v>0</v>
      </c>
      <c r="G82" s="55">
        <v>20</v>
      </c>
      <c r="H82" s="55">
        <v>0</v>
      </c>
      <c r="I82" s="55">
        <v>0</v>
      </c>
      <c r="J82" s="55">
        <f t="shared" si="22"/>
        <v>40</v>
      </c>
      <c r="K82" s="55">
        <f t="shared" si="22"/>
        <v>40</v>
      </c>
      <c r="L82" s="55">
        <f t="shared" si="22"/>
        <v>40</v>
      </c>
      <c r="M82" s="55">
        <f t="shared" si="23"/>
        <v>0</v>
      </c>
      <c r="N82" s="55">
        <f t="shared" si="23"/>
        <v>0</v>
      </c>
      <c r="O82" s="58">
        <f t="shared" si="24"/>
        <v>0</v>
      </c>
      <c r="P82" s="58">
        <f t="shared" si="25"/>
        <v>4</v>
      </c>
      <c r="Q82" s="58">
        <f t="shared" si="26"/>
        <v>8</v>
      </c>
      <c r="R82" s="58">
        <f t="shared" si="27"/>
        <v>4</v>
      </c>
      <c r="S82" s="58">
        <f t="shared" si="28"/>
        <v>2</v>
      </c>
      <c r="T82" s="58">
        <f t="shared" si="29"/>
        <v>1</v>
      </c>
      <c r="U82" s="54">
        <f t="shared" si="19"/>
        <v>80</v>
      </c>
    </row>
    <row r="83" spans="1:21" ht="12.75" x14ac:dyDescent="0.2">
      <c r="A83" s="54">
        <v>81</v>
      </c>
      <c r="B83" s="54">
        <f t="shared" si="17"/>
        <v>21</v>
      </c>
      <c r="C83" s="55">
        <f t="shared" si="18"/>
        <v>117</v>
      </c>
      <c r="D83" s="56">
        <f t="shared" si="20"/>
        <v>20</v>
      </c>
      <c r="E83" s="59">
        <f t="shared" si="21"/>
        <v>137</v>
      </c>
      <c r="F83" s="55">
        <v>3</v>
      </c>
      <c r="G83" s="55">
        <v>18</v>
      </c>
      <c r="H83" s="55">
        <v>0</v>
      </c>
      <c r="I83" s="55">
        <v>0</v>
      </c>
      <c r="J83" s="55">
        <f t="shared" si="22"/>
        <v>39</v>
      </c>
      <c r="K83" s="55">
        <f t="shared" si="22"/>
        <v>39</v>
      </c>
      <c r="L83" s="55">
        <f t="shared" si="22"/>
        <v>39</v>
      </c>
      <c r="M83" s="55">
        <f t="shared" si="23"/>
        <v>0</v>
      </c>
      <c r="N83" s="55">
        <f t="shared" si="23"/>
        <v>0</v>
      </c>
      <c r="O83" s="58">
        <f t="shared" si="24"/>
        <v>0</v>
      </c>
      <c r="P83" s="58">
        <f t="shared" si="25"/>
        <v>5</v>
      </c>
      <c r="Q83" s="58">
        <f t="shared" si="26"/>
        <v>8</v>
      </c>
      <c r="R83" s="58">
        <f t="shared" si="27"/>
        <v>4</v>
      </c>
      <c r="S83" s="58">
        <f t="shared" si="28"/>
        <v>2</v>
      </c>
      <c r="T83" s="58">
        <f t="shared" si="29"/>
        <v>1</v>
      </c>
      <c r="U83" s="54">
        <f t="shared" si="19"/>
        <v>81</v>
      </c>
    </row>
    <row r="84" spans="1:21" ht="12.75" x14ac:dyDescent="0.2">
      <c r="A84" s="54">
        <v>82</v>
      </c>
      <c r="B84" s="54">
        <f t="shared" si="17"/>
        <v>21</v>
      </c>
      <c r="C84" s="55">
        <f t="shared" si="18"/>
        <v>120</v>
      </c>
      <c r="D84" s="56">
        <f t="shared" si="20"/>
        <v>20</v>
      </c>
      <c r="E84" s="59">
        <f t="shared" si="21"/>
        <v>140</v>
      </c>
      <c r="F84" s="55">
        <v>2</v>
      </c>
      <c r="G84" s="55">
        <v>19</v>
      </c>
      <c r="H84" s="55">
        <v>0</v>
      </c>
      <c r="I84" s="55">
        <v>0</v>
      </c>
      <c r="J84" s="55">
        <f t="shared" si="22"/>
        <v>40</v>
      </c>
      <c r="K84" s="55">
        <f t="shared" si="22"/>
        <v>40</v>
      </c>
      <c r="L84" s="55">
        <f t="shared" si="22"/>
        <v>40</v>
      </c>
      <c r="M84" s="55">
        <f t="shared" si="23"/>
        <v>0</v>
      </c>
      <c r="N84" s="55">
        <f t="shared" si="23"/>
        <v>0</v>
      </c>
      <c r="O84" s="58">
        <f t="shared" si="24"/>
        <v>0</v>
      </c>
      <c r="P84" s="58">
        <f t="shared" si="25"/>
        <v>5</v>
      </c>
      <c r="Q84" s="58">
        <f t="shared" si="26"/>
        <v>8</v>
      </c>
      <c r="R84" s="58">
        <f t="shared" si="27"/>
        <v>4</v>
      </c>
      <c r="S84" s="58">
        <f t="shared" si="28"/>
        <v>2</v>
      </c>
      <c r="T84" s="58">
        <f t="shared" si="29"/>
        <v>1</v>
      </c>
      <c r="U84" s="54">
        <f t="shared" si="19"/>
        <v>82</v>
      </c>
    </row>
    <row r="85" spans="1:21" ht="12.75" x14ac:dyDescent="0.2">
      <c r="A85" s="54">
        <v>83</v>
      </c>
      <c r="B85" s="54">
        <f t="shared" si="17"/>
        <v>21</v>
      </c>
      <c r="C85" s="55">
        <f t="shared" si="18"/>
        <v>123</v>
      </c>
      <c r="D85" s="56">
        <f t="shared" si="20"/>
        <v>20</v>
      </c>
      <c r="E85" s="59">
        <f t="shared" si="21"/>
        <v>143</v>
      </c>
      <c r="F85" s="55">
        <v>1</v>
      </c>
      <c r="G85" s="55">
        <v>20</v>
      </c>
      <c r="H85" s="55">
        <v>0</v>
      </c>
      <c r="I85" s="55">
        <v>0</v>
      </c>
      <c r="J85" s="55">
        <f t="shared" si="22"/>
        <v>41</v>
      </c>
      <c r="K85" s="55">
        <f t="shared" si="22"/>
        <v>41</v>
      </c>
      <c r="L85" s="55">
        <f t="shared" si="22"/>
        <v>41</v>
      </c>
      <c r="M85" s="55">
        <f t="shared" si="23"/>
        <v>0</v>
      </c>
      <c r="N85" s="55">
        <f t="shared" si="23"/>
        <v>0</v>
      </c>
      <c r="O85" s="58">
        <f t="shared" si="24"/>
        <v>0</v>
      </c>
      <c r="P85" s="58">
        <f t="shared" si="25"/>
        <v>5</v>
      </c>
      <c r="Q85" s="58">
        <f t="shared" si="26"/>
        <v>8</v>
      </c>
      <c r="R85" s="58">
        <f t="shared" si="27"/>
        <v>4</v>
      </c>
      <c r="S85" s="58">
        <f t="shared" si="28"/>
        <v>2</v>
      </c>
      <c r="T85" s="58">
        <f t="shared" si="29"/>
        <v>1</v>
      </c>
      <c r="U85" s="54">
        <f t="shared" si="19"/>
        <v>83</v>
      </c>
    </row>
    <row r="86" spans="1:21" ht="12.75" x14ac:dyDescent="0.2">
      <c r="A86" s="54">
        <v>84</v>
      </c>
      <c r="B86" s="54">
        <f t="shared" si="17"/>
        <v>21</v>
      </c>
      <c r="C86" s="55">
        <f t="shared" si="18"/>
        <v>126</v>
      </c>
      <c r="D86" s="56">
        <f t="shared" si="20"/>
        <v>20</v>
      </c>
      <c r="E86" s="59">
        <f t="shared" si="21"/>
        <v>146</v>
      </c>
      <c r="F86" s="55">
        <v>0</v>
      </c>
      <c r="G86" s="55">
        <v>21</v>
      </c>
      <c r="H86" s="55">
        <v>0</v>
      </c>
      <c r="I86" s="55">
        <v>0</v>
      </c>
      <c r="J86" s="55">
        <f t="shared" si="22"/>
        <v>42</v>
      </c>
      <c r="K86" s="55">
        <f t="shared" si="22"/>
        <v>42</v>
      </c>
      <c r="L86" s="55">
        <f t="shared" si="22"/>
        <v>42</v>
      </c>
      <c r="M86" s="55">
        <f t="shared" si="23"/>
        <v>0</v>
      </c>
      <c r="N86" s="55">
        <f t="shared" si="23"/>
        <v>0</v>
      </c>
      <c r="O86" s="58">
        <f t="shared" si="24"/>
        <v>0</v>
      </c>
      <c r="P86" s="58">
        <f t="shared" si="25"/>
        <v>5</v>
      </c>
      <c r="Q86" s="58">
        <f t="shared" si="26"/>
        <v>8</v>
      </c>
      <c r="R86" s="58">
        <f t="shared" si="27"/>
        <v>4</v>
      </c>
      <c r="S86" s="58">
        <f t="shared" si="28"/>
        <v>2</v>
      </c>
      <c r="T86" s="58">
        <f t="shared" si="29"/>
        <v>1</v>
      </c>
      <c r="U86" s="54">
        <f t="shared" si="19"/>
        <v>84</v>
      </c>
    </row>
    <row r="87" spans="1:21" ht="12.75" x14ac:dyDescent="0.2">
      <c r="A87" s="54">
        <v>85</v>
      </c>
      <c r="B87" s="54">
        <f t="shared" si="17"/>
        <v>22</v>
      </c>
      <c r="C87" s="55">
        <f t="shared" si="18"/>
        <v>123</v>
      </c>
      <c r="D87" s="56">
        <f t="shared" si="20"/>
        <v>21</v>
      </c>
      <c r="E87" s="59">
        <f t="shared" si="21"/>
        <v>144</v>
      </c>
      <c r="F87" s="55">
        <v>3</v>
      </c>
      <c r="G87" s="55">
        <v>19</v>
      </c>
      <c r="H87" s="55">
        <v>0</v>
      </c>
      <c r="I87" s="55">
        <v>0</v>
      </c>
      <c r="J87" s="55">
        <f t="shared" si="22"/>
        <v>41</v>
      </c>
      <c r="K87" s="55">
        <f t="shared" si="22"/>
        <v>41</v>
      </c>
      <c r="L87" s="55">
        <f t="shared" si="22"/>
        <v>41</v>
      </c>
      <c r="M87" s="55">
        <f t="shared" si="23"/>
        <v>0</v>
      </c>
      <c r="N87" s="55">
        <f t="shared" si="23"/>
        <v>0</v>
      </c>
      <c r="O87" s="58">
        <f t="shared" si="24"/>
        <v>0</v>
      </c>
      <c r="P87" s="58">
        <f t="shared" si="25"/>
        <v>6</v>
      </c>
      <c r="Q87" s="58">
        <f t="shared" si="26"/>
        <v>8</v>
      </c>
      <c r="R87" s="58">
        <f t="shared" si="27"/>
        <v>4</v>
      </c>
      <c r="S87" s="58">
        <f t="shared" si="28"/>
        <v>2</v>
      </c>
      <c r="T87" s="58">
        <f t="shared" si="29"/>
        <v>1</v>
      </c>
      <c r="U87" s="54">
        <f t="shared" si="19"/>
        <v>85</v>
      </c>
    </row>
    <row r="88" spans="1:21" ht="12.75" x14ac:dyDescent="0.2">
      <c r="A88" s="54">
        <v>86</v>
      </c>
      <c r="B88" s="54">
        <f t="shared" si="17"/>
        <v>22</v>
      </c>
      <c r="C88" s="55">
        <f t="shared" si="18"/>
        <v>126</v>
      </c>
      <c r="D88" s="56">
        <f t="shared" si="20"/>
        <v>21</v>
      </c>
      <c r="E88" s="59">
        <f t="shared" si="21"/>
        <v>147</v>
      </c>
      <c r="F88" s="55">
        <v>2</v>
      </c>
      <c r="G88" s="55">
        <v>20</v>
      </c>
      <c r="H88" s="55">
        <v>0</v>
      </c>
      <c r="I88" s="55">
        <v>0</v>
      </c>
      <c r="J88" s="55">
        <f t="shared" si="22"/>
        <v>42</v>
      </c>
      <c r="K88" s="55">
        <f t="shared" si="22"/>
        <v>42</v>
      </c>
      <c r="L88" s="55">
        <f t="shared" si="22"/>
        <v>42</v>
      </c>
      <c r="M88" s="55">
        <f t="shared" si="23"/>
        <v>0</v>
      </c>
      <c r="N88" s="55">
        <f t="shared" si="23"/>
        <v>0</v>
      </c>
      <c r="O88" s="58">
        <f t="shared" si="24"/>
        <v>0</v>
      </c>
      <c r="P88" s="58">
        <f t="shared" si="25"/>
        <v>6</v>
      </c>
      <c r="Q88" s="58">
        <f t="shared" si="26"/>
        <v>8</v>
      </c>
      <c r="R88" s="58">
        <f t="shared" si="27"/>
        <v>4</v>
      </c>
      <c r="S88" s="58">
        <f t="shared" si="28"/>
        <v>2</v>
      </c>
      <c r="T88" s="58">
        <f t="shared" si="29"/>
        <v>1</v>
      </c>
      <c r="U88" s="54">
        <f t="shared" si="19"/>
        <v>86</v>
      </c>
    </row>
    <row r="89" spans="1:21" ht="12.75" x14ac:dyDescent="0.2">
      <c r="A89" s="54">
        <v>87</v>
      </c>
      <c r="B89" s="54">
        <f t="shared" si="17"/>
        <v>22</v>
      </c>
      <c r="C89" s="55">
        <f t="shared" si="18"/>
        <v>129</v>
      </c>
      <c r="D89" s="56">
        <f t="shared" si="20"/>
        <v>21</v>
      </c>
      <c r="E89" s="59">
        <f t="shared" si="21"/>
        <v>150</v>
      </c>
      <c r="F89" s="55">
        <v>1</v>
      </c>
      <c r="G89" s="55">
        <v>21</v>
      </c>
      <c r="H89" s="55">
        <v>0</v>
      </c>
      <c r="I89" s="55">
        <v>0</v>
      </c>
      <c r="J89" s="55">
        <f t="shared" si="22"/>
        <v>43</v>
      </c>
      <c r="K89" s="55">
        <f t="shared" si="22"/>
        <v>43</v>
      </c>
      <c r="L89" s="55">
        <f t="shared" si="22"/>
        <v>43</v>
      </c>
      <c r="M89" s="55">
        <f t="shared" si="23"/>
        <v>0</v>
      </c>
      <c r="N89" s="55">
        <f t="shared" si="23"/>
        <v>0</v>
      </c>
      <c r="O89" s="58">
        <f t="shared" si="24"/>
        <v>0</v>
      </c>
      <c r="P89" s="58">
        <f t="shared" si="25"/>
        <v>6</v>
      </c>
      <c r="Q89" s="58">
        <f t="shared" si="26"/>
        <v>8</v>
      </c>
      <c r="R89" s="58">
        <f t="shared" si="27"/>
        <v>4</v>
      </c>
      <c r="S89" s="58">
        <f t="shared" si="28"/>
        <v>2</v>
      </c>
      <c r="T89" s="58">
        <f t="shared" si="29"/>
        <v>1</v>
      </c>
      <c r="U89" s="54">
        <f t="shared" si="19"/>
        <v>87</v>
      </c>
    </row>
    <row r="90" spans="1:21" ht="12.75" x14ac:dyDescent="0.2">
      <c r="A90" s="54">
        <v>88</v>
      </c>
      <c r="B90" s="54">
        <f t="shared" si="17"/>
        <v>22</v>
      </c>
      <c r="C90" s="55">
        <f t="shared" si="18"/>
        <v>132</v>
      </c>
      <c r="D90" s="56">
        <f t="shared" si="20"/>
        <v>21</v>
      </c>
      <c r="E90" s="59">
        <f t="shared" si="21"/>
        <v>153</v>
      </c>
      <c r="F90" s="55">
        <v>0</v>
      </c>
      <c r="G90" s="55">
        <v>22</v>
      </c>
      <c r="H90" s="55">
        <v>0</v>
      </c>
      <c r="I90" s="55">
        <v>0</v>
      </c>
      <c r="J90" s="55">
        <f t="shared" si="22"/>
        <v>44</v>
      </c>
      <c r="K90" s="55">
        <f t="shared" si="22"/>
        <v>44</v>
      </c>
      <c r="L90" s="55">
        <f t="shared" si="22"/>
        <v>44</v>
      </c>
      <c r="M90" s="55">
        <f t="shared" si="23"/>
        <v>0</v>
      </c>
      <c r="N90" s="55">
        <f t="shared" si="23"/>
        <v>0</v>
      </c>
      <c r="O90" s="58">
        <f t="shared" si="24"/>
        <v>0</v>
      </c>
      <c r="P90" s="58">
        <f t="shared" si="25"/>
        <v>6</v>
      </c>
      <c r="Q90" s="58">
        <f t="shared" si="26"/>
        <v>8</v>
      </c>
      <c r="R90" s="58">
        <f t="shared" si="27"/>
        <v>4</v>
      </c>
      <c r="S90" s="58">
        <f t="shared" si="28"/>
        <v>2</v>
      </c>
      <c r="T90" s="58">
        <f t="shared" si="29"/>
        <v>1</v>
      </c>
      <c r="U90" s="54">
        <f t="shared" si="19"/>
        <v>88</v>
      </c>
    </row>
    <row r="91" spans="1:21" ht="12.75" x14ac:dyDescent="0.2">
      <c r="A91" s="54">
        <v>89</v>
      </c>
      <c r="B91" s="54">
        <f t="shared" si="17"/>
        <v>23</v>
      </c>
      <c r="C91" s="55">
        <f t="shared" si="18"/>
        <v>129</v>
      </c>
      <c r="D91" s="56">
        <f t="shared" si="20"/>
        <v>22</v>
      </c>
      <c r="E91" s="59">
        <f t="shared" si="21"/>
        <v>151</v>
      </c>
      <c r="F91" s="55">
        <v>3</v>
      </c>
      <c r="G91" s="55">
        <v>20</v>
      </c>
      <c r="H91" s="55">
        <v>0</v>
      </c>
      <c r="I91" s="55">
        <v>0</v>
      </c>
      <c r="J91" s="55">
        <f t="shared" si="22"/>
        <v>43</v>
      </c>
      <c r="K91" s="55">
        <f t="shared" si="22"/>
        <v>43</v>
      </c>
      <c r="L91" s="55">
        <f t="shared" si="22"/>
        <v>43</v>
      </c>
      <c r="M91" s="55">
        <f t="shared" si="23"/>
        <v>0</v>
      </c>
      <c r="N91" s="55">
        <f t="shared" si="23"/>
        <v>0</v>
      </c>
      <c r="O91" s="58">
        <f t="shared" si="24"/>
        <v>0</v>
      </c>
      <c r="P91" s="58">
        <f t="shared" si="25"/>
        <v>7</v>
      </c>
      <c r="Q91" s="58">
        <f t="shared" si="26"/>
        <v>8</v>
      </c>
      <c r="R91" s="58">
        <f t="shared" si="27"/>
        <v>4</v>
      </c>
      <c r="S91" s="58">
        <f t="shared" si="28"/>
        <v>2</v>
      </c>
      <c r="T91" s="58">
        <f t="shared" si="29"/>
        <v>1</v>
      </c>
      <c r="U91" s="54">
        <f t="shared" si="19"/>
        <v>89</v>
      </c>
    </row>
    <row r="92" spans="1:21" ht="12.75" x14ac:dyDescent="0.2">
      <c r="A92" s="54">
        <v>90</v>
      </c>
      <c r="B92" s="54">
        <f t="shared" si="17"/>
        <v>23</v>
      </c>
      <c r="C92" s="55">
        <f t="shared" si="18"/>
        <v>132</v>
      </c>
      <c r="D92" s="56">
        <f t="shared" si="20"/>
        <v>22</v>
      </c>
      <c r="E92" s="59">
        <f t="shared" si="21"/>
        <v>154</v>
      </c>
      <c r="F92" s="55">
        <v>2</v>
      </c>
      <c r="G92" s="55">
        <v>21</v>
      </c>
      <c r="H92" s="55">
        <v>0</v>
      </c>
      <c r="I92" s="55">
        <v>0</v>
      </c>
      <c r="J92" s="55">
        <f t="shared" si="22"/>
        <v>44</v>
      </c>
      <c r="K92" s="55">
        <f t="shared" si="22"/>
        <v>44</v>
      </c>
      <c r="L92" s="55">
        <f t="shared" si="22"/>
        <v>44</v>
      </c>
      <c r="M92" s="55">
        <f t="shared" si="23"/>
        <v>0</v>
      </c>
      <c r="N92" s="55">
        <f t="shared" si="23"/>
        <v>0</v>
      </c>
      <c r="O92" s="58">
        <f t="shared" si="24"/>
        <v>0</v>
      </c>
      <c r="P92" s="58">
        <f t="shared" si="25"/>
        <v>7</v>
      </c>
      <c r="Q92" s="58">
        <f t="shared" si="26"/>
        <v>8</v>
      </c>
      <c r="R92" s="58">
        <f t="shared" si="27"/>
        <v>4</v>
      </c>
      <c r="S92" s="58">
        <f t="shared" si="28"/>
        <v>2</v>
      </c>
      <c r="T92" s="58">
        <f t="shared" si="29"/>
        <v>1</v>
      </c>
      <c r="U92" s="54">
        <f t="shared" si="19"/>
        <v>90</v>
      </c>
    </row>
    <row r="93" spans="1:21" ht="12.75" x14ac:dyDescent="0.2">
      <c r="A93" s="54">
        <v>91</v>
      </c>
      <c r="B93" s="54">
        <f t="shared" si="17"/>
        <v>23</v>
      </c>
      <c r="C93" s="55">
        <f t="shared" si="18"/>
        <v>135</v>
      </c>
      <c r="D93" s="56">
        <f t="shared" si="20"/>
        <v>22</v>
      </c>
      <c r="E93" s="59">
        <f t="shared" si="21"/>
        <v>157</v>
      </c>
      <c r="F93" s="55">
        <v>1</v>
      </c>
      <c r="G93" s="55">
        <v>22</v>
      </c>
      <c r="H93" s="55">
        <v>0</v>
      </c>
      <c r="I93" s="55">
        <v>0</v>
      </c>
      <c r="J93" s="55">
        <f t="shared" si="22"/>
        <v>45</v>
      </c>
      <c r="K93" s="55">
        <f t="shared" si="22"/>
        <v>45</v>
      </c>
      <c r="L93" s="55">
        <f t="shared" si="22"/>
        <v>45</v>
      </c>
      <c r="M93" s="55">
        <f t="shared" si="23"/>
        <v>0</v>
      </c>
      <c r="N93" s="55">
        <f t="shared" si="23"/>
        <v>0</v>
      </c>
      <c r="O93" s="58">
        <f t="shared" si="24"/>
        <v>0</v>
      </c>
      <c r="P93" s="58">
        <f t="shared" si="25"/>
        <v>7</v>
      </c>
      <c r="Q93" s="58">
        <f t="shared" si="26"/>
        <v>8</v>
      </c>
      <c r="R93" s="58">
        <f t="shared" si="27"/>
        <v>4</v>
      </c>
      <c r="S93" s="58">
        <f t="shared" si="28"/>
        <v>2</v>
      </c>
      <c r="T93" s="58">
        <f t="shared" si="29"/>
        <v>1</v>
      </c>
      <c r="U93" s="54">
        <f t="shared" si="19"/>
        <v>91</v>
      </c>
    </row>
    <row r="94" spans="1:21" ht="12.75" x14ac:dyDescent="0.2">
      <c r="A94" s="54">
        <v>92</v>
      </c>
      <c r="B94" s="54">
        <f t="shared" si="17"/>
        <v>23</v>
      </c>
      <c r="C94" s="55">
        <f t="shared" si="18"/>
        <v>138</v>
      </c>
      <c r="D94" s="56">
        <f t="shared" si="20"/>
        <v>22</v>
      </c>
      <c r="E94" s="59">
        <f t="shared" si="21"/>
        <v>160</v>
      </c>
      <c r="F94" s="55">
        <v>0</v>
      </c>
      <c r="G94" s="55">
        <v>23</v>
      </c>
      <c r="H94" s="55">
        <v>0</v>
      </c>
      <c r="I94" s="55">
        <v>0</v>
      </c>
      <c r="J94" s="55">
        <f t="shared" si="22"/>
        <v>46</v>
      </c>
      <c r="K94" s="55">
        <f t="shared" si="22"/>
        <v>46</v>
      </c>
      <c r="L94" s="55">
        <f t="shared" si="22"/>
        <v>46</v>
      </c>
      <c r="M94" s="55">
        <f t="shared" si="23"/>
        <v>0</v>
      </c>
      <c r="N94" s="55">
        <f t="shared" si="23"/>
        <v>0</v>
      </c>
      <c r="O94" s="58">
        <f t="shared" si="24"/>
        <v>0</v>
      </c>
      <c r="P94" s="58">
        <f t="shared" si="25"/>
        <v>7</v>
      </c>
      <c r="Q94" s="58">
        <f t="shared" si="26"/>
        <v>8</v>
      </c>
      <c r="R94" s="58">
        <f t="shared" si="27"/>
        <v>4</v>
      </c>
      <c r="S94" s="58">
        <f t="shared" si="28"/>
        <v>2</v>
      </c>
      <c r="T94" s="58">
        <f t="shared" si="29"/>
        <v>1</v>
      </c>
      <c r="U94" s="54">
        <f t="shared" si="19"/>
        <v>92</v>
      </c>
    </row>
    <row r="95" spans="1:21" ht="12.75" x14ac:dyDescent="0.2">
      <c r="A95" s="54">
        <v>93</v>
      </c>
      <c r="B95" s="54">
        <f t="shared" si="17"/>
        <v>24</v>
      </c>
      <c r="C95" s="55">
        <f t="shared" si="18"/>
        <v>135</v>
      </c>
      <c r="D95" s="56">
        <f t="shared" si="20"/>
        <v>23</v>
      </c>
      <c r="E95" s="59">
        <f t="shared" si="21"/>
        <v>158</v>
      </c>
      <c r="F95" s="55">
        <v>3</v>
      </c>
      <c r="G95" s="55">
        <v>21</v>
      </c>
      <c r="H95" s="55">
        <v>0</v>
      </c>
      <c r="I95" s="55">
        <v>0</v>
      </c>
      <c r="J95" s="55">
        <f t="shared" si="22"/>
        <v>45</v>
      </c>
      <c r="K95" s="55">
        <f t="shared" si="22"/>
        <v>45</v>
      </c>
      <c r="L95" s="55">
        <f t="shared" si="22"/>
        <v>45</v>
      </c>
      <c r="M95" s="55">
        <f t="shared" si="23"/>
        <v>0</v>
      </c>
      <c r="N95" s="55">
        <f t="shared" si="23"/>
        <v>0</v>
      </c>
      <c r="O95" s="58">
        <f t="shared" si="24"/>
        <v>0</v>
      </c>
      <c r="P95" s="58">
        <f t="shared" si="25"/>
        <v>8</v>
      </c>
      <c r="Q95" s="58">
        <f t="shared" si="26"/>
        <v>8</v>
      </c>
      <c r="R95" s="58">
        <f t="shared" si="27"/>
        <v>4</v>
      </c>
      <c r="S95" s="58">
        <f t="shared" si="28"/>
        <v>2</v>
      </c>
      <c r="T95" s="58">
        <f t="shared" si="29"/>
        <v>1</v>
      </c>
      <c r="U95" s="54">
        <f t="shared" si="19"/>
        <v>93</v>
      </c>
    </row>
    <row r="96" spans="1:21" ht="12.75" x14ac:dyDescent="0.2">
      <c r="A96" s="54">
        <v>94</v>
      </c>
      <c r="B96" s="54">
        <f t="shared" si="17"/>
        <v>24</v>
      </c>
      <c r="C96" s="55">
        <f t="shared" si="18"/>
        <v>138</v>
      </c>
      <c r="D96" s="56">
        <f t="shared" si="20"/>
        <v>23</v>
      </c>
      <c r="E96" s="59">
        <f t="shared" si="21"/>
        <v>161</v>
      </c>
      <c r="F96" s="55">
        <v>2</v>
      </c>
      <c r="G96" s="55">
        <v>22</v>
      </c>
      <c r="H96" s="55">
        <v>0</v>
      </c>
      <c r="I96" s="55">
        <v>0</v>
      </c>
      <c r="J96" s="55">
        <f t="shared" si="22"/>
        <v>46</v>
      </c>
      <c r="K96" s="55">
        <f t="shared" si="22"/>
        <v>46</v>
      </c>
      <c r="L96" s="55">
        <f t="shared" si="22"/>
        <v>46</v>
      </c>
      <c r="M96" s="55">
        <f t="shared" si="23"/>
        <v>0</v>
      </c>
      <c r="N96" s="55">
        <f t="shared" si="23"/>
        <v>0</v>
      </c>
      <c r="O96" s="58">
        <f t="shared" si="24"/>
        <v>0</v>
      </c>
      <c r="P96" s="58">
        <f t="shared" si="25"/>
        <v>8</v>
      </c>
      <c r="Q96" s="58">
        <f t="shared" si="26"/>
        <v>8</v>
      </c>
      <c r="R96" s="58">
        <f t="shared" si="27"/>
        <v>4</v>
      </c>
      <c r="S96" s="58">
        <f t="shared" si="28"/>
        <v>2</v>
      </c>
      <c r="T96" s="58">
        <f t="shared" si="29"/>
        <v>1</v>
      </c>
      <c r="U96" s="54">
        <f t="shared" si="19"/>
        <v>94</v>
      </c>
    </row>
    <row r="97" spans="1:21" ht="12.75" x14ac:dyDescent="0.2">
      <c r="A97" s="54">
        <v>95</v>
      </c>
      <c r="B97" s="54">
        <f t="shared" si="17"/>
        <v>24</v>
      </c>
      <c r="C97" s="55">
        <f t="shared" si="18"/>
        <v>141</v>
      </c>
      <c r="D97" s="56">
        <f t="shared" si="20"/>
        <v>23</v>
      </c>
      <c r="E97" s="59">
        <f t="shared" si="21"/>
        <v>164</v>
      </c>
      <c r="F97" s="55">
        <v>1</v>
      </c>
      <c r="G97" s="55">
        <v>23</v>
      </c>
      <c r="H97" s="55">
        <v>0</v>
      </c>
      <c r="I97" s="55">
        <v>0</v>
      </c>
      <c r="J97" s="55">
        <f t="shared" si="22"/>
        <v>47</v>
      </c>
      <c r="K97" s="55">
        <f t="shared" si="22"/>
        <v>47</v>
      </c>
      <c r="L97" s="55">
        <f t="shared" si="22"/>
        <v>47</v>
      </c>
      <c r="M97" s="55">
        <f t="shared" si="23"/>
        <v>0</v>
      </c>
      <c r="N97" s="55">
        <f t="shared" si="23"/>
        <v>0</v>
      </c>
      <c r="O97" s="58">
        <f t="shared" si="24"/>
        <v>0</v>
      </c>
      <c r="P97" s="58">
        <f t="shared" si="25"/>
        <v>8</v>
      </c>
      <c r="Q97" s="58">
        <f t="shared" si="26"/>
        <v>8</v>
      </c>
      <c r="R97" s="58">
        <f t="shared" si="27"/>
        <v>4</v>
      </c>
      <c r="S97" s="58">
        <f t="shared" si="28"/>
        <v>2</v>
      </c>
      <c r="T97" s="58">
        <f t="shared" si="29"/>
        <v>1</v>
      </c>
      <c r="U97" s="54">
        <f t="shared" si="19"/>
        <v>95</v>
      </c>
    </row>
    <row r="98" spans="1:21" ht="12.75" x14ac:dyDescent="0.2">
      <c r="A98" s="54">
        <v>96</v>
      </c>
      <c r="B98" s="54">
        <f t="shared" ref="B98:B130" si="30">SUM(F98:I98)</f>
        <v>24</v>
      </c>
      <c r="C98" s="55">
        <f t="shared" ref="C98:C130" si="31">F98*3+G98*6+H98*10+I98*15</f>
        <v>144</v>
      </c>
      <c r="D98" s="56">
        <f t="shared" si="20"/>
        <v>23</v>
      </c>
      <c r="E98" s="59">
        <f t="shared" si="21"/>
        <v>167</v>
      </c>
      <c r="F98" s="55">
        <v>0</v>
      </c>
      <c r="G98" s="55">
        <v>24</v>
      </c>
      <c r="H98" s="55">
        <v>0</v>
      </c>
      <c r="I98" s="55">
        <v>0</v>
      </c>
      <c r="J98" s="55">
        <f t="shared" si="22"/>
        <v>48</v>
      </c>
      <c r="K98" s="55">
        <f t="shared" si="22"/>
        <v>48</v>
      </c>
      <c r="L98" s="55">
        <f t="shared" si="22"/>
        <v>48</v>
      </c>
      <c r="M98" s="55">
        <f t="shared" si="23"/>
        <v>0</v>
      </c>
      <c r="N98" s="55">
        <f t="shared" si="23"/>
        <v>0</v>
      </c>
      <c r="O98" s="58">
        <f t="shared" si="24"/>
        <v>0</v>
      </c>
      <c r="P98" s="58">
        <f t="shared" si="25"/>
        <v>8</v>
      </c>
      <c r="Q98" s="58">
        <f t="shared" si="26"/>
        <v>8</v>
      </c>
      <c r="R98" s="58">
        <f t="shared" si="27"/>
        <v>4</v>
      </c>
      <c r="S98" s="58">
        <f t="shared" si="28"/>
        <v>2</v>
      </c>
      <c r="T98" s="58">
        <f t="shared" si="29"/>
        <v>1</v>
      </c>
      <c r="U98" s="54">
        <f t="shared" ref="U98:U130" si="32">F98*3+G98*4+H98*5+I98*6</f>
        <v>96</v>
      </c>
    </row>
    <row r="99" spans="1:21" ht="12.75" x14ac:dyDescent="0.2">
      <c r="A99" s="54">
        <v>97</v>
      </c>
      <c r="B99" s="54">
        <f t="shared" si="30"/>
        <v>25</v>
      </c>
      <c r="C99" s="55">
        <f t="shared" si="31"/>
        <v>141</v>
      </c>
      <c r="D99" s="56">
        <f t="shared" si="20"/>
        <v>24</v>
      </c>
      <c r="E99" s="59">
        <f t="shared" si="21"/>
        <v>165</v>
      </c>
      <c r="F99" s="55">
        <v>3</v>
      </c>
      <c r="G99" s="55">
        <v>22</v>
      </c>
      <c r="H99" s="55">
        <v>0</v>
      </c>
      <c r="I99" s="55">
        <v>0</v>
      </c>
      <c r="J99" s="55">
        <f t="shared" si="22"/>
        <v>47</v>
      </c>
      <c r="K99" s="55">
        <f t="shared" si="22"/>
        <v>47</v>
      </c>
      <c r="L99" s="55">
        <f t="shared" si="22"/>
        <v>47</v>
      </c>
      <c r="M99" s="55">
        <f t="shared" ref="M99:N130" si="33">$H99*2+$I99*3</f>
        <v>0</v>
      </c>
      <c r="N99" s="55">
        <f t="shared" si="33"/>
        <v>0</v>
      </c>
      <c r="O99" s="58">
        <f t="shared" si="24"/>
        <v>0</v>
      </c>
      <c r="P99" s="58">
        <f t="shared" si="25"/>
        <v>9</v>
      </c>
      <c r="Q99" s="58">
        <f t="shared" si="26"/>
        <v>8</v>
      </c>
      <c r="R99" s="58">
        <f t="shared" si="27"/>
        <v>4</v>
      </c>
      <c r="S99" s="58">
        <f t="shared" si="28"/>
        <v>2</v>
      </c>
      <c r="T99" s="58">
        <f t="shared" si="29"/>
        <v>1</v>
      </c>
      <c r="U99" s="54">
        <f t="shared" si="32"/>
        <v>97</v>
      </c>
    </row>
    <row r="100" spans="1:21" ht="12.75" x14ac:dyDescent="0.2">
      <c r="A100" s="54">
        <v>98</v>
      </c>
      <c r="B100" s="54">
        <f t="shared" si="30"/>
        <v>25</v>
      </c>
      <c r="C100" s="55">
        <f t="shared" si="31"/>
        <v>144</v>
      </c>
      <c r="D100" s="56">
        <f t="shared" si="20"/>
        <v>24</v>
      </c>
      <c r="E100" s="59">
        <f t="shared" si="21"/>
        <v>168</v>
      </c>
      <c r="F100" s="55">
        <v>2</v>
      </c>
      <c r="G100" s="55">
        <v>23</v>
      </c>
      <c r="H100" s="55">
        <v>0</v>
      </c>
      <c r="I100" s="55">
        <v>0</v>
      </c>
      <c r="J100" s="55">
        <f t="shared" si="22"/>
        <v>48</v>
      </c>
      <c r="K100" s="55">
        <f t="shared" si="22"/>
        <v>48</v>
      </c>
      <c r="L100" s="55">
        <f t="shared" si="22"/>
        <v>48</v>
      </c>
      <c r="M100" s="55">
        <f t="shared" si="33"/>
        <v>0</v>
      </c>
      <c r="N100" s="55">
        <f t="shared" si="33"/>
        <v>0</v>
      </c>
      <c r="O100" s="58">
        <f t="shared" si="24"/>
        <v>0</v>
      </c>
      <c r="P100" s="58">
        <f t="shared" si="25"/>
        <v>9</v>
      </c>
      <c r="Q100" s="58">
        <f t="shared" si="26"/>
        <v>8</v>
      </c>
      <c r="R100" s="58">
        <f t="shared" si="27"/>
        <v>4</v>
      </c>
      <c r="S100" s="58">
        <f t="shared" si="28"/>
        <v>2</v>
      </c>
      <c r="T100" s="58">
        <f t="shared" si="29"/>
        <v>1</v>
      </c>
      <c r="U100" s="54">
        <f t="shared" si="32"/>
        <v>98</v>
      </c>
    </row>
    <row r="101" spans="1:21" ht="12.75" x14ac:dyDescent="0.2">
      <c r="A101" s="54">
        <v>99</v>
      </c>
      <c r="B101" s="54">
        <f t="shared" si="30"/>
        <v>25</v>
      </c>
      <c r="C101" s="55">
        <f t="shared" si="31"/>
        <v>147</v>
      </c>
      <c r="D101" s="56">
        <f t="shared" si="20"/>
        <v>24</v>
      </c>
      <c r="E101" s="59">
        <f t="shared" si="21"/>
        <v>171</v>
      </c>
      <c r="F101" s="55">
        <v>1</v>
      </c>
      <c r="G101" s="55">
        <v>24</v>
      </c>
      <c r="H101" s="55">
        <v>0</v>
      </c>
      <c r="I101" s="55">
        <v>0</v>
      </c>
      <c r="J101" s="55">
        <f t="shared" si="22"/>
        <v>49</v>
      </c>
      <c r="K101" s="55">
        <f t="shared" si="22"/>
        <v>49</v>
      </c>
      <c r="L101" s="55">
        <f t="shared" si="22"/>
        <v>49</v>
      </c>
      <c r="M101" s="55">
        <f t="shared" si="33"/>
        <v>0</v>
      </c>
      <c r="N101" s="55">
        <f t="shared" si="33"/>
        <v>0</v>
      </c>
      <c r="O101" s="58">
        <f t="shared" si="24"/>
        <v>0</v>
      </c>
      <c r="P101" s="58">
        <f t="shared" si="25"/>
        <v>9</v>
      </c>
      <c r="Q101" s="58">
        <f t="shared" si="26"/>
        <v>8</v>
      </c>
      <c r="R101" s="58">
        <f t="shared" si="27"/>
        <v>4</v>
      </c>
      <c r="S101" s="58">
        <f t="shared" si="28"/>
        <v>2</v>
      </c>
      <c r="T101" s="58">
        <f t="shared" si="29"/>
        <v>1</v>
      </c>
      <c r="U101" s="54">
        <f t="shared" si="32"/>
        <v>99</v>
      </c>
    </row>
    <row r="102" spans="1:21" ht="12.75" x14ac:dyDescent="0.2">
      <c r="A102" s="54">
        <v>100</v>
      </c>
      <c r="B102" s="54">
        <f t="shared" si="30"/>
        <v>25</v>
      </c>
      <c r="C102" s="55">
        <f t="shared" si="31"/>
        <v>150</v>
      </c>
      <c r="D102" s="56">
        <f t="shared" si="20"/>
        <v>24</v>
      </c>
      <c r="E102" s="59">
        <f t="shared" si="21"/>
        <v>174</v>
      </c>
      <c r="F102" s="55">
        <v>0</v>
      </c>
      <c r="G102" s="55">
        <v>25</v>
      </c>
      <c r="H102" s="55">
        <v>0</v>
      </c>
      <c r="I102" s="55">
        <v>0</v>
      </c>
      <c r="J102" s="55">
        <f t="shared" si="22"/>
        <v>50</v>
      </c>
      <c r="K102" s="55">
        <f t="shared" si="22"/>
        <v>50</v>
      </c>
      <c r="L102" s="55">
        <f t="shared" si="22"/>
        <v>50</v>
      </c>
      <c r="M102" s="55">
        <f t="shared" si="33"/>
        <v>0</v>
      </c>
      <c r="N102" s="55">
        <f t="shared" si="33"/>
        <v>0</v>
      </c>
      <c r="O102" s="58">
        <f t="shared" si="24"/>
        <v>0</v>
      </c>
      <c r="P102" s="58">
        <f t="shared" si="25"/>
        <v>9</v>
      </c>
      <c r="Q102" s="58">
        <f t="shared" si="26"/>
        <v>8</v>
      </c>
      <c r="R102" s="58">
        <f t="shared" si="27"/>
        <v>4</v>
      </c>
      <c r="S102" s="58">
        <f t="shared" si="28"/>
        <v>2</v>
      </c>
      <c r="T102" s="58">
        <f t="shared" si="29"/>
        <v>1</v>
      </c>
      <c r="U102" s="54">
        <f t="shared" si="32"/>
        <v>100</v>
      </c>
    </row>
    <row r="103" spans="1:21" ht="12.75" x14ac:dyDescent="0.2">
      <c r="A103" s="54">
        <v>101</v>
      </c>
      <c r="B103" s="54">
        <f t="shared" si="30"/>
        <v>26</v>
      </c>
      <c r="C103" s="55">
        <f t="shared" si="31"/>
        <v>147</v>
      </c>
      <c r="D103" s="56">
        <f t="shared" si="20"/>
        <v>25</v>
      </c>
      <c r="E103" s="59">
        <f t="shared" si="21"/>
        <v>172</v>
      </c>
      <c r="F103" s="55">
        <v>3</v>
      </c>
      <c r="G103" s="55">
        <v>23</v>
      </c>
      <c r="H103" s="55">
        <v>0</v>
      </c>
      <c r="I103" s="55">
        <v>0</v>
      </c>
      <c r="J103" s="55">
        <f t="shared" si="22"/>
        <v>49</v>
      </c>
      <c r="K103" s="55">
        <f t="shared" si="22"/>
        <v>49</v>
      </c>
      <c r="L103" s="55">
        <f t="shared" si="22"/>
        <v>49</v>
      </c>
      <c r="M103" s="55">
        <f t="shared" si="33"/>
        <v>0</v>
      </c>
      <c r="N103" s="55">
        <f t="shared" si="33"/>
        <v>0</v>
      </c>
      <c r="O103" s="58">
        <f t="shared" si="24"/>
        <v>0</v>
      </c>
      <c r="P103" s="58">
        <f t="shared" si="25"/>
        <v>10</v>
      </c>
      <c r="Q103" s="58">
        <f t="shared" si="26"/>
        <v>8</v>
      </c>
      <c r="R103" s="58">
        <f t="shared" si="27"/>
        <v>4</v>
      </c>
      <c r="S103" s="58">
        <f t="shared" si="28"/>
        <v>2</v>
      </c>
      <c r="T103" s="58">
        <f t="shared" si="29"/>
        <v>1</v>
      </c>
      <c r="U103" s="54">
        <f t="shared" si="32"/>
        <v>101</v>
      </c>
    </row>
    <row r="104" spans="1:21" ht="12.75" x14ac:dyDescent="0.2">
      <c r="A104" s="54">
        <v>102</v>
      </c>
      <c r="B104" s="54">
        <f t="shared" si="30"/>
        <v>26</v>
      </c>
      <c r="C104" s="55">
        <f t="shared" si="31"/>
        <v>150</v>
      </c>
      <c r="D104" s="56">
        <f t="shared" si="20"/>
        <v>25</v>
      </c>
      <c r="E104" s="59">
        <f t="shared" si="21"/>
        <v>175</v>
      </c>
      <c r="F104" s="55">
        <v>2</v>
      </c>
      <c r="G104" s="55">
        <v>24</v>
      </c>
      <c r="H104" s="55">
        <v>0</v>
      </c>
      <c r="I104" s="55">
        <v>0</v>
      </c>
      <c r="J104" s="55">
        <f t="shared" ref="J104:L130" si="34">$F104*1+$G104*2+$H104*2+$I104*3</f>
        <v>50</v>
      </c>
      <c r="K104" s="55">
        <f t="shared" si="34"/>
        <v>50</v>
      </c>
      <c r="L104" s="55">
        <f t="shared" si="34"/>
        <v>50</v>
      </c>
      <c r="M104" s="55">
        <f t="shared" si="33"/>
        <v>0</v>
      </c>
      <c r="N104" s="55">
        <f t="shared" si="33"/>
        <v>0</v>
      </c>
      <c r="O104" s="58">
        <f t="shared" si="24"/>
        <v>0</v>
      </c>
      <c r="P104" s="58">
        <f t="shared" si="25"/>
        <v>10</v>
      </c>
      <c r="Q104" s="58">
        <f t="shared" si="26"/>
        <v>8</v>
      </c>
      <c r="R104" s="58">
        <f t="shared" si="27"/>
        <v>4</v>
      </c>
      <c r="S104" s="58">
        <f t="shared" si="28"/>
        <v>2</v>
      </c>
      <c r="T104" s="58">
        <f t="shared" si="29"/>
        <v>1</v>
      </c>
      <c r="U104" s="54">
        <f t="shared" si="32"/>
        <v>102</v>
      </c>
    </row>
    <row r="105" spans="1:21" ht="12.75" x14ac:dyDescent="0.2">
      <c r="A105" s="54">
        <v>103</v>
      </c>
      <c r="B105" s="54">
        <f t="shared" si="30"/>
        <v>26</v>
      </c>
      <c r="C105" s="55">
        <f t="shared" si="31"/>
        <v>153</v>
      </c>
      <c r="D105" s="56">
        <f t="shared" si="20"/>
        <v>25</v>
      </c>
      <c r="E105" s="59">
        <f t="shared" si="21"/>
        <v>178</v>
      </c>
      <c r="F105" s="55">
        <v>1</v>
      </c>
      <c r="G105" s="55">
        <v>25</v>
      </c>
      <c r="H105" s="55">
        <v>0</v>
      </c>
      <c r="I105" s="55">
        <v>0</v>
      </c>
      <c r="J105" s="55">
        <f t="shared" si="34"/>
        <v>51</v>
      </c>
      <c r="K105" s="55">
        <f t="shared" si="34"/>
        <v>51</v>
      </c>
      <c r="L105" s="55">
        <f t="shared" si="34"/>
        <v>51</v>
      </c>
      <c r="M105" s="55">
        <f t="shared" si="33"/>
        <v>0</v>
      </c>
      <c r="N105" s="55">
        <f t="shared" si="33"/>
        <v>0</v>
      </c>
      <c r="O105" s="58">
        <f t="shared" si="24"/>
        <v>0</v>
      </c>
      <c r="P105" s="58">
        <f t="shared" si="25"/>
        <v>10</v>
      </c>
      <c r="Q105" s="58">
        <f t="shared" si="26"/>
        <v>8</v>
      </c>
      <c r="R105" s="58">
        <f t="shared" si="27"/>
        <v>4</v>
      </c>
      <c r="S105" s="58">
        <f t="shared" si="28"/>
        <v>2</v>
      </c>
      <c r="T105" s="58">
        <f t="shared" si="29"/>
        <v>1</v>
      </c>
      <c r="U105" s="54">
        <f t="shared" si="32"/>
        <v>103</v>
      </c>
    </row>
    <row r="106" spans="1:21" ht="12.75" x14ac:dyDescent="0.2">
      <c r="A106" s="54">
        <v>104</v>
      </c>
      <c r="B106" s="54">
        <f t="shared" si="30"/>
        <v>26</v>
      </c>
      <c r="C106" s="55">
        <f t="shared" si="31"/>
        <v>156</v>
      </c>
      <c r="D106" s="56">
        <f t="shared" si="20"/>
        <v>25</v>
      </c>
      <c r="E106" s="59">
        <f t="shared" si="21"/>
        <v>181</v>
      </c>
      <c r="F106" s="55">
        <v>0</v>
      </c>
      <c r="G106" s="55">
        <v>26</v>
      </c>
      <c r="H106" s="55">
        <v>0</v>
      </c>
      <c r="I106" s="55">
        <v>0</v>
      </c>
      <c r="J106" s="55">
        <f t="shared" si="34"/>
        <v>52</v>
      </c>
      <c r="K106" s="55">
        <f t="shared" si="34"/>
        <v>52</v>
      </c>
      <c r="L106" s="55">
        <f t="shared" si="34"/>
        <v>52</v>
      </c>
      <c r="M106" s="55">
        <f t="shared" si="33"/>
        <v>0</v>
      </c>
      <c r="N106" s="55">
        <f t="shared" si="33"/>
        <v>0</v>
      </c>
      <c r="O106" s="58">
        <f t="shared" si="24"/>
        <v>0</v>
      </c>
      <c r="P106" s="58">
        <f t="shared" si="25"/>
        <v>10</v>
      </c>
      <c r="Q106" s="58">
        <f t="shared" si="26"/>
        <v>8</v>
      </c>
      <c r="R106" s="58">
        <f t="shared" si="27"/>
        <v>4</v>
      </c>
      <c r="S106" s="58">
        <f t="shared" si="28"/>
        <v>2</v>
      </c>
      <c r="T106" s="58">
        <f t="shared" si="29"/>
        <v>1</v>
      </c>
      <c r="U106" s="54">
        <f t="shared" si="32"/>
        <v>104</v>
      </c>
    </row>
    <row r="107" spans="1:21" ht="12.75" x14ac:dyDescent="0.2">
      <c r="A107" s="54">
        <v>105</v>
      </c>
      <c r="B107" s="54">
        <f t="shared" si="30"/>
        <v>27</v>
      </c>
      <c r="C107" s="55">
        <f t="shared" si="31"/>
        <v>153</v>
      </c>
      <c r="D107" s="56">
        <f t="shared" si="20"/>
        <v>26</v>
      </c>
      <c r="E107" s="59">
        <f t="shared" si="21"/>
        <v>179</v>
      </c>
      <c r="F107" s="55">
        <v>3</v>
      </c>
      <c r="G107" s="55">
        <v>24</v>
      </c>
      <c r="H107" s="55">
        <v>0</v>
      </c>
      <c r="I107" s="55">
        <v>0</v>
      </c>
      <c r="J107" s="55">
        <f t="shared" si="34"/>
        <v>51</v>
      </c>
      <c r="K107" s="55">
        <f t="shared" si="34"/>
        <v>51</v>
      </c>
      <c r="L107" s="55">
        <f t="shared" si="34"/>
        <v>51</v>
      </c>
      <c r="M107" s="55">
        <f t="shared" si="33"/>
        <v>0</v>
      </c>
      <c r="N107" s="55">
        <f t="shared" si="33"/>
        <v>0</v>
      </c>
      <c r="O107" s="58">
        <f t="shared" si="24"/>
        <v>0</v>
      </c>
      <c r="P107" s="58">
        <f t="shared" si="25"/>
        <v>11</v>
      </c>
      <c r="Q107" s="58">
        <f t="shared" si="26"/>
        <v>8</v>
      </c>
      <c r="R107" s="58">
        <f t="shared" si="27"/>
        <v>4</v>
      </c>
      <c r="S107" s="58">
        <f t="shared" si="28"/>
        <v>2</v>
      </c>
      <c r="T107" s="58">
        <f t="shared" si="29"/>
        <v>1</v>
      </c>
      <c r="U107" s="54">
        <f t="shared" si="32"/>
        <v>105</v>
      </c>
    </row>
    <row r="108" spans="1:21" ht="12.75" x14ac:dyDescent="0.2">
      <c r="A108" s="54">
        <v>106</v>
      </c>
      <c r="B108" s="54">
        <f t="shared" si="30"/>
        <v>27</v>
      </c>
      <c r="C108" s="55">
        <f t="shared" si="31"/>
        <v>156</v>
      </c>
      <c r="D108" s="56">
        <f t="shared" si="20"/>
        <v>26</v>
      </c>
      <c r="E108" s="59">
        <f t="shared" si="21"/>
        <v>182</v>
      </c>
      <c r="F108" s="55">
        <v>2</v>
      </c>
      <c r="G108" s="55">
        <v>25</v>
      </c>
      <c r="H108" s="55">
        <v>0</v>
      </c>
      <c r="I108" s="55">
        <v>0</v>
      </c>
      <c r="J108" s="55">
        <f t="shared" si="34"/>
        <v>52</v>
      </c>
      <c r="K108" s="55">
        <f t="shared" si="34"/>
        <v>52</v>
      </c>
      <c r="L108" s="55">
        <f t="shared" si="34"/>
        <v>52</v>
      </c>
      <c r="M108" s="55">
        <f t="shared" si="33"/>
        <v>0</v>
      </c>
      <c r="N108" s="55">
        <f t="shared" si="33"/>
        <v>0</v>
      </c>
      <c r="O108" s="58">
        <f t="shared" si="24"/>
        <v>0</v>
      </c>
      <c r="P108" s="58">
        <f t="shared" si="25"/>
        <v>11</v>
      </c>
      <c r="Q108" s="58">
        <f t="shared" si="26"/>
        <v>8</v>
      </c>
      <c r="R108" s="58">
        <f t="shared" si="27"/>
        <v>4</v>
      </c>
      <c r="S108" s="58">
        <f t="shared" si="28"/>
        <v>2</v>
      </c>
      <c r="T108" s="58">
        <f t="shared" si="29"/>
        <v>1</v>
      </c>
      <c r="U108" s="54">
        <f t="shared" si="32"/>
        <v>106</v>
      </c>
    </row>
    <row r="109" spans="1:21" ht="12.75" x14ac:dyDescent="0.2">
      <c r="A109" s="54">
        <v>107</v>
      </c>
      <c r="B109" s="54">
        <f t="shared" si="30"/>
        <v>27</v>
      </c>
      <c r="C109" s="55">
        <f t="shared" si="31"/>
        <v>159</v>
      </c>
      <c r="D109" s="56">
        <f t="shared" si="20"/>
        <v>26</v>
      </c>
      <c r="E109" s="59">
        <f t="shared" si="21"/>
        <v>185</v>
      </c>
      <c r="F109" s="55">
        <v>1</v>
      </c>
      <c r="G109" s="55">
        <v>26</v>
      </c>
      <c r="H109" s="55">
        <v>0</v>
      </c>
      <c r="I109" s="55">
        <v>0</v>
      </c>
      <c r="J109" s="55">
        <f t="shared" si="34"/>
        <v>53</v>
      </c>
      <c r="K109" s="55">
        <f t="shared" si="34"/>
        <v>53</v>
      </c>
      <c r="L109" s="55">
        <f t="shared" si="34"/>
        <v>53</v>
      </c>
      <c r="M109" s="55">
        <f t="shared" si="33"/>
        <v>0</v>
      </c>
      <c r="N109" s="55">
        <f t="shared" si="33"/>
        <v>0</v>
      </c>
      <c r="O109" s="58">
        <f t="shared" si="24"/>
        <v>0</v>
      </c>
      <c r="P109" s="58">
        <f t="shared" si="25"/>
        <v>11</v>
      </c>
      <c r="Q109" s="58">
        <f t="shared" si="26"/>
        <v>8</v>
      </c>
      <c r="R109" s="58">
        <f t="shared" si="27"/>
        <v>4</v>
      </c>
      <c r="S109" s="58">
        <f t="shared" si="28"/>
        <v>2</v>
      </c>
      <c r="T109" s="58">
        <f t="shared" si="29"/>
        <v>1</v>
      </c>
      <c r="U109" s="54">
        <f t="shared" si="32"/>
        <v>107</v>
      </c>
    </row>
    <row r="110" spans="1:21" ht="12.75" x14ac:dyDescent="0.2">
      <c r="A110" s="54">
        <v>108</v>
      </c>
      <c r="B110" s="54">
        <f t="shared" si="30"/>
        <v>27</v>
      </c>
      <c r="C110" s="55">
        <f t="shared" si="31"/>
        <v>162</v>
      </c>
      <c r="D110" s="56">
        <f t="shared" si="20"/>
        <v>26</v>
      </c>
      <c r="E110" s="59">
        <f t="shared" si="21"/>
        <v>188</v>
      </c>
      <c r="F110" s="55">
        <v>0</v>
      </c>
      <c r="G110" s="55">
        <v>27</v>
      </c>
      <c r="H110" s="55">
        <v>0</v>
      </c>
      <c r="I110" s="55">
        <v>0</v>
      </c>
      <c r="J110" s="55">
        <f t="shared" si="34"/>
        <v>54</v>
      </c>
      <c r="K110" s="55">
        <f t="shared" si="34"/>
        <v>54</v>
      </c>
      <c r="L110" s="55">
        <f t="shared" si="34"/>
        <v>54</v>
      </c>
      <c r="M110" s="55">
        <f t="shared" si="33"/>
        <v>0</v>
      </c>
      <c r="N110" s="55">
        <f t="shared" si="33"/>
        <v>0</v>
      </c>
      <c r="O110" s="58">
        <f t="shared" si="24"/>
        <v>0</v>
      </c>
      <c r="P110" s="58">
        <f t="shared" si="25"/>
        <v>11</v>
      </c>
      <c r="Q110" s="58">
        <f t="shared" si="26"/>
        <v>8</v>
      </c>
      <c r="R110" s="58">
        <f t="shared" si="27"/>
        <v>4</v>
      </c>
      <c r="S110" s="58">
        <f t="shared" si="28"/>
        <v>2</v>
      </c>
      <c r="T110" s="58">
        <f t="shared" si="29"/>
        <v>1</v>
      </c>
      <c r="U110" s="54">
        <f t="shared" si="32"/>
        <v>108</v>
      </c>
    </row>
    <row r="111" spans="1:21" ht="12.75" x14ac:dyDescent="0.2">
      <c r="A111" s="54">
        <v>109</v>
      </c>
      <c r="B111" s="54">
        <f t="shared" si="30"/>
        <v>28</v>
      </c>
      <c r="C111" s="55">
        <f t="shared" si="31"/>
        <v>159</v>
      </c>
      <c r="D111" s="56">
        <f t="shared" si="20"/>
        <v>27</v>
      </c>
      <c r="E111" s="59">
        <f t="shared" si="21"/>
        <v>186</v>
      </c>
      <c r="F111" s="55">
        <v>3</v>
      </c>
      <c r="G111" s="55">
        <v>25</v>
      </c>
      <c r="H111" s="55">
        <v>0</v>
      </c>
      <c r="I111" s="55">
        <v>0</v>
      </c>
      <c r="J111" s="55">
        <f t="shared" si="34"/>
        <v>53</v>
      </c>
      <c r="K111" s="55">
        <f t="shared" si="34"/>
        <v>53</v>
      </c>
      <c r="L111" s="55">
        <f t="shared" si="34"/>
        <v>53</v>
      </c>
      <c r="M111" s="55">
        <f t="shared" si="33"/>
        <v>0</v>
      </c>
      <c r="N111" s="55">
        <f t="shared" si="33"/>
        <v>0</v>
      </c>
      <c r="O111" s="58">
        <f t="shared" si="24"/>
        <v>0</v>
      </c>
      <c r="P111" s="58">
        <f t="shared" si="25"/>
        <v>12</v>
      </c>
      <c r="Q111" s="58">
        <f t="shared" si="26"/>
        <v>8</v>
      </c>
      <c r="R111" s="58">
        <f t="shared" si="27"/>
        <v>4</v>
      </c>
      <c r="S111" s="58">
        <f t="shared" si="28"/>
        <v>2</v>
      </c>
      <c r="T111" s="58">
        <f t="shared" si="29"/>
        <v>1</v>
      </c>
      <c r="U111" s="54">
        <f t="shared" si="32"/>
        <v>109</v>
      </c>
    </row>
    <row r="112" spans="1:21" ht="12.75" x14ac:dyDescent="0.2">
      <c r="A112" s="54">
        <v>110</v>
      </c>
      <c r="B112" s="54">
        <f t="shared" si="30"/>
        <v>28</v>
      </c>
      <c r="C112" s="55">
        <f t="shared" si="31"/>
        <v>162</v>
      </c>
      <c r="D112" s="56">
        <f t="shared" si="20"/>
        <v>27</v>
      </c>
      <c r="E112" s="59">
        <f t="shared" si="21"/>
        <v>189</v>
      </c>
      <c r="F112" s="55">
        <v>2</v>
      </c>
      <c r="G112" s="55">
        <v>26</v>
      </c>
      <c r="H112" s="55">
        <v>0</v>
      </c>
      <c r="I112" s="55">
        <v>0</v>
      </c>
      <c r="J112" s="55">
        <f t="shared" si="34"/>
        <v>54</v>
      </c>
      <c r="K112" s="55">
        <f t="shared" si="34"/>
        <v>54</v>
      </c>
      <c r="L112" s="55">
        <f t="shared" si="34"/>
        <v>54</v>
      </c>
      <c r="M112" s="55">
        <f t="shared" si="33"/>
        <v>0</v>
      </c>
      <c r="N112" s="55">
        <f t="shared" si="33"/>
        <v>0</v>
      </c>
      <c r="O112" s="58">
        <f t="shared" si="24"/>
        <v>0</v>
      </c>
      <c r="P112" s="58">
        <f t="shared" si="25"/>
        <v>12</v>
      </c>
      <c r="Q112" s="58">
        <f t="shared" si="26"/>
        <v>8</v>
      </c>
      <c r="R112" s="58">
        <f t="shared" si="27"/>
        <v>4</v>
      </c>
      <c r="S112" s="58">
        <f t="shared" si="28"/>
        <v>2</v>
      </c>
      <c r="T112" s="58">
        <f t="shared" si="29"/>
        <v>1</v>
      </c>
      <c r="U112" s="54">
        <f t="shared" si="32"/>
        <v>110</v>
      </c>
    </row>
    <row r="113" spans="1:21" ht="12.75" x14ac:dyDescent="0.2">
      <c r="A113" s="54">
        <v>111</v>
      </c>
      <c r="B113" s="54">
        <f t="shared" si="30"/>
        <v>28</v>
      </c>
      <c r="C113" s="55">
        <f t="shared" si="31"/>
        <v>165</v>
      </c>
      <c r="D113" s="56">
        <f t="shared" si="20"/>
        <v>27</v>
      </c>
      <c r="E113" s="59">
        <f t="shared" si="21"/>
        <v>192</v>
      </c>
      <c r="F113" s="55">
        <v>1</v>
      </c>
      <c r="G113" s="55">
        <v>27</v>
      </c>
      <c r="H113" s="55">
        <v>0</v>
      </c>
      <c r="I113" s="55">
        <v>0</v>
      </c>
      <c r="J113" s="55">
        <f t="shared" si="34"/>
        <v>55</v>
      </c>
      <c r="K113" s="55">
        <f t="shared" si="34"/>
        <v>55</v>
      </c>
      <c r="L113" s="55">
        <f t="shared" si="34"/>
        <v>55</v>
      </c>
      <c r="M113" s="55">
        <f t="shared" si="33"/>
        <v>0</v>
      </c>
      <c r="N113" s="55">
        <f t="shared" si="33"/>
        <v>0</v>
      </c>
      <c r="O113" s="58">
        <f t="shared" si="24"/>
        <v>0</v>
      </c>
      <c r="P113" s="58">
        <f t="shared" si="25"/>
        <v>12</v>
      </c>
      <c r="Q113" s="58">
        <f t="shared" si="26"/>
        <v>8</v>
      </c>
      <c r="R113" s="58">
        <f t="shared" si="27"/>
        <v>4</v>
      </c>
      <c r="S113" s="58">
        <f t="shared" si="28"/>
        <v>2</v>
      </c>
      <c r="T113" s="58">
        <f t="shared" si="29"/>
        <v>1</v>
      </c>
      <c r="U113" s="54">
        <f t="shared" si="32"/>
        <v>111</v>
      </c>
    </row>
    <row r="114" spans="1:21" ht="12.75" x14ac:dyDescent="0.2">
      <c r="A114" s="54">
        <v>112</v>
      </c>
      <c r="B114" s="54">
        <f t="shared" si="30"/>
        <v>28</v>
      </c>
      <c r="C114" s="55">
        <f t="shared" si="31"/>
        <v>168</v>
      </c>
      <c r="D114" s="56">
        <f t="shared" si="20"/>
        <v>27</v>
      </c>
      <c r="E114" s="59">
        <f t="shared" si="21"/>
        <v>195</v>
      </c>
      <c r="F114" s="55">
        <v>0</v>
      </c>
      <c r="G114" s="55">
        <v>28</v>
      </c>
      <c r="H114" s="55">
        <v>0</v>
      </c>
      <c r="I114" s="55">
        <v>0</v>
      </c>
      <c r="J114" s="55">
        <f t="shared" si="34"/>
        <v>56</v>
      </c>
      <c r="K114" s="55">
        <f t="shared" si="34"/>
        <v>56</v>
      </c>
      <c r="L114" s="55">
        <f t="shared" si="34"/>
        <v>56</v>
      </c>
      <c r="M114" s="55">
        <f t="shared" si="33"/>
        <v>0</v>
      </c>
      <c r="N114" s="55">
        <f t="shared" si="33"/>
        <v>0</v>
      </c>
      <c r="O114" s="58">
        <f t="shared" si="24"/>
        <v>0</v>
      </c>
      <c r="P114" s="58">
        <f t="shared" si="25"/>
        <v>12</v>
      </c>
      <c r="Q114" s="58">
        <f t="shared" si="26"/>
        <v>8</v>
      </c>
      <c r="R114" s="58">
        <f t="shared" si="27"/>
        <v>4</v>
      </c>
      <c r="S114" s="58">
        <f t="shared" si="28"/>
        <v>2</v>
      </c>
      <c r="T114" s="58">
        <f t="shared" si="29"/>
        <v>1</v>
      </c>
      <c r="U114" s="54">
        <f t="shared" si="32"/>
        <v>112</v>
      </c>
    </row>
    <row r="115" spans="1:21" ht="12.75" x14ac:dyDescent="0.2">
      <c r="A115" s="54">
        <v>113</v>
      </c>
      <c r="B115" s="54">
        <f t="shared" si="30"/>
        <v>29</v>
      </c>
      <c r="C115" s="55">
        <f t="shared" si="31"/>
        <v>165</v>
      </c>
      <c r="D115" s="56">
        <f t="shared" si="20"/>
        <v>28</v>
      </c>
      <c r="E115" s="59">
        <f t="shared" si="21"/>
        <v>193</v>
      </c>
      <c r="F115" s="55">
        <v>3</v>
      </c>
      <c r="G115" s="55">
        <v>26</v>
      </c>
      <c r="H115" s="55">
        <v>0</v>
      </c>
      <c r="I115" s="55">
        <v>0</v>
      </c>
      <c r="J115" s="55">
        <f t="shared" si="34"/>
        <v>55</v>
      </c>
      <c r="K115" s="55">
        <f t="shared" si="34"/>
        <v>55</v>
      </c>
      <c r="L115" s="55">
        <f t="shared" si="34"/>
        <v>55</v>
      </c>
      <c r="M115" s="55">
        <f t="shared" si="33"/>
        <v>0</v>
      </c>
      <c r="N115" s="55">
        <f t="shared" si="33"/>
        <v>0</v>
      </c>
      <c r="O115" s="58">
        <f t="shared" si="24"/>
        <v>0</v>
      </c>
      <c r="P115" s="58">
        <f t="shared" si="25"/>
        <v>13</v>
      </c>
      <c r="Q115" s="58">
        <f t="shared" si="26"/>
        <v>8</v>
      </c>
      <c r="R115" s="58">
        <f t="shared" si="27"/>
        <v>4</v>
      </c>
      <c r="S115" s="58">
        <f t="shared" si="28"/>
        <v>2</v>
      </c>
      <c r="T115" s="58">
        <f t="shared" si="29"/>
        <v>1</v>
      </c>
      <c r="U115" s="54">
        <f t="shared" si="32"/>
        <v>113</v>
      </c>
    </row>
    <row r="116" spans="1:21" ht="12.75" x14ac:dyDescent="0.2">
      <c r="A116" s="54">
        <v>114</v>
      </c>
      <c r="B116" s="54">
        <f t="shared" si="30"/>
        <v>29</v>
      </c>
      <c r="C116" s="55">
        <f t="shared" si="31"/>
        <v>168</v>
      </c>
      <c r="D116" s="56">
        <f t="shared" si="20"/>
        <v>28</v>
      </c>
      <c r="E116" s="59">
        <f t="shared" si="21"/>
        <v>196</v>
      </c>
      <c r="F116" s="55">
        <v>2</v>
      </c>
      <c r="G116" s="55">
        <v>27</v>
      </c>
      <c r="H116" s="55">
        <v>0</v>
      </c>
      <c r="I116" s="55">
        <v>0</v>
      </c>
      <c r="J116" s="55">
        <f t="shared" si="34"/>
        <v>56</v>
      </c>
      <c r="K116" s="55">
        <f t="shared" si="34"/>
        <v>56</v>
      </c>
      <c r="L116" s="55">
        <f t="shared" si="34"/>
        <v>56</v>
      </c>
      <c r="M116" s="55">
        <f t="shared" si="33"/>
        <v>0</v>
      </c>
      <c r="N116" s="55">
        <f t="shared" si="33"/>
        <v>0</v>
      </c>
      <c r="O116" s="58">
        <f t="shared" si="24"/>
        <v>0</v>
      </c>
      <c r="P116" s="58">
        <f t="shared" si="25"/>
        <v>13</v>
      </c>
      <c r="Q116" s="58">
        <f t="shared" si="26"/>
        <v>8</v>
      </c>
      <c r="R116" s="58">
        <f t="shared" si="27"/>
        <v>4</v>
      </c>
      <c r="S116" s="58">
        <f t="shared" si="28"/>
        <v>2</v>
      </c>
      <c r="T116" s="58">
        <f t="shared" si="29"/>
        <v>1</v>
      </c>
      <c r="U116" s="54">
        <f t="shared" si="32"/>
        <v>114</v>
      </c>
    </row>
    <row r="117" spans="1:21" ht="12.75" x14ac:dyDescent="0.2">
      <c r="A117" s="54">
        <v>115</v>
      </c>
      <c r="B117" s="54">
        <f t="shared" si="30"/>
        <v>29</v>
      </c>
      <c r="C117" s="55">
        <f t="shared" si="31"/>
        <v>171</v>
      </c>
      <c r="D117" s="56">
        <f t="shared" si="20"/>
        <v>28</v>
      </c>
      <c r="E117" s="59">
        <f t="shared" si="21"/>
        <v>199</v>
      </c>
      <c r="F117" s="55">
        <v>1</v>
      </c>
      <c r="G117" s="55">
        <v>28</v>
      </c>
      <c r="H117" s="55">
        <v>0</v>
      </c>
      <c r="I117" s="55">
        <v>0</v>
      </c>
      <c r="J117" s="55">
        <f t="shared" si="34"/>
        <v>57</v>
      </c>
      <c r="K117" s="55">
        <f t="shared" si="34"/>
        <v>57</v>
      </c>
      <c r="L117" s="55">
        <f t="shared" si="34"/>
        <v>57</v>
      </c>
      <c r="M117" s="55">
        <f t="shared" si="33"/>
        <v>0</v>
      </c>
      <c r="N117" s="55">
        <f t="shared" si="33"/>
        <v>0</v>
      </c>
      <c r="O117" s="58">
        <f t="shared" si="24"/>
        <v>0</v>
      </c>
      <c r="P117" s="58">
        <f t="shared" si="25"/>
        <v>13</v>
      </c>
      <c r="Q117" s="58">
        <f t="shared" si="26"/>
        <v>8</v>
      </c>
      <c r="R117" s="58">
        <f t="shared" si="27"/>
        <v>4</v>
      </c>
      <c r="S117" s="58">
        <f t="shared" si="28"/>
        <v>2</v>
      </c>
      <c r="T117" s="58">
        <f t="shared" si="29"/>
        <v>1</v>
      </c>
      <c r="U117" s="54">
        <f t="shared" si="32"/>
        <v>115</v>
      </c>
    </row>
    <row r="118" spans="1:21" ht="12.75" x14ac:dyDescent="0.2">
      <c r="A118" s="54">
        <v>116</v>
      </c>
      <c r="B118" s="54">
        <f t="shared" si="30"/>
        <v>29</v>
      </c>
      <c r="C118" s="55">
        <f t="shared" si="31"/>
        <v>174</v>
      </c>
      <c r="D118" s="56">
        <f t="shared" si="20"/>
        <v>28</v>
      </c>
      <c r="E118" s="59">
        <f t="shared" si="21"/>
        <v>202</v>
      </c>
      <c r="F118" s="55">
        <v>0</v>
      </c>
      <c r="G118" s="55">
        <v>29</v>
      </c>
      <c r="H118" s="55">
        <v>0</v>
      </c>
      <c r="I118" s="55">
        <v>0</v>
      </c>
      <c r="J118" s="55">
        <f t="shared" si="34"/>
        <v>58</v>
      </c>
      <c r="K118" s="55">
        <f t="shared" si="34"/>
        <v>58</v>
      </c>
      <c r="L118" s="55">
        <f t="shared" si="34"/>
        <v>58</v>
      </c>
      <c r="M118" s="55">
        <f t="shared" si="33"/>
        <v>0</v>
      </c>
      <c r="N118" s="55">
        <f t="shared" si="33"/>
        <v>0</v>
      </c>
      <c r="O118" s="58">
        <f t="shared" si="24"/>
        <v>0</v>
      </c>
      <c r="P118" s="58">
        <f t="shared" si="25"/>
        <v>13</v>
      </c>
      <c r="Q118" s="58">
        <f t="shared" si="26"/>
        <v>8</v>
      </c>
      <c r="R118" s="58">
        <f t="shared" si="27"/>
        <v>4</v>
      </c>
      <c r="S118" s="58">
        <f t="shared" si="28"/>
        <v>2</v>
      </c>
      <c r="T118" s="58">
        <f t="shared" si="29"/>
        <v>1</v>
      </c>
      <c r="U118" s="54">
        <f t="shared" si="32"/>
        <v>116</v>
      </c>
    </row>
    <row r="119" spans="1:21" ht="12.75" x14ac:dyDescent="0.2">
      <c r="A119" s="54">
        <v>117</v>
      </c>
      <c r="B119" s="54">
        <f t="shared" si="30"/>
        <v>30</v>
      </c>
      <c r="C119" s="55">
        <f t="shared" si="31"/>
        <v>171</v>
      </c>
      <c r="D119" s="56">
        <f t="shared" si="20"/>
        <v>29</v>
      </c>
      <c r="E119" s="59">
        <f t="shared" si="21"/>
        <v>200</v>
      </c>
      <c r="F119" s="55">
        <v>3</v>
      </c>
      <c r="G119" s="55">
        <v>27</v>
      </c>
      <c r="H119" s="55">
        <v>0</v>
      </c>
      <c r="I119" s="55">
        <v>0</v>
      </c>
      <c r="J119" s="55">
        <f t="shared" si="34"/>
        <v>57</v>
      </c>
      <c r="K119" s="55">
        <f t="shared" si="34"/>
        <v>57</v>
      </c>
      <c r="L119" s="55">
        <f t="shared" si="34"/>
        <v>57</v>
      </c>
      <c r="M119" s="55">
        <f t="shared" si="33"/>
        <v>0</v>
      </c>
      <c r="N119" s="55">
        <f t="shared" si="33"/>
        <v>0</v>
      </c>
      <c r="O119" s="58">
        <f t="shared" si="24"/>
        <v>0</v>
      </c>
      <c r="P119" s="58">
        <f t="shared" si="25"/>
        <v>14</v>
      </c>
      <c r="Q119" s="58">
        <f t="shared" si="26"/>
        <v>8</v>
      </c>
      <c r="R119" s="58">
        <f t="shared" si="27"/>
        <v>4</v>
      </c>
      <c r="S119" s="58">
        <f t="shared" si="28"/>
        <v>2</v>
      </c>
      <c r="T119" s="58">
        <f t="shared" si="29"/>
        <v>1</v>
      </c>
      <c r="U119" s="54">
        <f t="shared" si="32"/>
        <v>117</v>
      </c>
    </row>
    <row r="120" spans="1:21" ht="12.75" x14ac:dyDescent="0.2">
      <c r="A120" s="54">
        <v>118</v>
      </c>
      <c r="B120" s="54">
        <f t="shared" si="30"/>
        <v>30</v>
      </c>
      <c r="C120" s="55">
        <f t="shared" si="31"/>
        <v>174</v>
      </c>
      <c r="D120" s="56">
        <f t="shared" si="20"/>
        <v>29</v>
      </c>
      <c r="E120" s="59">
        <f t="shared" si="21"/>
        <v>203</v>
      </c>
      <c r="F120" s="55">
        <v>2</v>
      </c>
      <c r="G120" s="55">
        <v>28</v>
      </c>
      <c r="H120" s="55">
        <v>0</v>
      </c>
      <c r="I120" s="55">
        <v>0</v>
      </c>
      <c r="J120" s="55">
        <f t="shared" si="34"/>
        <v>58</v>
      </c>
      <c r="K120" s="55">
        <f t="shared" si="34"/>
        <v>58</v>
      </c>
      <c r="L120" s="55">
        <f t="shared" si="34"/>
        <v>58</v>
      </c>
      <c r="M120" s="55">
        <f t="shared" si="33"/>
        <v>0</v>
      </c>
      <c r="N120" s="55">
        <f t="shared" si="33"/>
        <v>0</v>
      </c>
      <c r="O120" s="58">
        <f t="shared" si="24"/>
        <v>0</v>
      </c>
      <c r="P120" s="58">
        <f t="shared" si="25"/>
        <v>14</v>
      </c>
      <c r="Q120" s="58">
        <f t="shared" si="26"/>
        <v>8</v>
      </c>
      <c r="R120" s="58">
        <f t="shared" si="27"/>
        <v>4</v>
      </c>
      <c r="S120" s="58">
        <f t="shared" si="28"/>
        <v>2</v>
      </c>
      <c r="T120" s="58">
        <f t="shared" si="29"/>
        <v>1</v>
      </c>
      <c r="U120" s="54">
        <f t="shared" si="32"/>
        <v>118</v>
      </c>
    </row>
    <row r="121" spans="1:21" ht="12.75" x14ac:dyDescent="0.2">
      <c r="A121" s="54">
        <v>119</v>
      </c>
      <c r="B121" s="54">
        <f t="shared" si="30"/>
        <v>30</v>
      </c>
      <c r="C121" s="55">
        <f t="shared" si="31"/>
        <v>177</v>
      </c>
      <c r="D121" s="56">
        <f t="shared" si="20"/>
        <v>29</v>
      </c>
      <c r="E121" s="59">
        <f t="shared" si="21"/>
        <v>206</v>
      </c>
      <c r="F121" s="55">
        <v>1</v>
      </c>
      <c r="G121" s="55">
        <v>29</v>
      </c>
      <c r="H121" s="55">
        <v>0</v>
      </c>
      <c r="I121" s="55">
        <v>0</v>
      </c>
      <c r="J121" s="55">
        <f t="shared" si="34"/>
        <v>59</v>
      </c>
      <c r="K121" s="55">
        <f t="shared" si="34"/>
        <v>59</v>
      </c>
      <c r="L121" s="55">
        <f t="shared" si="34"/>
        <v>59</v>
      </c>
      <c r="M121" s="55">
        <f t="shared" si="33"/>
        <v>0</v>
      </c>
      <c r="N121" s="55">
        <f t="shared" si="33"/>
        <v>0</v>
      </c>
      <c r="O121" s="58">
        <f t="shared" si="24"/>
        <v>0</v>
      </c>
      <c r="P121" s="58">
        <f t="shared" si="25"/>
        <v>14</v>
      </c>
      <c r="Q121" s="58">
        <f t="shared" si="26"/>
        <v>8</v>
      </c>
      <c r="R121" s="58">
        <f t="shared" si="27"/>
        <v>4</v>
      </c>
      <c r="S121" s="58">
        <f t="shared" si="28"/>
        <v>2</v>
      </c>
      <c r="T121" s="58">
        <f t="shared" si="29"/>
        <v>1</v>
      </c>
      <c r="U121" s="54">
        <f t="shared" si="32"/>
        <v>119</v>
      </c>
    </row>
    <row r="122" spans="1:21" ht="12.75" x14ac:dyDescent="0.2">
      <c r="A122" s="54">
        <v>120</v>
      </c>
      <c r="B122" s="54">
        <f t="shared" si="30"/>
        <v>30</v>
      </c>
      <c r="C122" s="55">
        <f t="shared" si="31"/>
        <v>180</v>
      </c>
      <c r="D122" s="56">
        <f t="shared" si="20"/>
        <v>29</v>
      </c>
      <c r="E122" s="59">
        <f t="shared" si="21"/>
        <v>209</v>
      </c>
      <c r="F122" s="55">
        <v>0</v>
      </c>
      <c r="G122" s="55">
        <v>30</v>
      </c>
      <c r="H122" s="55">
        <v>0</v>
      </c>
      <c r="I122" s="55">
        <v>0</v>
      </c>
      <c r="J122" s="55">
        <f t="shared" si="34"/>
        <v>60</v>
      </c>
      <c r="K122" s="55">
        <f t="shared" si="34"/>
        <v>60</v>
      </c>
      <c r="L122" s="55">
        <f t="shared" si="34"/>
        <v>60</v>
      </c>
      <c r="M122" s="55">
        <f t="shared" si="33"/>
        <v>0</v>
      </c>
      <c r="N122" s="55">
        <f t="shared" si="33"/>
        <v>0</v>
      </c>
      <c r="O122" s="58">
        <f t="shared" si="24"/>
        <v>0</v>
      </c>
      <c r="P122" s="58">
        <f t="shared" si="25"/>
        <v>14</v>
      </c>
      <c r="Q122" s="58">
        <f t="shared" si="26"/>
        <v>8</v>
      </c>
      <c r="R122" s="58">
        <f t="shared" si="27"/>
        <v>4</v>
      </c>
      <c r="S122" s="58">
        <f t="shared" si="28"/>
        <v>2</v>
      </c>
      <c r="T122" s="58">
        <f t="shared" si="29"/>
        <v>1</v>
      </c>
      <c r="U122" s="54">
        <f t="shared" si="32"/>
        <v>120</v>
      </c>
    </row>
    <row r="123" spans="1:21" ht="12.75" x14ac:dyDescent="0.2">
      <c r="A123" s="54">
        <v>121</v>
      </c>
      <c r="B123" s="54">
        <f t="shared" si="30"/>
        <v>31</v>
      </c>
      <c r="C123" s="55">
        <f t="shared" si="31"/>
        <v>177</v>
      </c>
      <c r="D123" s="56">
        <f t="shared" si="20"/>
        <v>30</v>
      </c>
      <c r="E123" s="59">
        <f t="shared" si="21"/>
        <v>207</v>
      </c>
      <c r="F123" s="55">
        <v>3</v>
      </c>
      <c r="G123" s="55">
        <v>28</v>
      </c>
      <c r="H123" s="55">
        <v>0</v>
      </c>
      <c r="I123" s="55">
        <v>0</v>
      </c>
      <c r="J123" s="55">
        <f t="shared" si="34"/>
        <v>59</v>
      </c>
      <c r="K123" s="55">
        <f t="shared" si="34"/>
        <v>59</v>
      </c>
      <c r="L123" s="55">
        <f t="shared" si="34"/>
        <v>59</v>
      </c>
      <c r="M123" s="55">
        <f t="shared" si="33"/>
        <v>0</v>
      </c>
      <c r="N123" s="55">
        <f t="shared" si="33"/>
        <v>0</v>
      </c>
      <c r="O123" s="58">
        <f t="shared" si="24"/>
        <v>0</v>
      </c>
      <c r="P123" s="58">
        <f t="shared" si="25"/>
        <v>15</v>
      </c>
      <c r="Q123" s="58">
        <f t="shared" si="26"/>
        <v>8</v>
      </c>
      <c r="R123" s="58">
        <f t="shared" si="27"/>
        <v>4</v>
      </c>
      <c r="S123" s="58">
        <f t="shared" si="28"/>
        <v>2</v>
      </c>
      <c r="T123" s="58">
        <f t="shared" si="29"/>
        <v>1</v>
      </c>
      <c r="U123" s="54">
        <f t="shared" si="32"/>
        <v>121</v>
      </c>
    </row>
    <row r="124" spans="1:21" ht="12.75" x14ac:dyDescent="0.2">
      <c r="A124" s="54">
        <v>122</v>
      </c>
      <c r="B124" s="54">
        <f t="shared" si="30"/>
        <v>31</v>
      </c>
      <c r="C124" s="55">
        <f t="shared" si="31"/>
        <v>180</v>
      </c>
      <c r="D124" s="56">
        <f t="shared" si="20"/>
        <v>30</v>
      </c>
      <c r="E124" s="59">
        <f t="shared" si="21"/>
        <v>210</v>
      </c>
      <c r="F124" s="55">
        <v>2</v>
      </c>
      <c r="G124" s="55">
        <v>29</v>
      </c>
      <c r="H124" s="55">
        <v>0</v>
      </c>
      <c r="I124" s="55">
        <v>0</v>
      </c>
      <c r="J124" s="55">
        <f t="shared" si="34"/>
        <v>60</v>
      </c>
      <c r="K124" s="55">
        <f t="shared" si="34"/>
        <v>60</v>
      </c>
      <c r="L124" s="55">
        <f t="shared" si="34"/>
        <v>60</v>
      </c>
      <c r="M124" s="55">
        <f t="shared" si="33"/>
        <v>0</v>
      </c>
      <c r="N124" s="55">
        <f t="shared" si="33"/>
        <v>0</v>
      </c>
      <c r="O124" s="58">
        <f t="shared" si="24"/>
        <v>0</v>
      </c>
      <c r="P124" s="58">
        <f t="shared" si="25"/>
        <v>15</v>
      </c>
      <c r="Q124" s="58">
        <f t="shared" si="26"/>
        <v>8</v>
      </c>
      <c r="R124" s="58">
        <f t="shared" si="27"/>
        <v>4</v>
      </c>
      <c r="S124" s="58">
        <f t="shared" si="28"/>
        <v>2</v>
      </c>
      <c r="T124" s="58">
        <f t="shared" si="29"/>
        <v>1</v>
      </c>
      <c r="U124" s="54">
        <f t="shared" si="32"/>
        <v>122</v>
      </c>
    </row>
    <row r="125" spans="1:21" ht="12.75" x14ac:dyDescent="0.2">
      <c r="A125" s="54">
        <v>123</v>
      </c>
      <c r="B125" s="54">
        <f t="shared" si="30"/>
        <v>31</v>
      </c>
      <c r="C125" s="55">
        <f t="shared" si="31"/>
        <v>183</v>
      </c>
      <c r="D125" s="56">
        <f t="shared" si="20"/>
        <v>30</v>
      </c>
      <c r="E125" s="59">
        <f t="shared" si="21"/>
        <v>213</v>
      </c>
      <c r="F125" s="55">
        <v>1</v>
      </c>
      <c r="G125" s="55">
        <v>30</v>
      </c>
      <c r="H125" s="55">
        <v>0</v>
      </c>
      <c r="I125" s="55">
        <v>0</v>
      </c>
      <c r="J125" s="55">
        <f t="shared" si="34"/>
        <v>61</v>
      </c>
      <c r="K125" s="55">
        <f t="shared" si="34"/>
        <v>61</v>
      </c>
      <c r="L125" s="55">
        <f t="shared" si="34"/>
        <v>61</v>
      </c>
      <c r="M125" s="55">
        <f t="shared" si="33"/>
        <v>0</v>
      </c>
      <c r="N125" s="55">
        <f t="shared" si="33"/>
        <v>0</v>
      </c>
      <c r="O125" s="58">
        <f t="shared" si="24"/>
        <v>0</v>
      </c>
      <c r="P125" s="58">
        <f t="shared" si="25"/>
        <v>15</v>
      </c>
      <c r="Q125" s="58">
        <f t="shared" si="26"/>
        <v>8</v>
      </c>
      <c r="R125" s="58">
        <f t="shared" si="27"/>
        <v>4</v>
      </c>
      <c r="S125" s="58">
        <f t="shared" si="28"/>
        <v>2</v>
      </c>
      <c r="T125" s="58">
        <f t="shared" si="29"/>
        <v>1</v>
      </c>
      <c r="U125" s="54">
        <f t="shared" si="32"/>
        <v>123</v>
      </c>
    </row>
    <row r="126" spans="1:21" ht="12.75" x14ac:dyDescent="0.2">
      <c r="A126" s="54">
        <v>124</v>
      </c>
      <c r="B126" s="54">
        <f t="shared" si="30"/>
        <v>31</v>
      </c>
      <c r="C126" s="55">
        <f t="shared" si="31"/>
        <v>186</v>
      </c>
      <c r="D126" s="56">
        <f t="shared" si="20"/>
        <v>30</v>
      </c>
      <c r="E126" s="59">
        <f t="shared" si="21"/>
        <v>216</v>
      </c>
      <c r="F126" s="55">
        <v>0</v>
      </c>
      <c r="G126" s="55">
        <v>31</v>
      </c>
      <c r="H126" s="55">
        <v>0</v>
      </c>
      <c r="I126" s="55">
        <v>0</v>
      </c>
      <c r="J126" s="55">
        <f t="shared" si="34"/>
        <v>62</v>
      </c>
      <c r="K126" s="55">
        <f t="shared" si="34"/>
        <v>62</v>
      </c>
      <c r="L126" s="55">
        <f t="shared" si="34"/>
        <v>62</v>
      </c>
      <c r="M126" s="55">
        <f t="shared" si="33"/>
        <v>0</v>
      </c>
      <c r="N126" s="55">
        <f t="shared" si="33"/>
        <v>0</v>
      </c>
      <c r="O126" s="58">
        <f t="shared" si="24"/>
        <v>0</v>
      </c>
      <c r="P126" s="58">
        <f t="shared" si="25"/>
        <v>15</v>
      </c>
      <c r="Q126" s="58">
        <f t="shared" si="26"/>
        <v>8</v>
      </c>
      <c r="R126" s="58">
        <f t="shared" si="27"/>
        <v>4</v>
      </c>
      <c r="S126" s="58">
        <f t="shared" si="28"/>
        <v>2</v>
      </c>
      <c r="T126" s="58">
        <f t="shared" si="29"/>
        <v>1</v>
      </c>
      <c r="U126" s="54">
        <f t="shared" si="32"/>
        <v>124</v>
      </c>
    </row>
    <row r="127" spans="1:21" ht="12.75" x14ac:dyDescent="0.2">
      <c r="A127" s="54">
        <v>125</v>
      </c>
      <c r="B127" s="54">
        <f t="shared" si="30"/>
        <v>32</v>
      </c>
      <c r="C127" s="55">
        <f t="shared" si="31"/>
        <v>183</v>
      </c>
      <c r="D127" s="56">
        <f t="shared" si="20"/>
        <v>31</v>
      </c>
      <c r="E127" s="59">
        <f t="shared" si="21"/>
        <v>214</v>
      </c>
      <c r="F127" s="55">
        <v>3</v>
      </c>
      <c r="G127" s="55">
        <v>29</v>
      </c>
      <c r="H127" s="55">
        <v>0</v>
      </c>
      <c r="I127" s="55">
        <v>0</v>
      </c>
      <c r="J127" s="55">
        <f t="shared" si="34"/>
        <v>61</v>
      </c>
      <c r="K127" s="55">
        <f t="shared" si="34"/>
        <v>61</v>
      </c>
      <c r="L127" s="55">
        <f t="shared" si="34"/>
        <v>61</v>
      </c>
      <c r="M127" s="55">
        <f t="shared" si="33"/>
        <v>0</v>
      </c>
      <c r="N127" s="55">
        <f t="shared" si="33"/>
        <v>0</v>
      </c>
      <c r="O127" s="58">
        <f t="shared" si="24"/>
        <v>0</v>
      </c>
      <c r="P127" s="58">
        <f t="shared" si="25"/>
        <v>16</v>
      </c>
      <c r="Q127" s="58">
        <f t="shared" si="26"/>
        <v>8</v>
      </c>
      <c r="R127" s="58">
        <f t="shared" si="27"/>
        <v>4</v>
      </c>
      <c r="S127" s="58">
        <f t="shared" si="28"/>
        <v>2</v>
      </c>
      <c r="T127" s="58">
        <f t="shared" si="29"/>
        <v>1</v>
      </c>
      <c r="U127" s="54">
        <f t="shared" si="32"/>
        <v>125</v>
      </c>
    </row>
    <row r="128" spans="1:21" ht="12.75" x14ac:dyDescent="0.2">
      <c r="A128" s="54">
        <v>126</v>
      </c>
      <c r="B128" s="54">
        <f t="shared" si="30"/>
        <v>32</v>
      </c>
      <c r="C128" s="55">
        <f t="shared" si="31"/>
        <v>186</v>
      </c>
      <c r="D128" s="56">
        <f t="shared" si="20"/>
        <v>31</v>
      </c>
      <c r="E128" s="59">
        <f t="shared" si="21"/>
        <v>217</v>
      </c>
      <c r="F128" s="55">
        <v>2</v>
      </c>
      <c r="G128" s="55">
        <v>30</v>
      </c>
      <c r="H128" s="55">
        <v>0</v>
      </c>
      <c r="I128" s="55">
        <v>0</v>
      </c>
      <c r="J128" s="55">
        <f t="shared" si="34"/>
        <v>62</v>
      </c>
      <c r="K128" s="55">
        <f t="shared" si="34"/>
        <v>62</v>
      </c>
      <c r="L128" s="55">
        <f t="shared" si="34"/>
        <v>62</v>
      </c>
      <c r="M128" s="55">
        <f t="shared" si="33"/>
        <v>0</v>
      </c>
      <c r="N128" s="55">
        <f t="shared" si="33"/>
        <v>0</v>
      </c>
      <c r="O128" s="58">
        <f t="shared" si="24"/>
        <v>0</v>
      </c>
      <c r="P128" s="58">
        <f t="shared" si="25"/>
        <v>16</v>
      </c>
      <c r="Q128" s="58">
        <f t="shared" si="26"/>
        <v>8</v>
      </c>
      <c r="R128" s="58">
        <f t="shared" si="27"/>
        <v>4</v>
      </c>
      <c r="S128" s="58">
        <f t="shared" si="28"/>
        <v>2</v>
      </c>
      <c r="T128" s="58">
        <f t="shared" si="29"/>
        <v>1</v>
      </c>
      <c r="U128" s="54">
        <f t="shared" si="32"/>
        <v>126</v>
      </c>
    </row>
    <row r="129" spans="1:21" ht="12.75" x14ac:dyDescent="0.2">
      <c r="A129" s="54">
        <v>127</v>
      </c>
      <c r="B129" s="54">
        <f t="shared" si="30"/>
        <v>32</v>
      </c>
      <c r="C129" s="55">
        <f t="shared" si="31"/>
        <v>189</v>
      </c>
      <c r="D129" s="56">
        <f t="shared" si="20"/>
        <v>31</v>
      </c>
      <c r="E129" s="59">
        <f t="shared" si="21"/>
        <v>220</v>
      </c>
      <c r="F129" s="55">
        <v>1</v>
      </c>
      <c r="G129" s="55">
        <v>31</v>
      </c>
      <c r="H129" s="55">
        <v>0</v>
      </c>
      <c r="I129" s="55">
        <v>0</v>
      </c>
      <c r="J129" s="55">
        <f t="shared" si="34"/>
        <v>63</v>
      </c>
      <c r="K129" s="55">
        <f t="shared" si="34"/>
        <v>63</v>
      </c>
      <c r="L129" s="55">
        <f t="shared" si="34"/>
        <v>63</v>
      </c>
      <c r="M129" s="55">
        <f t="shared" si="33"/>
        <v>0</v>
      </c>
      <c r="N129" s="55">
        <f t="shared" si="33"/>
        <v>0</v>
      </c>
      <c r="O129" s="58">
        <f t="shared" si="24"/>
        <v>0</v>
      </c>
      <c r="P129" s="58">
        <f t="shared" si="25"/>
        <v>16</v>
      </c>
      <c r="Q129" s="58">
        <f t="shared" si="26"/>
        <v>8</v>
      </c>
      <c r="R129" s="58">
        <f t="shared" si="27"/>
        <v>4</v>
      </c>
      <c r="S129" s="58">
        <f t="shared" si="28"/>
        <v>2</v>
      </c>
      <c r="T129" s="58">
        <f t="shared" si="29"/>
        <v>1</v>
      </c>
      <c r="U129" s="54">
        <f t="shared" si="32"/>
        <v>127</v>
      </c>
    </row>
    <row r="130" spans="1:21" ht="12.75" x14ac:dyDescent="0.2">
      <c r="A130" s="54">
        <v>128</v>
      </c>
      <c r="B130" s="54">
        <f t="shared" si="30"/>
        <v>32</v>
      </c>
      <c r="C130" s="55">
        <f t="shared" si="31"/>
        <v>192</v>
      </c>
      <c r="D130" s="56">
        <f t="shared" si="20"/>
        <v>31</v>
      </c>
      <c r="E130" s="59">
        <f t="shared" si="21"/>
        <v>223</v>
      </c>
      <c r="F130" s="55">
        <v>0</v>
      </c>
      <c r="G130" s="55">
        <v>32</v>
      </c>
      <c r="H130" s="55">
        <v>0</v>
      </c>
      <c r="I130" s="55">
        <v>0</v>
      </c>
      <c r="J130" s="55">
        <f t="shared" si="34"/>
        <v>64</v>
      </c>
      <c r="K130" s="55">
        <f t="shared" si="34"/>
        <v>64</v>
      </c>
      <c r="L130" s="55">
        <f t="shared" si="34"/>
        <v>64</v>
      </c>
      <c r="M130" s="55">
        <f t="shared" si="33"/>
        <v>0</v>
      </c>
      <c r="N130" s="55">
        <f t="shared" si="33"/>
        <v>0</v>
      </c>
      <c r="O130" s="58">
        <f t="shared" si="24"/>
        <v>0</v>
      </c>
      <c r="P130" s="58">
        <f t="shared" si="25"/>
        <v>16</v>
      </c>
      <c r="Q130" s="58">
        <f t="shared" si="26"/>
        <v>8</v>
      </c>
      <c r="R130" s="58">
        <f t="shared" si="27"/>
        <v>4</v>
      </c>
      <c r="S130" s="58">
        <f t="shared" si="28"/>
        <v>2</v>
      </c>
      <c r="T130" s="58">
        <f t="shared" si="29"/>
        <v>1</v>
      </c>
      <c r="U130" s="54">
        <f t="shared" si="32"/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0"/>
  <sheetViews>
    <sheetView workbookViewId="0">
      <selection activeCell="K4" sqref="K4"/>
    </sheetView>
  </sheetViews>
  <sheetFormatPr defaultRowHeight="15" x14ac:dyDescent="0.25"/>
  <cols>
    <col min="1" max="1" width="8.85546875" style="54" bestFit="1" customWidth="1"/>
    <col min="2" max="2" width="10.28515625" style="54" bestFit="1" customWidth="1"/>
    <col min="3" max="3" width="16" style="55" bestFit="1" customWidth="1"/>
    <col min="4" max="4" width="15.140625" style="57" bestFit="1" customWidth="1"/>
    <col min="5" max="5" width="11.42578125" style="59" bestFit="1" customWidth="1"/>
    <col min="6" max="8" width="11.42578125" style="55" bestFit="1" customWidth="1"/>
    <col min="9" max="9" width="11.42578125" style="55" customWidth="1"/>
    <col min="10" max="14" width="9.140625" style="55"/>
    <col min="15" max="16" width="4.5703125" style="56" bestFit="1" customWidth="1"/>
    <col min="17" max="19" width="3.5703125" style="56" bestFit="1" customWidth="1"/>
    <col min="20" max="20" width="6" style="56" bestFit="1" customWidth="1"/>
    <col min="21" max="21" width="4.42578125" style="54" bestFit="1" customWidth="1"/>
    <col min="22" max="16384" width="9.140625" style="54"/>
  </cols>
  <sheetData>
    <row r="1" spans="1:21" ht="12.75" x14ac:dyDescent="0.2">
      <c r="A1" s="54" t="s">
        <v>14</v>
      </c>
      <c r="B1" s="54" t="s">
        <v>29</v>
      </c>
      <c r="C1" s="55" t="s">
        <v>70</v>
      </c>
      <c r="D1" s="56" t="s">
        <v>71</v>
      </c>
      <c r="E1" s="59" t="s">
        <v>30</v>
      </c>
      <c r="F1" s="55" t="s">
        <v>25</v>
      </c>
      <c r="G1" s="55" t="s">
        <v>26</v>
      </c>
      <c r="H1" s="55" t="s">
        <v>27</v>
      </c>
      <c r="I1" s="55" t="s">
        <v>59</v>
      </c>
      <c r="J1" s="55" t="s">
        <v>34</v>
      </c>
      <c r="K1" s="55" t="s">
        <v>35</v>
      </c>
      <c r="L1" s="55" t="s">
        <v>36</v>
      </c>
      <c r="M1" s="55" t="s">
        <v>37</v>
      </c>
      <c r="N1" s="55" t="s">
        <v>38</v>
      </c>
      <c r="O1" s="56" t="s">
        <v>69</v>
      </c>
      <c r="P1" s="56" t="s">
        <v>68</v>
      </c>
      <c r="Q1" s="56" t="s">
        <v>0</v>
      </c>
      <c r="R1" s="56" t="s">
        <v>1</v>
      </c>
      <c r="S1" s="56" t="s">
        <v>2</v>
      </c>
      <c r="T1" s="56" t="s">
        <v>3</v>
      </c>
      <c r="U1" s="54" t="s">
        <v>28</v>
      </c>
    </row>
    <row r="2" spans="1:21" ht="12.75" x14ac:dyDescent="0.2">
      <c r="A2" s="54">
        <v>0</v>
      </c>
      <c r="B2" s="54">
        <f t="shared" ref="B2:B33" si="0">SUM(F2:I2)</f>
        <v>0</v>
      </c>
      <c r="C2" s="55">
        <f t="shared" ref="C2:C33" si="1">F2*3+G2*6+H2*10+I2*15</f>
        <v>0</v>
      </c>
      <c r="D2" s="56">
        <f>SUM(O2:T2)</f>
        <v>0</v>
      </c>
      <c r="E2" s="59">
        <f>+C2+D2</f>
        <v>0</v>
      </c>
      <c r="F2" s="55">
        <v>0</v>
      </c>
      <c r="G2" s="55">
        <v>0</v>
      </c>
      <c r="H2" s="55">
        <v>0</v>
      </c>
      <c r="I2" s="55">
        <v>0</v>
      </c>
      <c r="J2" s="55">
        <f t="shared" ref="J2:L21" si="2">$F2*1+$G2*2+$H2*2+$I2*3</f>
        <v>0</v>
      </c>
      <c r="K2" s="55">
        <f t="shared" si="2"/>
        <v>0</v>
      </c>
      <c r="L2" s="55">
        <f t="shared" si="2"/>
        <v>0</v>
      </c>
      <c r="M2" s="55">
        <f>$H2*2+$I2*3</f>
        <v>0</v>
      </c>
      <c r="N2" s="55">
        <f>$H2*2+$I2*3</f>
        <v>0</v>
      </c>
      <c r="O2" s="58">
        <f>IF(SUM(F2:I2)&gt;=64,32,IF(SUM(F2:I2)&gt;32,SUM(F2:I2)-32,0))</f>
        <v>0</v>
      </c>
      <c r="P2" s="58">
        <f>IF(SUM(F2:I2)&gt;=32,16,IF(SUM(F2:I2)&gt;16,SUM(F2:I2)-16,0))</f>
        <v>0</v>
      </c>
      <c r="Q2" s="58">
        <f>IF(SUM(F2:I2)&gt;=16,8,IF(SUM(F2:I2)&gt;8,SUM(F2:I2)-8,0))</f>
        <v>0</v>
      </c>
      <c r="R2" s="58">
        <f>IF(SUM(F2:I2)&gt;=8,4,IF(SUM(F2:I2)&gt;4,SUM(F2:I2)-4,0))</f>
        <v>0</v>
      </c>
      <c r="S2" s="58">
        <f>IF(SUM(F2:I2)&gt;=4,2,IF(SUM(F2:I2)&gt;2,4-SUM(F2:I2),0))</f>
        <v>0</v>
      </c>
      <c r="T2" s="58">
        <f>IF(SUM(F2:I2)&gt;=2,1,IF(A2=2,1,0))</f>
        <v>0</v>
      </c>
      <c r="U2" s="54">
        <f t="shared" ref="U2:U33" si="3">F2*3+G2*4+H2*5+I2*6</f>
        <v>0</v>
      </c>
    </row>
    <row r="3" spans="1:21" ht="12.75" x14ac:dyDescent="0.2">
      <c r="A3" s="54">
        <v>1</v>
      </c>
      <c r="B3" s="54">
        <f t="shared" si="0"/>
        <v>0</v>
      </c>
      <c r="C3" s="55">
        <f t="shared" si="1"/>
        <v>0</v>
      </c>
      <c r="D3" s="56">
        <f t="shared" ref="D3:D66" si="4">SUM(O3:T3)</f>
        <v>0</v>
      </c>
      <c r="E3" s="59">
        <f t="shared" ref="E3:E66" si="5">+C3+D3</f>
        <v>0</v>
      </c>
      <c r="F3" s="55">
        <v>0</v>
      </c>
      <c r="G3" s="55">
        <v>0</v>
      </c>
      <c r="H3" s="55">
        <v>0</v>
      </c>
      <c r="I3" s="55">
        <v>0</v>
      </c>
      <c r="J3" s="55">
        <f t="shared" si="2"/>
        <v>0</v>
      </c>
      <c r="K3" s="55">
        <f t="shared" si="2"/>
        <v>0</v>
      </c>
      <c r="L3" s="55">
        <f t="shared" si="2"/>
        <v>0</v>
      </c>
      <c r="M3" s="55">
        <f t="shared" ref="M3:N34" si="6">$H3*2+$I3*3</f>
        <v>0</v>
      </c>
      <c r="N3" s="55">
        <f t="shared" si="6"/>
        <v>0</v>
      </c>
      <c r="O3" s="58">
        <f t="shared" ref="O3:O66" si="7">IF(SUM(F3:I3)&gt;=64,32,IF(SUM(F3:I3)&gt;32,SUM(F3:I3)-32,0))</f>
        <v>0</v>
      </c>
      <c r="P3" s="58">
        <f t="shared" ref="P3:P66" si="8">IF(SUM(F3:I3)&gt;=32,16,IF(SUM(F3:I3)&gt;16,SUM(F3:I3)-16,0))</f>
        <v>0</v>
      </c>
      <c r="Q3" s="58">
        <f t="shared" ref="Q3:Q66" si="9">IF(SUM(F3:I3)&gt;=16,8,IF(SUM(F3:I3)&gt;8,SUM(F3:I3)-8,0))</f>
        <v>0</v>
      </c>
      <c r="R3" s="58">
        <f t="shared" ref="R3:R66" si="10">IF(SUM(F3:I3)&gt;=8,4,IF(SUM(F3:I3)&gt;4,SUM(F3:I3)-4,0))</f>
        <v>0</v>
      </c>
      <c r="S3" s="58">
        <f t="shared" ref="S3:S66" si="11">IF(SUM(F3:I3)&gt;=4,2,IF(SUM(F3:I3)&gt;2,4-SUM(F3:I3),0))</f>
        <v>0</v>
      </c>
      <c r="T3" s="58">
        <f t="shared" ref="T3:T66" si="12">IF(SUM(F3:I3)&gt;=2,1,IF(A3=2,1,0))</f>
        <v>0</v>
      </c>
      <c r="U3" s="54">
        <f t="shared" si="3"/>
        <v>0</v>
      </c>
    </row>
    <row r="4" spans="1:21" ht="12.75" x14ac:dyDescent="0.2">
      <c r="A4" s="54">
        <v>2</v>
      </c>
      <c r="B4" s="54">
        <f t="shared" si="0"/>
        <v>0</v>
      </c>
      <c r="C4" s="55">
        <f t="shared" si="1"/>
        <v>0</v>
      </c>
      <c r="D4" s="56">
        <f t="shared" si="4"/>
        <v>1</v>
      </c>
      <c r="E4" s="59">
        <f t="shared" si="5"/>
        <v>1</v>
      </c>
      <c r="F4" s="55">
        <v>0</v>
      </c>
      <c r="G4" s="55">
        <v>0</v>
      </c>
      <c r="H4" s="55">
        <v>0</v>
      </c>
      <c r="I4" s="55">
        <v>0</v>
      </c>
      <c r="J4" s="55">
        <f t="shared" si="2"/>
        <v>0</v>
      </c>
      <c r="K4" s="55">
        <f t="shared" si="2"/>
        <v>0</v>
      </c>
      <c r="L4" s="55">
        <f t="shared" si="2"/>
        <v>0</v>
      </c>
      <c r="M4" s="55">
        <f t="shared" si="6"/>
        <v>0</v>
      </c>
      <c r="N4" s="55">
        <f t="shared" si="6"/>
        <v>0</v>
      </c>
      <c r="O4" s="58">
        <f t="shared" si="7"/>
        <v>0</v>
      </c>
      <c r="P4" s="58">
        <f t="shared" si="8"/>
        <v>0</v>
      </c>
      <c r="Q4" s="58">
        <f t="shared" si="9"/>
        <v>0</v>
      </c>
      <c r="R4" s="58">
        <f t="shared" si="10"/>
        <v>0</v>
      </c>
      <c r="S4" s="58">
        <f t="shared" si="11"/>
        <v>0</v>
      </c>
      <c r="T4" s="58">
        <f t="shared" si="12"/>
        <v>1</v>
      </c>
      <c r="U4" s="54">
        <f t="shared" si="3"/>
        <v>0</v>
      </c>
    </row>
    <row r="5" spans="1:21" ht="12.75" x14ac:dyDescent="0.2">
      <c r="A5" s="54">
        <v>3</v>
      </c>
      <c r="B5" s="54">
        <f t="shared" si="0"/>
        <v>1</v>
      </c>
      <c r="C5" s="55">
        <f t="shared" si="1"/>
        <v>3</v>
      </c>
      <c r="D5" s="56">
        <f t="shared" si="4"/>
        <v>0</v>
      </c>
      <c r="E5" s="59">
        <f t="shared" si="5"/>
        <v>3</v>
      </c>
      <c r="F5" s="55">
        <v>1</v>
      </c>
      <c r="G5" s="55">
        <v>0</v>
      </c>
      <c r="H5" s="55">
        <v>0</v>
      </c>
      <c r="I5" s="55">
        <v>0</v>
      </c>
      <c r="J5" s="55">
        <f t="shared" si="2"/>
        <v>1</v>
      </c>
      <c r="K5" s="55">
        <f t="shared" si="2"/>
        <v>1</v>
      </c>
      <c r="L5" s="55">
        <f t="shared" si="2"/>
        <v>1</v>
      </c>
      <c r="M5" s="55">
        <f t="shared" si="6"/>
        <v>0</v>
      </c>
      <c r="N5" s="55">
        <f t="shared" si="6"/>
        <v>0</v>
      </c>
      <c r="O5" s="58">
        <f t="shared" si="7"/>
        <v>0</v>
      </c>
      <c r="P5" s="58">
        <f t="shared" si="8"/>
        <v>0</v>
      </c>
      <c r="Q5" s="58">
        <f t="shared" si="9"/>
        <v>0</v>
      </c>
      <c r="R5" s="58">
        <f t="shared" si="10"/>
        <v>0</v>
      </c>
      <c r="S5" s="58">
        <f t="shared" si="11"/>
        <v>0</v>
      </c>
      <c r="T5" s="58">
        <f t="shared" si="12"/>
        <v>0</v>
      </c>
      <c r="U5" s="54">
        <f t="shared" si="3"/>
        <v>3</v>
      </c>
    </row>
    <row r="6" spans="1:21" ht="12.75" x14ac:dyDescent="0.2">
      <c r="A6" s="54">
        <v>4</v>
      </c>
      <c r="B6" s="54">
        <f t="shared" si="0"/>
        <v>1</v>
      </c>
      <c r="C6" s="55">
        <f t="shared" si="1"/>
        <v>6</v>
      </c>
      <c r="D6" s="56">
        <f t="shared" si="4"/>
        <v>0</v>
      </c>
      <c r="E6" s="59">
        <f t="shared" si="5"/>
        <v>6</v>
      </c>
      <c r="F6" s="55">
        <v>0</v>
      </c>
      <c r="G6" s="55">
        <v>1</v>
      </c>
      <c r="H6" s="55">
        <v>0</v>
      </c>
      <c r="I6" s="55">
        <v>0</v>
      </c>
      <c r="J6" s="55">
        <f t="shared" si="2"/>
        <v>2</v>
      </c>
      <c r="K6" s="55">
        <f t="shared" si="2"/>
        <v>2</v>
      </c>
      <c r="L6" s="55">
        <f t="shared" si="2"/>
        <v>2</v>
      </c>
      <c r="M6" s="55">
        <f t="shared" si="6"/>
        <v>0</v>
      </c>
      <c r="N6" s="55">
        <f t="shared" si="6"/>
        <v>0</v>
      </c>
      <c r="O6" s="58">
        <f t="shared" si="7"/>
        <v>0</v>
      </c>
      <c r="P6" s="58">
        <f t="shared" si="8"/>
        <v>0</v>
      </c>
      <c r="Q6" s="58">
        <f t="shared" si="9"/>
        <v>0</v>
      </c>
      <c r="R6" s="58">
        <f t="shared" si="10"/>
        <v>0</v>
      </c>
      <c r="S6" s="58">
        <f t="shared" si="11"/>
        <v>0</v>
      </c>
      <c r="T6" s="58">
        <f t="shared" si="12"/>
        <v>0</v>
      </c>
      <c r="U6" s="54">
        <f t="shared" si="3"/>
        <v>4</v>
      </c>
    </row>
    <row r="7" spans="1:21" ht="12.75" x14ac:dyDescent="0.2">
      <c r="A7" s="54">
        <v>5</v>
      </c>
      <c r="B7" s="54">
        <f t="shared" si="0"/>
        <v>1</v>
      </c>
      <c r="C7" s="55">
        <f t="shared" si="1"/>
        <v>10</v>
      </c>
      <c r="D7" s="56">
        <f t="shared" si="4"/>
        <v>0</v>
      </c>
      <c r="E7" s="59">
        <f t="shared" si="5"/>
        <v>10</v>
      </c>
      <c r="F7" s="55">
        <v>0</v>
      </c>
      <c r="G7" s="55">
        <v>0</v>
      </c>
      <c r="H7" s="55">
        <v>1</v>
      </c>
      <c r="I7" s="55">
        <v>0</v>
      </c>
      <c r="J7" s="55">
        <f t="shared" si="2"/>
        <v>2</v>
      </c>
      <c r="K7" s="55">
        <f t="shared" si="2"/>
        <v>2</v>
      </c>
      <c r="L7" s="55">
        <f t="shared" si="2"/>
        <v>2</v>
      </c>
      <c r="M7" s="55">
        <f t="shared" si="6"/>
        <v>2</v>
      </c>
      <c r="N7" s="55">
        <f t="shared" si="6"/>
        <v>2</v>
      </c>
      <c r="O7" s="58">
        <f t="shared" si="7"/>
        <v>0</v>
      </c>
      <c r="P7" s="58">
        <f t="shared" si="8"/>
        <v>0</v>
      </c>
      <c r="Q7" s="58">
        <f t="shared" si="9"/>
        <v>0</v>
      </c>
      <c r="R7" s="58">
        <f t="shared" si="10"/>
        <v>0</v>
      </c>
      <c r="S7" s="58">
        <f t="shared" si="11"/>
        <v>0</v>
      </c>
      <c r="T7" s="58">
        <f t="shared" si="12"/>
        <v>0</v>
      </c>
      <c r="U7" s="54">
        <f t="shared" si="3"/>
        <v>5</v>
      </c>
    </row>
    <row r="8" spans="1:21" ht="12.75" x14ac:dyDescent="0.2">
      <c r="A8" s="54">
        <v>6</v>
      </c>
      <c r="B8" s="54">
        <f t="shared" si="0"/>
        <v>2</v>
      </c>
      <c r="C8" s="55">
        <f t="shared" si="1"/>
        <v>6</v>
      </c>
      <c r="D8" s="56">
        <f t="shared" si="4"/>
        <v>1</v>
      </c>
      <c r="E8" s="59">
        <f t="shared" si="5"/>
        <v>7</v>
      </c>
      <c r="F8" s="55">
        <v>2</v>
      </c>
      <c r="G8" s="55">
        <v>0</v>
      </c>
      <c r="H8" s="55">
        <v>0</v>
      </c>
      <c r="I8" s="55">
        <v>0</v>
      </c>
      <c r="J8" s="55">
        <f t="shared" si="2"/>
        <v>2</v>
      </c>
      <c r="K8" s="55">
        <f t="shared" si="2"/>
        <v>2</v>
      </c>
      <c r="L8" s="55">
        <f t="shared" si="2"/>
        <v>2</v>
      </c>
      <c r="M8" s="55">
        <f t="shared" si="6"/>
        <v>0</v>
      </c>
      <c r="N8" s="55">
        <f t="shared" si="6"/>
        <v>0</v>
      </c>
      <c r="O8" s="58">
        <f t="shared" si="7"/>
        <v>0</v>
      </c>
      <c r="P8" s="58">
        <f t="shared" si="8"/>
        <v>0</v>
      </c>
      <c r="Q8" s="58">
        <f t="shared" si="9"/>
        <v>0</v>
      </c>
      <c r="R8" s="58">
        <f t="shared" si="10"/>
        <v>0</v>
      </c>
      <c r="S8" s="58">
        <f t="shared" si="11"/>
        <v>0</v>
      </c>
      <c r="T8" s="58">
        <f t="shared" si="12"/>
        <v>1</v>
      </c>
      <c r="U8" s="54">
        <f t="shared" si="3"/>
        <v>6</v>
      </c>
    </row>
    <row r="9" spans="1:21" ht="12.75" x14ac:dyDescent="0.2">
      <c r="A9" s="54">
        <v>7</v>
      </c>
      <c r="B9" s="54">
        <f t="shared" si="0"/>
        <v>2</v>
      </c>
      <c r="C9" s="55">
        <f t="shared" si="1"/>
        <v>9</v>
      </c>
      <c r="D9" s="56">
        <f t="shared" si="4"/>
        <v>1</v>
      </c>
      <c r="E9" s="59">
        <f t="shared" si="5"/>
        <v>10</v>
      </c>
      <c r="F9" s="55">
        <v>1</v>
      </c>
      <c r="G9" s="55">
        <v>1</v>
      </c>
      <c r="H9" s="55">
        <v>0</v>
      </c>
      <c r="I9" s="55">
        <v>0</v>
      </c>
      <c r="J9" s="55">
        <f t="shared" si="2"/>
        <v>3</v>
      </c>
      <c r="K9" s="55">
        <f t="shared" si="2"/>
        <v>3</v>
      </c>
      <c r="L9" s="55">
        <f t="shared" si="2"/>
        <v>3</v>
      </c>
      <c r="M9" s="55">
        <f t="shared" si="6"/>
        <v>0</v>
      </c>
      <c r="N9" s="55">
        <f t="shared" si="6"/>
        <v>0</v>
      </c>
      <c r="O9" s="58">
        <f t="shared" si="7"/>
        <v>0</v>
      </c>
      <c r="P9" s="58">
        <f t="shared" si="8"/>
        <v>0</v>
      </c>
      <c r="Q9" s="58">
        <f t="shared" si="9"/>
        <v>0</v>
      </c>
      <c r="R9" s="58">
        <f t="shared" si="10"/>
        <v>0</v>
      </c>
      <c r="S9" s="58">
        <f t="shared" si="11"/>
        <v>0</v>
      </c>
      <c r="T9" s="58">
        <f t="shared" si="12"/>
        <v>1</v>
      </c>
      <c r="U9" s="54">
        <f t="shared" si="3"/>
        <v>7</v>
      </c>
    </row>
    <row r="10" spans="1:21" ht="12.75" x14ac:dyDescent="0.2">
      <c r="A10" s="54">
        <v>8</v>
      </c>
      <c r="B10" s="54">
        <f t="shared" si="0"/>
        <v>2</v>
      </c>
      <c r="C10" s="55">
        <f t="shared" si="1"/>
        <v>12</v>
      </c>
      <c r="D10" s="56">
        <f t="shared" si="4"/>
        <v>1</v>
      </c>
      <c r="E10" s="59">
        <f t="shared" si="5"/>
        <v>13</v>
      </c>
      <c r="F10" s="55">
        <v>0</v>
      </c>
      <c r="G10" s="55">
        <v>2</v>
      </c>
      <c r="H10" s="55">
        <v>0</v>
      </c>
      <c r="I10" s="55">
        <v>0</v>
      </c>
      <c r="J10" s="55">
        <f t="shared" si="2"/>
        <v>4</v>
      </c>
      <c r="K10" s="55">
        <f t="shared" si="2"/>
        <v>4</v>
      </c>
      <c r="L10" s="55">
        <f t="shared" si="2"/>
        <v>4</v>
      </c>
      <c r="M10" s="55">
        <f t="shared" si="6"/>
        <v>0</v>
      </c>
      <c r="N10" s="55">
        <f t="shared" si="6"/>
        <v>0</v>
      </c>
      <c r="O10" s="58">
        <f t="shared" si="7"/>
        <v>0</v>
      </c>
      <c r="P10" s="58">
        <f t="shared" si="8"/>
        <v>0</v>
      </c>
      <c r="Q10" s="58">
        <f t="shared" si="9"/>
        <v>0</v>
      </c>
      <c r="R10" s="58">
        <f t="shared" si="10"/>
        <v>0</v>
      </c>
      <c r="S10" s="58">
        <f t="shared" si="11"/>
        <v>0</v>
      </c>
      <c r="T10" s="58">
        <f t="shared" si="12"/>
        <v>1</v>
      </c>
      <c r="U10" s="54">
        <f t="shared" si="3"/>
        <v>8</v>
      </c>
    </row>
    <row r="11" spans="1:21" ht="12.75" x14ac:dyDescent="0.2">
      <c r="A11" s="54">
        <v>9</v>
      </c>
      <c r="B11" s="54">
        <f t="shared" si="0"/>
        <v>3</v>
      </c>
      <c r="C11" s="55">
        <f t="shared" si="1"/>
        <v>9</v>
      </c>
      <c r="D11" s="56">
        <f t="shared" si="4"/>
        <v>2</v>
      </c>
      <c r="E11" s="59">
        <f t="shared" si="5"/>
        <v>11</v>
      </c>
      <c r="F11" s="55">
        <v>3</v>
      </c>
      <c r="G11" s="55">
        <v>0</v>
      </c>
      <c r="H11" s="55">
        <v>0</v>
      </c>
      <c r="I11" s="55">
        <v>0</v>
      </c>
      <c r="J11" s="55">
        <f t="shared" si="2"/>
        <v>3</v>
      </c>
      <c r="K11" s="55">
        <f t="shared" si="2"/>
        <v>3</v>
      </c>
      <c r="L11" s="55">
        <f t="shared" si="2"/>
        <v>3</v>
      </c>
      <c r="M11" s="55">
        <f t="shared" si="6"/>
        <v>0</v>
      </c>
      <c r="N11" s="55">
        <f t="shared" si="6"/>
        <v>0</v>
      </c>
      <c r="O11" s="58">
        <f t="shared" si="7"/>
        <v>0</v>
      </c>
      <c r="P11" s="58">
        <f t="shared" si="8"/>
        <v>0</v>
      </c>
      <c r="Q11" s="58">
        <f t="shared" si="9"/>
        <v>0</v>
      </c>
      <c r="R11" s="58">
        <f t="shared" si="10"/>
        <v>0</v>
      </c>
      <c r="S11" s="58">
        <f t="shared" si="11"/>
        <v>1</v>
      </c>
      <c r="T11" s="58">
        <f t="shared" si="12"/>
        <v>1</v>
      </c>
      <c r="U11" s="54">
        <f t="shared" si="3"/>
        <v>9</v>
      </c>
    </row>
    <row r="12" spans="1:21" ht="12.75" x14ac:dyDescent="0.2">
      <c r="A12" s="54">
        <v>10</v>
      </c>
      <c r="B12" s="54">
        <f t="shared" si="0"/>
        <v>3</v>
      </c>
      <c r="C12" s="55">
        <f t="shared" si="1"/>
        <v>12</v>
      </c>
      <c r="D12" s="56">
        <f t="shared" si="4"/>
        <v>2</v>
      </c>
      <c r="E12" s="59">
        <f t="shared" si="5"/>
        <v>14</v>
      </c>
      <c r="F12" s="55">
        <v>2</v>
      </c>
      <c r="G12" s="55">
        <v>1</v>
      </c>
      <c r="H12" s="55">
        <v>0</v>
      </c>
      <c r="I12" s="55">
        <v>0</v>
      </c>
      <c r="J12" s="55">
        <f t="shared" si="2"/>
        <v>4</v>
      </c>
      <c r="K12" s="55">
        <f t="shared" si="2"/>
        <v>4</v>
      </c>
      <c r="L12" s="55">
        <f t="shared" si="2"/>
        <v>4</v>
      </c>
      <c r="M12" s="55">
        <f t="shared" si="6"/>
        <v>0</v>
      </c>
      <c r="N12" s="55">
        <f t="shared" si="6"/>
        <v>0</v>
      </c>
      <c r="O12" s="58">
        <f t="shared" si="7"/>
        <v>0</v>
      </c>
      <c r="P12" s="58">
        <f t="shared" si="8"/>
        <v>0</v>
      </c>
      <c r="Q12" s="58">
        <f t="shared" si="9"/>
        <v>0</v>
      </c>
      <c r="R12" s="58">
        <f t="shared" si="10"/>
        <v>0</v>
      </c>
      <c r="S12" s="58">
        <f t="shared" si="11"/>
        <v>1</v>
      </c>
      <c r="T12" s="58">
        <f t="shared" si="12"/>
        <v>1</v>
      </c>
      <c r="U12" s="54">
        <f t="shared" si="3"/>
        <v>10</v>
      </c>
    </row>
    <row r="13" spans="1:21" ht="12.75" x14ac:dyDescent="0.2">
      <c r="A13" s="54">
        <v>11</v>
      </c>
      <c r="B13" s="54">
        <f t="shared" si="0"/>
        <v>3</v>
      </c>
      <c r="C13" s="55">
        <f t="shared" si="1"/>
        <v>15</v>
      </c>
      <c r="D13" s="56">
        <f t="shared" si="4"/>
        <v>2</v>
      </c>
      <c r="E13" s="59">
        <f t="shared" si="5"/>
        <v>17</v>
      </c>
      <c r="F13" s="55">
        <v>1</v>
      </c>
      <c r="G13" s="55">
        <v>2</v>
      </c>
      <c r="H13" s="55">
        <v>0</v>
      </c>
      <c r="I13" s="55">
        <v>0</v>
      </c>
      <c r="J13" s="55">
        <f t="shared" si="2"/>
        <v>5</v>
      </c>
      <c r="K13" s="55">
        <f t="shared" si="2"/>
        <v>5</v>
      </c>
      <c r="L13" s="55">
        <f t="shared" si="2"/>
        <v>5</v>
      </c>
      <c r="M13" s="55">
        <f t="shared" si="6"/>
        <v>0</v>
      </c>
      <c r="N13" s="55">
        <f t="shared" si="6"/>
        <v>0</v>
      </c>
      <c r="O13" s="58">
        <f t="shared" si="7"/>
        <v>0</v>
      </c>
      <c r="P13" s="58">
        <f t="shared" si="8"/>
        <v>0</v>
      </c>
      <c r="Q13" s="58">
        <f t="shared" si="9"/>
        <v>0</v>
      </c>
      <c r="R13" s="58">
        <f t="shared" si="10"/>
        <v>0</v>
      </c>
      <c r="S13" s="58">
        <f t="shared" si="11"/>
        <v>1</v>
      </c>
      <c r="T13" s="58">
        <f t="shared" si="12"/>
        <v>1</v>
      </c>
      <c r="U13" s="54">
        <f t="shared" si="3"/>
        <v>11</v>
      </c>
    </row>
    <row r="14" spans="1:21" ht="12.75" x14ac:dyDescent="0.2">
      <c r="A14" s="54">
        <v>12</v>
      </c>
      <c r="B14" s="54">
        <f t="shared" si="0"/>
        <v>4</v>
      </c>
      <c r="C14" s="55">
        <f t="shared" si="1"/>
        <v>12</v>
      </c>
      <c r="D14" s="56">
        <f t="shared" si="4"/>
        <v>3</v>
      </c>
      <c r="E14" s="59">
        <f t="shared" si="5"/>
        <v>15</v>
      </c>
      <c r="F14" s="55">
        <v>4</v>
      </c>
      <c r="G14" s="55">
        <v>0</v>
      </c>
      <c r="H14" s="55">
        <v>0</v>
      </c>
      <c r="I14" s="55">
        <v>0</v>
      </c>
      <c r="J14" s="55">
        <f t="shared" si="2"/>
        <v>4</v>
      </c>
      <c r="K14" s="55">
        <f t="shared" si="2"/>
        <v>4</v>
      </c>
      <c r="L14" s="55">
        <f t="shared" si="2"/>
        <v>4</v>
      </c>
      <c r="M14" s="55">
        <f t="shared" si="6"/>
        <v>0</v>
      </c>
      <c r="N14" s="55">
        <f t="shared" si="6"/>
        <v>0</v>
      </c>
      <c r="O14" s="58">
        <f t="shared" si="7"/>
        <v>0</v>
      </c>
      <c r="P14" s="58">
        <f t="shared" si="8"/>
        <v>0</v>
      </c>
      <c r="Q14" s="58">
        <f t="shared" si="9"/>
        <v>0</v>
      </c>
      <c r="R14" s="58">
        <f t="shared" si="10"/>
        <v>0</v>
      </c>
      <c r="S14" s="58">
        <f t="shared" si="11"/>
        <v>2</v>
      </c>
      <c r="T14" s="58">
        <f t="shared" si="12"/>
        <v>1</v>
      </c>
      <c r="U14" s="54">
        <f t="shared" si="3"/>
        <v>12</v>
      </c>
    </row>
    <row r="15" spans="1:21" ht="12.75" x14ac:dyDescent="0.2">
      <c r="A15" s="54">
        <v>13</v>
      </c>
      <c r="B15" s="54">
        <f t="shared" si="0"/>
        <v>4</v>
      </c>
      <c r="C15" s="55">
        <f t="shared" si="1"/>
        <v>15</v>
      </c>
      <c r="D15" s="56">
        <f t="shared" si="4"/>
        <v>3</v>
      </c>
      <c r="E15" s="59">
        <f t="shared" si="5"/>
        <v>18</v>
      </c>
      <c r="F15" s="55">
        <v>3</v>
      </c>
      <c r="G15" s="55">
        <v>1</v>
      </c>
      <c r="H15" s="55">
        <v>0</v>
      </c>
      <c r="I15" s="55">
        <v>0</v>
      </c>
      <c r="J15" s="55">
        <f t="shared" si="2"/>
        <v>5</v>
      </c>
      <c r="K15" s="55">
        <f t="shared" si="2"/>
        <v>5</v>
      </c>
      <c r="L15" s="55">
        <f t="shared" si="2"/>
        <v>5</v>
      </c>
      <c r="M15" s="55">
        <f t="shared" si="6"/>
        <v>0</v>
      </c>
      <c r="N15" s="55">
        <f t="shared" si="6"/>
        <v>0</v>
      </c>
      <c r="O15" s="58">
        <f t="shared" si="7"/>
        <v>0</v>
      </c>
      <c r="P15" s="58">
        <f t="shared" si="8"/>
        <v>0</v>
      </c>
      <c r="Q15" s="58">
        <f t="shared" si="9"/>
        <v>0</v>
      </c>
      <c r="R15" s="58">
        <f t="shared" si="10"/>
        <v>0</v>
      </c>
      <c r="S15" s="58">
        <f t="shared" si="11"/>
        <v>2</v>
      </c>
      <c r="T15" s="58">
        <f t="shared" si="12"/>
        <v>1</v>
      </c>
      <c r="U15" s="54">
        <f t="shared" si="3"/>
        <v>13</v>
      </c>
    </row>
    <row r="16" spans="1:21" ht="12.75" x14ac:dyDescent="0.2">
      <c r="A16" s="54">
        <v>14</v>
      </c>
      <c r="B16" s="54">
        <f t="shared" si="0"/>
        <v>4</v>
      </c>
      <c r="C16" s="55">
        <f t="shared" si="1"/>
        <v>18</v>
      </c>
      <c r="D16" s="56">
        <f t="shared" si="4"/>
        <v>3</v>
      </c>
      <c r="E16" s="59">
        <f t="shared" si="5"/>
        <v>21</v>
      </c>
      <c r="F16" s="55">
        <v>2</v>
      </c>
      <c r="G16" s="55">
        <v>2</v>
      </c>
      <c r="H16" s="55">
        <v>0</v>
      </c>
      <c r="I16" s="55">
        <v>0</v>
      </c>
      <c r="J16" s="55">
        <f t="shared" si="2"/>
        <v>6</v>
      </c>
      <c r="K16" s="55">
        <f t="shared" si="2"/>
        <v>6</v>
      </c>
      <c r="L16" s="55">
        <f t="shared" si="2"/>
        <v>6</v>
      </c>
      <c r="M16" s="55">
        <f t="shared" si="6"/>
        <v>0</v>
      </c>
      <c r="N16" s="55">
        <f t="shared" si="6"/>
        <v>0</v>
      </c>
      <c r="O16" s="58">
        <f t="shared" si="7"/>
        <v>0</v>
      </c>
      <c r="P16" s="58">
        <f t="shared" si="8"/>
        <v>0</v>
      </c>
      <c r="Q16" s="58">
        <f t="shared" si="9"/>
        <v>0</v>
      </c>
      <c r="R16" s="58">
        <f t="shared" si="10"/>
        <v>0</v>
      </c>
      <c r="S16" s="58">
        <f t="shared" si="11"/>
        <v>2</v>
      </c>
      <c r="T16" s="58">
        <f t="shared" si="12"/>
        <v>1</v>
      </c>
      <c r="U16" s="54">
        <f t="shared" si="3"/>
        <v>14</v>
      </c>
    </row>
    <row r="17" spans="1:21" ht="12.75" x14ac:dyDescent="0.2">
      <c r="A17" s="54">
        <v>15</v>
      </c>
      <c r="B17" s="54">
        <f t="shared" si="0"/>
        <v>5</v>
      </c>
      <c r="C17" s="55">
        <f t="shared" si="1"/>
        <v>15</v>
      </c>
      <c r="D17" s="56">
        <f t="shared" si="4"/>
        <v>4</v>
      </c>
      <c r="E17" s="59">
        <f t="shared" si="5"/>
        <v>19</v>
      </c>
      <c r="F17" s="55">
        <v>5</v>
      </c>
      <c r="G17" s="55">
        <v>0</v>
      </c>
      <c r="H17" s="55">
        <v>0</v>
      </c>
      <c r="I17" s="55">
        <v>0</v>
      </c>
      <c r="J17" s="55">
        <f t="shared" si="2"/>
        <v>5</v>
      </c>
      <c r="K17" s="55">
        <f t="shared" si="2"/>
        <v>5</v>
      </c>
      <c r="L17" s="55">
        <f t="shared" si="2"/>
        <v>5</v>
      </c>
      <c r="M17" s="55">
        <f t="shared" si="6"/>
        <v>0</v>
      </c>
      <c r="N17" s="55">
        <f t="shared" si="6"/>
        <v>0</v>
      </c>
      <c r="O17" s="58">
        <f t="shared" si="7"/>
        <v>0</v>
      </c>
      <c r="P17" s="58">
        <f t="shared" si="8"/>
        <v>0</v>
      </c>
      <c r="Q17" s="58">
        <f t="shared" si="9"/>
        <v>0</v>
      </c>
      <c r="R17" s="58">
        <f t="shared" si="10"/>
        <v>1</v>
      </c>
      <c r="S17" s="58">
        <f t="shared" si="11"/>
        <v>2</v>
      </c>
      <c r="T17" s="58">
        <f t="shared" si="12"/>
        <v>1</v>
      </c>
      <c r="U17" s="54">
        <f t="shared" si="3"/>
        <v>15</v>
      </c>
    </row>
    <row r="18" spans="1:21" ht="12.75" x14ac:dyDescent="0.2">
      <c r="A18" s="54">
        <v>16</v>
      </c>
      <c r="B18" s="54">
        <f t="shared" si="0"/>
        <v>5</v>
      </c>
      <c r="C18" s="55">
        <f t="shared" si="1"/>
        <v>18</v>
      </c>
      <c r="D18" s="56">
        <f t="shared" si="4"/>
        <v>4</v>
      </c>
      <c r="E18" s="59">
        <f t="shared" si="5"/>
        <v>22</v>
      </c>
      <c r="F18" s="55">
        <v>4</v>
      </c>
      <c r="G18" s="55">
        <v>1</v>
      </c>
      <c r="H18" s="55">
        <v>0</v>
      </c>
      <c r="I18" s="55">
        <v>0</v>
      </c>
      <c r="J18" s="55">
        <f t="shared" si="2"/>
        <v>6</v>
      </c>
      <c r="K18" s="55">
        <f t="shared" si="2"/>
        <v>6</v>
      </c>
      <c r="L18" s="55">
        <f t="shared" si="2"/>
        <v>6</v>
      </c>
      <c r="M18" s="55">
        <f t="shared" si="6"/>
        <v>0</v>
      </c>
      <c r="N18" s="55">
        <f t="shared" si="6"/>
        <v>0</v>
      </c>
      <c r="O18" s="58">
        <f t="shared" si="7"/>
        <v>0</v>
      </c>
      <c r="P18" s="58">
        <f t="shared" si="8"/>
        <v>0</v>
      </c>
      <c r="Q18" s="58">
        <f t="shared" si="9"/>
        <v>0</v>
      </c>
      <c r="R18" s="58">
        <f t="shared" si="10"/>
        <v>1</v>
      </c>
      <c r="S18" s="58">
        <f t="shared" si="11"/>
        <v>2</v>
      </c>
      <c r="T18" s="58">
        <f t="shared" si="12"/>
        <v>1</v>
      </c>
      <c r="U18" s="54">
        <f t="shared" si="3"/>
        <v>16</v>
      </c>
    </row>
    <row r="19" spans="1:21" ht="12.75" x14ac:dyDescent="0.2">
      <c r="A19" s="54">
        <v>17</v>
      </c>
      <c r="B19" s="54">
        <f t="shared" si="0"/>
        <v>5</v>
      </c>
      <c r="C19" s="55">
        <f t="shared" si="1"/>
        <v>21</v>
      </c>
      <c r="D19" s="56">
        <f t="shared" si="4"/>
        <v>4</v>
      </c>
      <c r="E19" s="59">
        <f t="shared" si="5"/>
        <v>25</v>
      </c>
      <c r="F19" s="55">
        <v>3</v>
      </c>
      <c r="G19" s="55">
        <v>2</v>
      </c>
      <c r="H19" s="55">
        <v>0</v>
      </c>
      <c r="I19" s="55">
        <v>0</v>
      </c>
      <c r="J19" s="55">
        <f t="shared" si="2"/>
        <v>7</v>
      </c>
      <c r="K19" s="55">
        <f t="shared" si="2"/>
        <v>7</v>
      </c>
      <c r="L19" s="55">
        <f t="shared" si="2"/>
        <v>7</v>
      </c>
      <c r="M19" s="55">
        <f t="shared" si="6"/>
        <v>0</v>
      </c>
      <c r="N19" s="55">
        <f t="shared" si="6"/>
        <v>0</v>
      </c>
      <c r="O19" s="58">
        <f t="shared" si="7"/>
        <v>0</v>
      </c>
      <c r="P19" s="58">
        <f t="shared" si="8"/>
        <v>0</v>
      </c>
      <c r="Q19" s="58">
        <f t="shared" si="9"/>
        <v>0</v>
      </c>
      <c r="R19" s="58">
        <f t="shared" si="10"/>
        <v>1</v>
      </c>
      <c r="S19" s="58">
        <f t="shared" si="11"/>
        <v>2</v>
      </c>
      <c r="T19" s="58">
        <f t="shared" si="12"/>
        <v>1</v>
      </c>
      <c r="U19" s="54">
        <f t="shared" si="3"/>
        <v>17</v>
      </c>
    </row>
    <row r="20" spans="1:21" ht="12.75" x14ac:dyDescent="0.2">
      <c r="A20" s="54">
        <v>18</v>
      </c>
      <c r="B20" s="54">
        <f t="shared" si="0"/>
        <v>6</v>
      </c>
      <c r="C20" s="55">
        <f t="shared" si="1"/>
        <v>18</v>
      </c>
      <c r="D20" s="56">
        <f t="shared" si="4"/>
        <v>5</v>
      </c>
      <c r="E20" s="59">
        <f t="shared" si="5"/>
        <v>23</v>
      </c>
      <c r="F20" s="55">
        <v>6</v>
      </c>
      <c r="G20" s="55">
        <v>0</v>
      </c>
      <c r="H20" s="55">
        <v>0</v>
      </c>
      <c r="I20" s="55">
        <v>0</v>
      </c>
      <c r="J20" s="55">
        <f t="shared" si="2"/>
        <v>6</v>
      </c>
      <c r="K20" s="55">
        <f t="shared" si="2"/>
        <v>6</v>
      </c>
      <c r="L20" s="55">
        <f t="shared" si="2"/>
        <v>6</v>
      </c>
      <c r="M20" s="55">
        <f t="shared" si="6"/>
        <v>0</v>
      </c>
      <c r="N20" s="55">
        <f t="shared" si="6"/>
        <v>0</v>
      </c>
      <c r="O20" s="58">
        <f t="shared" si="7"/>
        <v>0</v>
      </c>
      <c r="P20" s="58">
        <f t="shared" si="8"/>
        <v>0</v>
      </c>
      <c r="Q20" s="58">
        <f t="shared" si="9"/>
        <v>0</v>
      </c>
      <c r="R20" s="58">
        <f t="shared" si="10"/>
        <v>2</v>
      </c>
      <c r="S20" s="58">
        <f t="shared" si="11"/>
        <v>2</v>
      </c>
      <c r="T20" s="58">
        <f t="shared" si="12"/>
        <v>1</v>
      </c>
      <c r="U20" s="54">
        <f t="shared" si="3"/>
        <v>18</v>
      </c>
    </row>
    <row r="21" spans="1:21" ht="12.75" x14ac:dyDescent="0.2">
      <c r="A21" s="54">
        <v>19</v>
      </c>
      <c r="B21" s="54">
        <f t="shared" si="0"/>
        <v>6</v>
      </c>
      <c r="C21" s="55">
        <f t="shared" si="1"/>
        <v>21</v>
      </c>
      <c r="D21" s="56">
        <f t="shared" si="4"/>
        <v>5</v>
      </c>
      <c r="E21" s="59">
        <f t="shared" si="5"/>
        <v>26</v>
      </c>
      <c r="F21" s="55">
        <v>5</v>
      </c>
      <c r="G21" s="55">
        <v>1</v>
      </c>
      <c r="H21" s="55">
        <v>0</v>
      </c>
      <c r="I21" s="55">
        <v>0</v>
      </c>
      <c r="J21" s="55">
        <f t="shared" si="2"/>
        <v>7</v>
      </c>
      <c r="K21" s="55">
        <f t="shared" si="2"/>
        <v>7</v>
      </c>
      <c r="L21" s="55">
        <f t="shared" si="2"/>
        <v>7</v>
      </c>
      <c r="M21" s="55">
        <f t="shared" si="6"/>
        <v>0</v>
      </c>
      <c r="N21" s="55">
        <f t="shared" si="6"/>
        <v>0</v>
      </c>
      <c r="O21" s="58">
        <f t="shared" si="7"/>
        <v>0</v>
      </c>
      <c r="P21" s="58">
        <f t="shared" si="8"/>
        <v>0</v>
      </c>
      <c r="Q21" s="58">
        <f t="shared" si="9"/>
        <v>0</v>
      </c>
      <c r="R21" s="58">
        <f t="shared" si="10"/>
        <v>2</v>
      </c>
      <c r="S21" s="58">
        <f t="shared" si="11"/>
        <v>2</v>
      </c>
      <c r="T21" s="58">
        <f t="shared" si="12"/>
        <v>1</v>
      </c>
      <c r="U21" s="54">
        <f t="shared" si="3"/>
        <v>19</v>
      </c>
    </row>
    <row r="22" spans="1:21" ht="12.75" x14ac:dyDescent="0.2">
      <c r="A22" s="54">
        <v>20</v>
      </c>
      <c r="B22" s="54">
        <f t="shared" si="0"/>
        <v>6</v>
      </c>
      <c r="C22" s="55">
        <f t="shared" si="1"/>
        <v>24</v>
      </c>
      <c r="D22" s="56">
        <f t="shared" si="4"/>
        <v>5</v>
      </c>
      <c r="E22" s="59">
        <f t="shared" si="5"/>
        <v>29</v>
      </c>
      <c r="F22" s="55">
        <v>4</v>
      </c>
      <c r="G22" s="55">
        <v>2</v>
      </c>
      <c r="H22" s="55">
        <v>0</v>
      </c>
      <c r="I22" s="55">
        <v>0</v>
      </c>
      <c r="J22" s="55">
        <f t="shared" ref="J22:L41" si="13">$F22*1+$G22*2+$H22*2+$I22*3</f>
        <v>8</v>
      </c>
      <c r="K22" s="55">
        <f t="shared" si="13"/>
        <v>8</v>
      </c>
      <c r="L22" s="55">
        <f t="shared" si="13"/>
        <v>8</v>
      </c>
      <c r="M22" s="55">
        <f t="shared" si="6"/>
        <v>0</v>
      </c>
      <c r="N22" s="55">
        <f t="shared" si="6"/>
        <v>0</v>
      </c>
      <c r="O22" s="58">
        <f t="shared" si="7"/>
        <v>0</v>
      </c>
      <c r="P22" s="58">
        <f t="shared" si="8"/>
        <v>0</v>
      </c>
      <c r="Q22" s="58">
        <f t="shared" si="9"/>
        <v>0</v>
      </c>
      <c r="R22" s="58">
        <f t="shared" si="10"/>
        <v>2</v>
      </c>
      <c r="S22" s="58">
        <f t="shared" si="11"/>
        <v>2</v>
      </c>
      <c r="T22" s="58">
        <f t="shared" si="12"/>
        <v>1</v>
      </c>
      <c r="U22" s="54">
        <f t="shared" si="3"/>
        <v>20</v>
      </c>
    </row>
    <row r="23" spans="1:21" ht="12.75" x14ac:dyDescent="0.2">
      <c r="A23" s="54">
        <v>21</v>
      </c>
      <c r="B23" s="54">
        <f t="shared" si="0"/>
        <v>7</v>
      </c>
      <c r="C23" s="55">
        <f t="shared" si="1"/>
        <v>21</v>
      </c>
      <c r="D23" s="56">
        <f t="shared" si="4"/>
        <v>6</v>
      </c>
      <c r="E23" s="59">
        <f t="shared" si="5"/>
        <v>27</v>
      </c>
      <c r="F23" s="55">
        <v>7</v>
      </c>
      <c r="G23" s="55">
        <v>0</v>
      </c>
      <c r="H23" s="55">
        <v>0</v>
      </c>
      <c r="I23" s="55">
        <v>0</v>
      </c>
      <c r="J23" s="55">
        <f t="shared" si="13"/>
        <v>7</v>
      </c>
      <c r="K23" s="55">
        <f t="shared" si="13"/>
        <v>7</v>
      </c>
      <c r="L23" s="55">
        <f t="shared" si="13"/>
        <v>7</v>
      </c>
      <c r="M23" s="55">
        <f t="shared" si="6"/>
        <v>0</v>
      </c>
      <c r="N23" s="55">
        <f t="shared" si="6"/>
        <v>0</v>
      </c>
      <c r="O23" s="58">
        <f t="shared" si="7"/>
        <v>0</v>
      </c>
      <c r="P23" s="58">
        <f t="shared" si="8"/>
        <v>0</v>
      </c>
      <c r="Q23" s="58">
        <f t="shared" si="9"/>
        <v>0</v>
      </c>
      <c r="R23" s="58">
        <f t="shared" si="10"/>
        <v>3</v>
      </c>
      <c r="S23" s="58">
        <f t="shared" si="11"/>
        <v>2</v>
      </c>
      <c r="T23" s="58">
        <f t="shared" si="12"/>
        <v>1</v>
      </c>
      <c r="U23" s="54">
        <f t="shared" si="3"/>
        <v>21</v>
      </c>
    </row>
    <row r="24" spans="1:21" ht="12.75" x14ac:dyDescent="0.2">
      <c r="A24" s="54">
        <v>22</v>
      </c>
      <c r="B24" s="54">
        <f t="shared" si="0"/>
        <v>7</v>
      </c>
      <c r="C24" s="55">
        <f t="shared" si="1"/>
        <v>24</v>
      </c>
      <c r="D24" s="56">
        <f t="shared" si="4"/>
        <v>6</v>
      </c>
      <c r="E24" s="59">
        <f t="shared" si="5"/>
        <v>30</v>
      </c>
      <c r="F24" s="55">
        <v>6</v>
      </c>
      <c r="G24" s="55">
        <v>1</v>
      </c>
      <c r="H24" s="55">
        <v>0</v>
      </c>
      <c r="I24" s="55">
        <v>0</v>
      </c>
      <c r="J24" s="55">
        <f t="shared" si="13"/>
        <v>8</v>
      </c>
      <c r="K24" s="55">
        <f t="shared" si="13"/>
        <v>8</v>
      </c>
      <c r="L24" s="55">
        <f t="shared" si="13"/>
        <v>8</v>
      </c>
      <c r="M24" s="55">
        <f t="shared" si="6"/>
        <v>0</v>
      </c>
      <c r="N24" s="55">
        <f t="shared" si="6"/>
        <v>0</v>
      </c>
      <c r="O24" s="58">
        <f t="shared" si="7"/>
        <v>0</v>
      </c>
      <c r="P24" s="58">
        <f t="shared" si="8"/>
        <v>0</v>
      </c>
      <c r="Q24" s="58">
        <f t="shared" si="9"/>
        <v>0</v>
      </c>
      <c r="R24" s="58">
        <f t="shared" si="10"/>
        <v>3</v>
      </c>
      <c r="S24" s="58">
        <f t="shared" si="11"/>
        <v>2</v>
      </c>
      <c r="T24" s="58">
        <f t="shared" si="12"/>
        <v>1</v>
      </c>
      <c r="U24" s="54">
        <f t="shared" si="3"/>
        <v>22</v>
      </c>
    </row>
    <row r="25" spans="1:21" ht="12.75" x14ac:dyDescent="0.2">
      <c r="A25" s="54">
        <v>23</v>
      </c>
      <c r="B25" s="54">
        <f t="shared" si="0"/>
        <v>7</v>
      </c>
      <c r="C25" s="55">
        <f t="shared" si="1"/>
        <v>27</v>
      </c>
      <c r="D25" s="56">
        <f t="shared" si="4"/>
        <v>6</v>
      </c>
      <c r="E25" s="59">
        <f t="shared" si="5"/>
        <v>33</v>
      </c>
      <c r="F25" s="55">
        <v>5</v>
      </c>
      <c r="G25" s="55">
        <v>2</v>
      </c>
      <c r="H25" s="55">
        <v>0</v>
      </c>
      <c r="I25" s="55">
        <v>0</v>
      </c>
      <c r="J25" s="55">
        <f t="shared" si="13"/>
        <v>9</v>
      </c>
      <c r="K25" s="55">
        <f t="shared" si="13"/>
        <v>9</v>
      </c>
      <c r="L25" s="55">
        <f t="shared" si="13"/>
        <v>9</v>
      </c>
      <c r="M25" s="55">
        <f t="shared" si="6"/>
        <v>0</v>
      </c>
      <c r="N25" s="55">
        <f t="shared" si="6"/>
        <v>0</v>
      </c>
      <c r="O25" s="58">
        <f t="shared" si="7"/>
        <v>0</v>
      </c>
      <c r="P25" s="58">
        <f t="shared" si="8"/>
        <v>0</v>
      </c>
      <c r="Q25" s="58">
        <f t="shared" si="9"/>
        <v>0</v>
      </c>
      <c r="R25" s="58">
        <f t="shared" si="10"/>
        <v>3</v>
      </c>
      <c r="S25" s="58">
        <f t="shared" si="11"/>
        <v>2</v>
      </c>
      <c r="T25" s="58">
        <f t="shared" si="12"/>
        <v>1</v>
      </c>
      <c r="U25" s="54">
        <f t="shared" si="3"/>
        <v>23</v>
      </c>
    </row>
    <row r="26" spans="1:21" ht="12.75" x14ac:dyDescent="0.2">
      <c r="A26" s="54">
        <v>24</v>
      </c>
      <c r="B26" s="54">
        <f t="shared" si="0"/>
        <v>8</v>
      </c>
      <c r="C26" s="55">
        <f t="shared" si="1"/>
        <v>24</v>
      </c>
      <c r="D26" s="56">
        <f t="shared" si="4"/>
        <v>7</v>
      </c>
      <c r="E26" s="59">
        <f t="shared" si="5"/>
        <v>31</v>
      </c>
      <c r="F26" s="55">
        <v>8</v>
      </c>
      <c r="G26" s="55">
        <v>0</v>
      </c>
      <c r="H26" s="55">
        <v>0</v>
      </c>
      <c r="I26" s="55">
        <v>0</v>
      </c>
      <c r="J26" s="55">
        <f t="shared" si="13"/>
        <v>8</v>
      </c>
      <c r="K26" s="55">
        <f t="shared" si="13"/>
        <v>8</v>
      </c>
      <c r="L26" s="55">
        <f t="shared" si="13"/>
        <v>8</v>
      </c>
      <c r="M26" s="55">
        <f t="shared" si="6"/>
        <v>0</v>
      </c>
      <c r="N26" s="55">
        <f t="shared" si="6"/>
        <v>0</v>
      </c>
      <c r="O26" s="58">
        <f t="shared" si="7"/>
        <v>0</v>
      </c>
      <c r="P26" s="58">
        <f t="shared" si="8"/>
        <v>0</v>
      </c>
      <c r="Q26" s="58">
        <f t="shared" si="9"/>
        <v>0</v>
      </c>
      <c r="R26" s="58">
        <f t="shared" si="10"/>
        <v>4</v>
      </c>
      <c r="S26" s="58">
        <f t="shared" si="11"/>
        <v>2</v>
      </c>
      <c r="T26" s="58">
        <f t="shared" si="12"/>
        <v>1</v>
      </c>
      <c r="U26" s="54">
        <f t="shared" si="3"/>
        <v>24</v>
      </c>
    </row>
    <row r="27" spans="1:21" ht="12.75" x14ac:dyDescent="0.2">
      <c r="A27" s="54">
        <v>25</v>
      </c>
      <c r="B27" s="54">
        <f t="shared" si="0"/>
        <v>8</v>
      </c>
      <c r="C27" s="55">
        <f t="shared" si="1"/>
        <v>27</v>
      </c>
      <c r="D27" s="56">
        <f t="shared" si="4"/>
        <v>7</v>
      </c>
      <c r="E27" s="59">
        <f t="shared" si="5"/>
        <v>34</v>
      </c>
      <c r="F27" s="55">
        <v>7</v>
      </c>
      <c r="G27" s="55">
        <v>1</v>
      </c>
      <c r="H27" s="55">
        <v>0</v>
      </c>
      <c r="I27" s="55">
        <v>0</v>
      </c>
      <c r="J27" s="55">
        <f t="shared" si="13"/>
        <v>9</v>
      </c>
      <c r="K27" s="55">
        <f t="shared" si="13"/>
        <v>9</v>
      </c>
      <c r="L27" s="55">
        <f t="shared" si="13"/>
        <v>9</v>
      </c>
      <c r="M27" s="55">
        <f t="shared" si="6"/>
        <v>0</v>
      </c>
      <c r="N27" s="55">
        <f t="shared" si="6"/>
        <v>0</v>
      </c>
      <c r="O27" s="58">
        <f t="shared" si="7"/>
        <v>0</v>
      </c>
      <c r="P27" s="58">
        <f t="shared" si="8"/>
        <v>0</v>
      </c>
      <c r="Q27" s="58">
        <f t="shared" si="9"/>
        <v>0</v>
      </c>
      <c r="R27" s="58">
        <f t="shared" si="10"/>
        <v>4</v>
      </c>
      <c r="S27" s="58">
        <f t="shared" si="11"/>
        <v>2</v>
      </c>
      <c r="T27" s="58">
        <f t="shared" si="12"/>
        <v>1</v>
      </c>
      <c r="U27" s="54">
        <f t="shared" si="3"/>
        <v>25</v>
      </c>
    </row>
    <row r="28" spans="1:21" ht="12.75" x14ac:dyDescent="0.2">
      <c r="A28" s="54">
        <v>26</v>
      </c>
      <c r="B28" s="54">
        <f t="shared" si="0"/>
        <v>8</v>
      </c>
      <c r="C28" s="55">
        <f t="shared" si="1"/>
        <v>30</v>
      </c>
      <c r="D28" s="56">
        <f t="shared" si="4"/>
        <v>7</v>
      </c>
      <c r="E28" s="59">
        <f t="shared" si="5"/>
        <v>37</v>
      </c>
      <c r="F28" s="55">
        <v>6</v>
      </c>
      <c r="G28" s="55">
        <v>2</v>
      </c>
      <c r="H28" s="55">
        <v>0</v>
      </c>
      <c r="I28" s="55">
        <v>0</v>
      </c>
      <c r="J28" s="55">
        <f t="shared" si="13"/>
        <v>10</v>
      </c>
      <c r="K28" s="55">
        <f t="shared" si="13"/>
        <v>10</v>
      </c>
      <c r="L28" s="55">
        <f t="shared" si="13"/>
        <v>10</v>
      </c>
      <c r="M28" s="55">
        <f t="shared" si="6"/>
        <v>0</v>
      </c>
      <c r="N28" s="55">
        <f t="shared" si="6"/>
        <v>0</v>
      </c>
      <c r="O28" s="58">
        <f t="shared" si="7"/>
        <v>0</v>
      </c>
      <c r="P28" s="58">
        <f t="shared" si="8"/>
        <v>0</v>
      </c>
      <c r="Q28" s="58">
        <f t="shared" si="9"/>
        <v>0</v>
      </c>
      <c r="R28" s="58">
        <f t="shared" si="10"/>
        <v>4</v>
      </c>
      <c r="S28" s="58">
        <f t="shared" si="11"/>
        <v>2</v>
      </c>
      <c r="T28" s="58">
        <f t="shared" si="12"/>
        <v>1</v>
      </c>
      <c r="U28" s="54">
        <f t="shared" si="3"/>
        <v>26</v>
      </c>
    </row>
    <row r="29" spans="1:21" ht="12.75" x14ac:dyDescent="0.2">
      <c r="A29" s="54">
        <v>27</v>
      </c>
      <c r="B29" s="54">
        <f t="shared" si="0"/>
        <v>9</v>
      </c>
      <c r="C29" s="55">
        <f t="shared" si="1"/>
        <v>27</v>
      </c>
      <c r="D29" s="56">
        <f t="shared" si="4"/>
        <v>8</v>
      </c>
      <c r="E29" s="59">
        <f t="shared" si="5"/>
        <v>35</v>
      </c>
      <c r="F29" s="55">
        <v>9</v>
      </c>
      <c r="G29" s="55">
        <v>0</v>
      </c>
      <c r="H29" s="55">
        <v>0</v>
      </c>
      <c r="I29" s="55">
        <v>0</v>
      </c>
      <c r="J29" s="55">
        <f t="shared" si="13"/>
        <v>9</v>
      </c>
      <c r="K29" s="55">
        <f t="shared" si="13"/>
        <v>9</v>
      </c>
      <c r="L29" s="55">
        <f t="shared" si="13"/>
        <v>9</v>
      </c>
      <c r="M29" s="55">
        <f t="shared" si="6"/>
        <v>0</v>
      </c>
      <c r="N29" s="55">
        <f t="shared" si="6"/>
        <v>0</v>
      </c>
      <c r="O29" s="58">
        <f t="shared" si="7"/>
        <v>0</v>
      </c>
      <c r="P29" s="58">
        <f t="shared" si="8"/>
        <v>0</v>
      </c>
      <c r="Q29" s="58">
        <f t="shared" si="9"/>
        <v>1</v>
      </c>
      <c r="R29" s="58">
        <f t="shared" si="10"/>
        <v>4</v>
      </c>
      <c r="S29" s="58">
        <f t="shared" si="11"/>
        <v>2</v>
      </c>
      <c r="T29" s="58">
        <f t="shared" si="12"/>
        <v>1</v>
      </c>
      <c r="U29" s="54">
        <f t="shared" si="3"/>
        <v>27</v>
      </c>
    </row>
    <row r="30" spans="1:21" ht="12.75" x14ac:dyDescent="0.2">
      <c r="A30" s="54">
        <v>28</v>
      </c>
      <c r="B30" s="54">
        <f t="shared" si="0"/>
        <v>9</v>
      </c>
      <c r="C30" s="55">
        <f t="shared" si="1"/>
        <v>30</v>
      </c>
      <c r="D30" s="56">
        <f t="shared" si="4"/>
        <v>8</v>
      </c>
      <c r="E30" s="59">
        <f t="shared" si="5"/>
        <v>38</v>
      </c>
      <c r="F30" s="55">
        <v>8</v>
      </c>
      <c r="G30" s="55">
        <v>1</v>
      </c>
      <c r="H30" s="55">
        <v>0</v>
      </c>
      <c r="I30" s="55">
        <v>0</v>
      </c>
      <c r="J30" s="55">
        <f t="shared" si="13"/>
        <v>10</v>
      </c>
      <c r="K30" s="55">
        <f t="shared" si="13"/>
        <v>10</v>
      </c>
      <c r="L30" s="55">
        <f t="shared" si="13"/>
        <v>10</v>
      </c>
      <c r="M30" s="55">
        <f t="shared" si="6"/>
        <v>0</v>
      </c>
      <c r="N30" s="55">
        <f t="shared" si="6"/>
        <v>0</v>
      </c>
      <c r="O30" s="58">
        <f t="shared" si="7"/>
        <v>0</v>
      </c>
      <c r="P30" s="58">
        <f t="shared" si="8"/>
        <v>0</v>
      </c>
      <c r="Q30" s="58">
        <f t="shared" si="9"/>
        <v>1</v>
      </c>
      <c r="R30" s="58">
        <f t="shared" si="10"/>
        <v>4</v>
      </c>
      <c r="S30" s="58">
        <f t="shared" si="11"/>
        <v>2</v>
      </c>
      <c r="T30" s="58">
        <f t="shared" si="12"/>
        <v>1</v>
      </c>
      <c r="U30" s="54">
        <f t="shared" si="3"/>
        <v>28</v>
      </c>
    </row>
    <row r="31" spans="1:21" ht="12.75" x14ac:dyDescent="0.2">
      <c r="A31" s="54">
        <v>29</v>
      </c>
      <c r="B31" s="54">
        <f t="shared" si="0"/>
        <v>9</v>
      </c>
      <c r="C31" s="55">
        <f t="shared" si="1"/>
        <v>33</v>
      </c>
      <c r="D31" s="56">
        <f t="shared" si="4"/>
        <v>8</v>
      </c>
      <c r="E31" s="59">
        <f t="shared" si="5"/>
        <v>41</v>
      </c>
      <c r="F31" s="55">
        <v>7</v>
      </c>
      <c r="G31" s="55">
        <v>2</v>
      </c>
      <c r="H31" s="55">
        <v>0</v>
      </c>
      <c r="I31" s="55">
        <v>0</v>
      </c>
      <c r="J31" s="55">
        <f t="shared" si="13"/>
        <v>11</v>
      </c>
      <c r="K31" s="55">
        <f t="shared" si="13"/>
        <v>11</v>
      </c>
      <c r="L31" s="55">
        <f t="shared" si="13"/>
        <v>11</v>
      </c>
      <c r="M31" s="55">
        <f t="shared" si="6"/>
        <v>0</v>
      </c>
      <c r="N31" s="55">
        <f t="shared" si="6"/>
        <v>0</v>
      </c>
      <c r="O31" s="58">
        <f t="shared" si="7"/>
        <v>0</v>
      </c>
      <c r="P31" s="58">
        <f t="shared" si="8"/>
        <v>0</v>
      </c>
      <c r="Q31" s="58">
        <f t="shared" si="9"/>
        <v>1</v>
      </c>
      <c r="R31" s="58">
        <f t="shared" si="10"/>
        <v>4</v>
      </c>
      <c r="S31" s="58">
        <f t="shared" si="11"/>
        <v>2</v>
      </c>
      <c r="T31" s="58">
        <f t="shared" si="12"/>
        <v>1</v>
      </c>
      <c r="U31" s="54">
        <f t="shared" si="3"/>
        <v>29</v>
      </c>
    </row>
    <row r="32" spans="1:21" ht="12.75" x14ac:dyDescent="0.2">
      <c r="A32" s="54">
        <v>30</v>
      </c>
      <c r="B32" s="54">
        <f t="shared" si="0"/>
        <v>10</v>
      </c>
      <c r="C32" s="55">
        <f t="shared" si="1"/>
        <v>30</v>
      </c>
      <c r="D32" s="56">
        <f t="shared" si="4"/>
        <v>9</v>
      </c>
      <c r="E32" s="59">
        <f t="shared" si="5"/>
        <v>39</v>
      </c>
      <c r="F32" s="55">
        <v>10</v>
      </c>
      <c r="G32" s="55">
        <v>0</v>
      </c>
      <c r="H32" s="55">
        <v>0</v>
      </c>
      <c r="I32" s="55">
        <v>0</v>
      </c>
      <c r="J32" s="55">
        <f t="shared" si="13"/>
        <v>10</v>
      </c>
      <c r="K32" s="55">
        <f t="shared" si="13"/>
        <v>10</v>
      </c>
      <c r="L32" s="55">
        <f t="shared" si="13"/>
        <v>10</v>
      </c>
      <c r="M32" s="55">
        <f t="shared" si="6"/>
        <v>0</v>
      </c>
      <c r="N32" s="55">
        <f t="shared" si="6"/>
        <v>0</v>
      </c>
      <c r="O32" s="58">
        <f t="shared" si="7"/>
        <v>0</v>
      </c>
      <c r="P32" s="58">
        <f t="shared" si="8"/>
        <v>0</v>
      </c>
      <c r="Q32" s="58">
        <f t="shared" si="9"/>
        <v>2</v>
      </c>
      <c r="R32" s="58">
        <f t="shared" si="10"/>
        <v>4</v>
      </c>
      <c r="S32" s="58">
        <f t="shared" si="11"/>
        <v>2</v>
      </c>
      <c r="T32" s="58">
        <f t="shared" si="12"/>
        <v>1</v>
      </c>
      <c r="U32" s="54">
        <f t="shared" si="3"/>
        <v>30</v>
      </c>
    </row>
    <row r="33" spans="1:21" ht="12.75" x14ac:dyDescent="0.2">
      <c r="A33" s="54">
        <v>31</v>
      </c>
      <c r="B33" s="54">
        <f t="shared" si="0"/>
        <v>10</v>
      </c>
      <c r="C33" s="55">
        <f t="shared" si="1"/>
        <v>33</v>
      </c>
      <c r="D33" s="56">
        <f t="shared" si="4"/>
        <v>9</v>
      </c>
      <c r="E33" s="59">
        <f t="shared" si="5"/>
        <v>42</v>
      </c>
      <c r="F33" s="55">
        <v>9</v>
      </c>
      <c r="G33" s="55">
        <v>1</v>
      </c>
      <c r="H33" s="55">
        <v>0</v>
      </c>
      <c r="I33" s="55">
        <v>0</v>
      </c>
      <c r="J33" s="55">
        <f t="shared" si="13"/>
        <v>11</v>
      </c>
      <c r="K33" s="55">
        <f t="shared" si="13"/>
        <v>11</v>
      </c>
      <c r="L33" s="55">
        <f t="shared" si="13"/>
        <v>11</v>
      </c>
      <c r="M33" s="55">
        <f t="shared" si="6"/>
        <v>0</v>
      </c>
      <c r="N33" s="55">
        <f t="shared" si="6"/>
        <v>0</v>
      </c>
      <c r="O33" s="58">
        <f t="shared" si="7"/>
        <v>0</v>
      </c>
      <c r="P33" s="58">
        <f t="shared" si="8"/>
        <v>0</v>
      </c>
      <c r="Q33" s="58">
        <f t="shared" si="9"/>
        <v>2</v>
      </c>
      <c r="R33" s="58">
        <f t="shared" si="10"/>
        <v>4</v>
      </c>
      <c r="S33" s="58">
        <f t="shared" si="11"/>
        <v>2</v>
      </c>
      <c r="T33" s="58">
        <f t="shared" si="12"/>
        <v>1</v>
      </c>
      <c r="U33" s="54">
        <f t="shared" si="3"/>
        <v>31</v>
      </c>
    </row>
    <row r="34" spans="1:21" ht="12.75" x14ac:dyDescent="0.2">
      <c r="A34" s="54">
        <v>32</v>
      </c>
      <c r="B34" s="54">
        <f t="shared" ref="B34:B65" si="14">SUM(F34:I34)</f>
        <v>10</v>
      </c>
      <c r="C34" s="55">
        <f t="shared" ref="C34:C65" si="15">F34*3+G34*6+H34*10+I34*15</f>
        <v>36</v>
      </c>
      <c r="D34" s="56">
        <f t="shared" si="4"/>
        <v>9</v>
      </c>
      <c r="E34" s="59">
        <f t="shared" si="5"/>
        <v>45</v>
      </c>
      <c r="F34" s="55">
        <v>8</v>
      </c>
      <c r="G34" s="55">
        <v>2</v>
      </c>
      <c r="H34" s="55">
        <v>0</v>
      </c>
      <c r="I34" s="55">
        <v>0</v>
      </c>
      <c r="J34" s="55">
        <f t="shared" si="13"/>
        <v>12</v>
      </c>
      <c r="K34" s="55">
        <f t="shared" si="13"/>
        <v>12</v>
      </c>
      <c r="L34" s="55">
        <f t="shared" si="13"/>
        <v>12</v>
      </c>
      <c r="M34" s="55">
        <f t="shared" si="6"/>
        <v>0</v>
      </c>
      <c r="N34" s="55">
        <f t="shared" si="6"/>
        <v>0</v>
      </c>
      <c r="O34" s="58">
        <f t="shared" si="7"/>
        <v>0</v>
      </c>
      <c r="P34" s="58">
        <f t="shared" si="8"/>
        <v>0</v>
      </c>
      <c r="Q34" s="58">
        <f t="shared" si="9"/>
        <v>2</v>
      </c>
      <c r="R34" s="58">
        <f t="shared" si="10"/>
        <v>4</v>
      </c>
      <c r="S34" s="58">
        <f t="shared" si="11"/>
        <v>2</v>
      </c>
      <c r="T34" s="58">
        <f t="shared" si="12"/>
        <v>1</v>
      </c>
      <c r="U34" s="54">
        <f t="shared" ref="U34:U65" si="16">F34*3+G34*4+H34*5+I34*6</f>
        <v>32</v>
      </c>
    </row>
    <row r="35" spans="1:21" ht="12.75" x14ac:dyDescent="0.2">
      <c r="A35" s="54">
        <v>33</v>
      </c>
      <c r="B35" s="54">
        <f t="shared" si="14"/>
        <v>11</v>
      </c>
      <c r="C35" s="55">
        <f t="shared" si="15"/>
        <v>33</v>
      </c>
      <c r="D35" s="56">
        <f t="shared" si="4"/>
        <v>10</v>
      </c>
      <c r="E35" s="59">
        <f t="shared" si="5"/>
        <v>43</v>
      </c>
      <c r="F35" s="55">
        <v>11</v>
      </c>
      <c r="G35" s="55">
        <v>0</v>
      </c>
      <c r="H35" s="55">
        <v>0</v>
      </c>
      <c r="I35" s="55">
        <v>0</v>
      </c>
      <c r="J35" s="55">
        <f t="shared" si="13"/>
        <v>11</v>
      </c>
      <c r="K35" s="55">
        <f t="shared" si="13"/>
        <v>11</v>
      </c>
      <c r="L35" s="55">
        <f t="shared" si="13"/>
        <v>11</v>
      </c>
      <c r="M35" s="55">
        <f t="shared" ref="M35:N66" si="17">$H35*2+$I35*3</f>
        <v>0</v>
      </c>
      <c r="N35" s="55">
        <f t="shared" si="17"/>
        <v>0</v>
      </c>
      <c r="O35" s="58">
        <f t="shared" si="7"/>
        <v>0</v>
      </c>
      <c r="P35" s="58">
        <f t="shared" si="8"/>
        <v>0</v>
      </c>
      <c r="Q35" s="58">
        <f t="shared" si="9"/>
        <v>3</v>
      </c>
      <c r="R35" s="58">
        <f t="shared" si="10"/>
        <v>4</v>
      </c>
      <c r="S35" s="58">
        <f t="shared" si="11"/>
        <v>2</v>
      </c>
      <c r="T35" s="58">
        <f t="shared" si="12"/>
        <v>1</v>
      </c>
      <c r="U35" s="54">
        <f t="shared" si="16"/>
        <v>33</v>
      </c>
    </row>
    <row r="36" spans="1:21" ht="12.75" x14ac:dyDescent="0.2">
      <c r="A36" s="54">
        <v>34</v>
      </c>
      <c r="B36" s="54">
        <f t="shared" si="14"/>
        <v>11</v>
      </c>
      <c r="C36" s="55">
        <f t="shared" si="15"/>
        <v>36</v>
      </c>
      <c r="D36" s="56">
        <f t="shared" si="4"/>
        <v>10</v>
      </c>
      <c r="E36" s="59">
        <f t="shared" si="5"/>
        <v>46</v>
      </c>
      <c r="F36" s="55">
        <v>10</v>
      </c>
      <c r="G36" s="55">
        <v>1</v>
      </c>
      <c r="H36" s="55">
        <v>0</v>
      </c>
      <c r="I36" s="55">
        <v>0</v>
      </c>
      <c r="J36" s="55">
        <f t="shared" si="13"/>
        <v>12</v>
      </c>
      <c r="K36" s="55">
        <f t="shared" si="13"/>
        <v>12</v>
      </c>
      <c r="L36" s="55">
        <f t="shared" si="13"/>
        <v>12</v>
      </c>
      <c r="M36" s="55">
        <f t="shared" si="17"/>
        <v>0</v>
      </c>
      <c r="N36" s="55">
        <f t="shared" si="17"/>
        <v>0</v>
      </c>
      <c r="O36" s="58">
        <f t="shared" si="7"/>
        <v>0</v>
      </c>
      <c r="P36" s="58">
        <f t="shared" si="8"/>
        <v>0</v>
      </c>
      <c r="Q36" s="58">
        <f t="shared" si="9"/>
        <v>3</v>
      </c>
      <c r="R36" s="58">
        <f t="shared" si="10"/>
        <v>4</v>
      </c>
      <c r="S36" s="58">
        <f t="shared" si="11"/>
        <v>2</v>
      </c>
      <c r="T36" s="58">
        <f t="shared" si="12"/>
        <v>1</v>
      </c>
      <c r="U36" s="54">
        <f t="shared" si="16"/>
        <v>34</v>
      </c>
    </row>
    <row r="37" spans="1:21" ht="12.75" x14ac:dyDescent="0.2">
      <c r="A37" s="54">
        <v>35</v>
      </c>
      <c r="B37" s="54">
        <f t="shared" si="14"/>
        <v>11</v>
      </c>
      <c r="C37" s="55">
        <f t="shared" si="15"/>
        <v>39</v>
      </c>
      <c r="D37" s="56">
        <f t="shared" si="4"/>
        <v>10</v>
      </c>
      <c r="E37" s="59">
        <f t="shared" si="5"/>
        <v>49</v>
      </c>
      <c r="F37" s="55">
        <v>9</v>
      </c>
      <c r="G37" s="55">
        <v>2</v>
      </c>
      <c r="H37" s="55">
        <v>0</v>
      </c>
      <c r="I37" s="55">
        <v>0</v>
      </c>
      <c r="J37" s="55">
        <f t="shared" si="13"/>
        <v>13</v>
      </c>
      <c r="K37" s="55">
        <f t="shared" si="13"/>
        <v>13</v>
      </c>
      <c r="L37" s="55">
        <f t="shared" si="13"/>
        <v>13</v>
      </c>
      <c r="M37" s="55">
        <f t="shared" si="17"/>
        <v>0</v>
      </c>
      <c r="N37" s="55">
        <f t="shared" si="17"/>
        <v>0</v>
      </c>
      <c r="O37" s="58">
        <f t="shared" si="7"/>
        <v>0</v>
      </c>
      <c r="P37" s="58">
        <f t="shared" si="8"/>
        <v>0</v>
      </c>
      <c r="Q37" s="58">
        <f t="shared" si="9"/>
        <v>3</v>
      </c>
      <c r="R37" s="58">
        <f t="shared" si="10"/>
        <v>4</v>
      </c>
      <c r="S37" s="58">
        <f t="shared" si="11"/>
        <v>2</v>
      </c>
      <c r="T37" s="58">
        <f t="shared" si="12"/>
        <v>1</v>
      </c>
      <c r="U37" s="54">
        <f t="shared" si="16"/>
        <v>35</v>
      </c>
    </row>
    <row r="38" spans="1:21" ht="12.75" x14ac:dyDescent="0.2">
      <c r="A38" s="54">
        <v>36</v>
      </c>
      <c r="B38" s="54">
        <f t="shared" si="14"/>
        <v>12</v>
      </c>
      <c r="C38" s="55">
        <f t="shared" si="15"/>
        <v>36</v>
      </c>
      <c r="D38" s="56">
        <f t="shared" si="4"/>
        <v>11</v>
      </c>
      <c r="E38" s="59">
        <f t="shared" si="5"/>
        <v>47</v>
      </c>
      <c r="F38" s="55">
        <v>12</v>
      </c>
      <c r="G38" s="55">
        <v>0</v>
      </c>
      <c r="H38" s="55">
        <v>0</v>
      </c>
      <c r="I38" s="55">
        <v>0</v>
      </c>
      <c r="J38" s="55">
        <f t="shared" si="13"/>
        <v>12</v>
      </c>
      <c r="K38" s="55">
        <f t="shared" si="13"/>
        <v>12</v>
      </c>
      <c r="L38" s="55">
        <f t="shared" si="13"/>
        <v>12</v>
      </c>
      <c r="M38" s="55">
        <f t="shared" si="17"/>
        <v>0</v>
      </c>
      <c r="N38" s="55">
        <f t="shared" si="17"/>
        <v>0</v>
      </c>
      <c r="O38" s="58">
        <f t="shared" si="7"/>
        <v>0</v>
      </c>
      <c r="P38" s="58">
        <f t="shared" si="8"/>
        <v>0</v>
      </c>
      <c r="Q38" s="58">
        <f t="shared" si="9"/>
        <v>4</v>
      </c>
      <c r="R38" s="58">
        <f t="shared" si="10"/>
        <v>4</v>
      </c>
      <c r="S38" s="58">
        <f t="shared" si="11"/>
        <v>2</v>
      </c>
      <c r="T38" s="58">
        <f t="shared" si="12"/>
        <v>1</v>
      </c>
      <c r="U38" s="54">
        <f t="shared" si="16"/>
        <v>36</v>
      </c>
    </row>
    <row r="39" spans="1:21" ht="12.75" x14ac:dyDescent="0.2">
      <c r="A39" s="54">
        <v>37</v>
      </c>
      <c r="B39" s="54">
        <f t="shared" si="14"/>
        <v>12</v>
      </c>
      <c r="C39" s="55">
        <f t="shared" si="15"/>
        <v>39</v>
      </c>
      <c r="D39" s="56">
        <f t="shared" si="4"/>
        <v>11</v>
      </c>
      <c r="E39" s="59">
        <f t="shared" si="5"/>
        <v>50</v>
      </c>
      <c r="F39" s="55">
        <v>11</v>
      </c>
      <c r="G39" s="55">
        <v>1</v>
      </c>
      <c r="H39" s="55">
        <v>0</v>
      </c>
      <c r="I39" s="55">
        <v>0</v>
      </c>
      <c r="J39" s="55">
        <f t="shared" si="13"/>
        <v>13</v>
      </c>
      <c r="K39" s="55">
        <f t="shared" si="13"/>
        <v>13</v>
      </c>
      <c r="L39" s="55">
        <f t="shared" si="13"/>
        <v>13</v>
      </c>
      <c r="M39" s="55">
        <f t="shared" si="17"/>
        <v>0</v>
      </c>
      <c r="N39" s="55">
        <f t="shared" si="17"/>
        <v>0</v>
      </c>
      <c r="O39" s="58">
        <f t="shared" si="7"/>
        <v>0</v>
      </c>
      <c r="P39" s="58">
        <f t="shared" si="8"/>
        <v>0</v>
      </c>
      <c r="Q39" s="58">
        <f t="shared" si="9"/>
        <v>4</v>
      </c>
      <c r="R39" s="58">
        <f t="shared" si="10"/>
        <v>4</v>
      </c>
      <c r="S39" s="58">
        <f t="shared" si="11"/>
        <v>2</v>
      </c>
      <c r="T39" s="58">
        <f t="shared" si="12"/>
        <v>1</v>
      </c>
      <c r="U39" s="54">
        <f t="shared" si="16"/>
        <v>37</v>
      </c>
    </row>
    <row r="40" spans="1:21" ht="12.75" x14ac:dyDescent="0.2">
      <c r="A40" s="54">
        <v>38</v>
      </c>
      <c r="B40" s="54">
        <f t="shared" si="14"/>
        <v>12</v>
      </c>
      <c r="C40" s="55">
        <f t="shared" si="15"/>
        <v>42</v>
      </c>
      <c r="D40" s="56">
        <f t="shared" si="4"/>
        <v>11</v>
      </c>
      <c r="E40" s="59">
        <f t="shared" si="5"/>
        <v>53</v>
      </c>
      <c r="F40" s="55">
        <v>10</v>
      </c>
      <c r="G40" s="55">
        <v>2</v>
      </c>
      <c r="H40" s="55">
        <v>0</v>
      </c>
      <c r="I40" s="55">
        <v>0</v>
      </c>
      <c r="J40" s="55">
        <f t="shared" si="13"/>
        <v>14</v>
      </c>
      <c r="K40" s="55">
        <f t="shared" si="13"/>
        <v>14</v>
      </c>
      <c r="L40" s="55">
        <f t="shared" si="13"/>
        <v>14</v>
      </c>
      <c r="M40" s="55">
        <f t="shared" si="17"/>
        <v>0</v>
      </c>
      <c r="N40" s="55">
        <f t="shared" si="17"/>
        <v>0</v>
      </c>
      <c r="O40" s="58">
        <f t="shared" si="7"/>
        <v>0</v>
      </c>
      <c r="P40" s="58">
        <f t="shared" si="8"/>
        <v>0</v>
      </c>
      <c r="Q40" s="58">
        <f t="shared" si="9"/>
        <v>4</v>
      </c>
      <c r="R40" s="58">
        <f t="shared" si="10"/>
        <v>4</v>
      </c>
      <c r="S40" s="58">
        <f t="shared" si="11"/>
        <v>2</v>
      </c>
      <c r="T40" s="58">
        <f t="shared" si="12"/>
        <v>1</v>
      </c>
      <c r="U40" s="54">
        <f t="shared" si="16"/>
        <v>38</v>
      </c>
    </row>
    <row r="41" spans="1:21" ht="12.75" x14ac:dyDescent="0.2">
      <c r="A41" s="54">
        <v>39</v>
      </c>
      <c r="B41" s="54">
        <f t="shared" si="14"/>
        <v>13</v>
      </c>
      <c r="C41" s="55">
        <f t="shared" si="15"/>
        <v>39</v>
      </c>
      <c r="D41" s="56">
        <f t="shared" si="4"/>
        <v>12</v>
      </c>
      <c r="E41" s="59">
        <f t="shared" si="5"/>
        <v>51</v>
      </c>
      <c r="F41" s="55">
        <v>13</v>
      </c>
      <c r="G41" s="55">
        <v>0</v>
      </c>
      <c r="H41" s="55">
        <v>0</v>
      </c>
      <c r="I41" s="55">
        <v>0</v>
      </c>
      <c r="J41" s="55">
        <f t="shared" si="13"/>
        <v>13</v>
      </c>
      <c r="K41" s="55">
        <f t="shared" si="13"/>
        <v>13</v>
      </c>
      <c r="L41" s="55">
        <f t="shared" si="13"/>
        <v>13</v>
      </c>
      <c r="M41" s="55">
        <f t="shared" si="17"/>
        <v>0</v>
      </c>
      <c r="N41" s="55">
        <f t="shared" si="17"/>
        <v>0</v>
      </c>
      <c r="O41" s="58">
        <f t="shared" si="7"/>
        <v>0</v>
      </c>
      <c r="P41" s="58">
        <f t="shared" si="8"/>
        <v>0</v>
      </c>
      <c r="Q41" s="58">
        <f t="shared" si="9"/>
        <v>5</v>
      </c>
      <c r="R41" s="58">
        <f t="shared" si="10"/>
        <v>4</v>
      </c>
      <c r="S41" s="58">
        <f t="shared" si="11"/>
        <v>2</v>
      </c>
      <c r="T41" s="58">
        <f t="shared" si="12"/>
        <v>1</v>
      </c>
      <c r="U41" s="54">
        <f t="shared" si="16"/>
        <v>39</v>
      </c>
    </row>
    <row r="42" spans="1:21" ht="12.75" x14ac:dyDescent="0.2">
      <c r="A42" s="54">
        <v>40</v>
      </c>
      <c r="B42" s="54">
        <f t="shared" si="14"/>
        <v>13</v>
      </c>
      <c r="C42" s="55">
        <f t="shared" si="15"/>
        <v>42</v>
      </c>
      <c r="D42" s="56">
        <f t="shared" si="4"/>
        <v>12</v>
      </c>
      <c r="E42" s="59">
        <f t="shared" si="5"/>
        <v>54</v>
      </c>
      <c r="F42" s="55">
        <v>12</v>
      </c>
      <c r="G42" s="55">
        <v>1</v>
      </c>
      <c r="H42" s="55">
        <v>0</v>
      </c>
      <c r="I42" s="55">
        <v>0</v>
      </c>
      <c r="J42" s="55">
        <f t="shared" ref="J42:L61" si="18">$F42*1+$G42*2+$H42*2+$I42*3</f>
        <v>14</v>
      </c>
      <c r="K42" s="55">
        <f t="shared" si="18"/>
        <v>14</v>
      </c>
      <c r="L42" s="55">
        <f t="shared" si="18"/>
        <v>14</v>
      </c>
      <c r="M42" s="55">
        <f t="shared" si="17"/>
        <v>0</v>
      </c>
      <c r="N42" s="55">
        <f t="shared" si="17"/>
        <v>0</v>
      </c>
      <c r="O42" s="58">
        <f t="shared" si="7"/>
        <v>0</v>
      </c>
      <c r="P42" s="58">
        <f t="shared" si="8"/>
        <v>0</v>
      </c>
      <c r="Q42" s="58">
        <f t="shared" si="9"/>
        <v>5</v>
      </c>
      <c r="R42" s="58">
        <f t="shared" si="10"/>
        <v>4</v>
      </c>
      <c r="S42" s="58">
        <f t="shared" si="11"/>
        <v>2</v>
      </c>
      <c r="T42" s="58">
        <f t="shared" si="12"/>
        <v>1</v>
      </c>
      <c r="U42" s="54">
        <f t="shared" si="16"/>
        <v>40</v>
      </c>
    </row>
    <row r="43" spans="1:21" ht="12.75" x14ac:dyDescent="0.2">
      <c r="A43" s="54">
        <v>41</v>
      </c>
      <c r="B43" s="54">
        <f t="shared" si="14"/>
        <v>13</v>
      </c>
      <c r="C43" s="55">
        <f t="shared" si="15"/>
        <v>45</v>
      </c>
      <c r="D43" s="56">
        <f t="shared" si="4"/>
        <v>12</v>
      </c>
      <c r="E43" s="59">
        <f t="shared" si="5"/>
        <v>57</v>
      </c>
      <c r="F43" s="55">
        <v>11</v>
      </c>
      <c r="G43" s="55">
        <v>2</v>
      </c>
      <c r="H43" s="55">
        <v>0</v>
      </c>
      <c r="I43" s="55">
        <v>0</v>
      </c>
      <c r="J43" s="55">
        <f t="shared" si="18"/>
        <v>15</v>
      </c>
      <c r="K43" s="55">
        <f t="shared" si="18"/>
        <v>15</v>
      </c>
      <c r="L43" s="55">
        <f t="shared" si="18"/>
        <v>15</v>
      </c>
      <c r="M43" s="55">
        <f t="shared" si="17"/>
        <v>0</v>
      </c>
      <c r="N43" s="55">
        <f t="shared" si="17"/>
        <v>0</v>
      </c>
      <c r="O43" s="58">
        <f t="shared" si="7"/>
        <v>0</v>
      </c>
      <c r="P43" s="58">
        <f t="shared" si="8"/>
        <v>0</v>
      </c>
      <c r="Q43" s="58">
        <f t="shared" si="9"/>
        <v>5</v>
      </c>
      <c r="R43" s="58">
        <f t="shared" si="10"/>
        <v>4</v>
      </c>
      <c r="S43" s="58">
        <f t="shared" si="11"/>
        <v>2</v>
      </c>
      <c r="T43" s="58">
        <f t="shared" si="12"/>
        <v>1</v>
      </c>
      <c r="U43" s="54">
        <f t="shared" si="16"/>
        <v>41</v>
      </c>
    </row>
    <row r="44" spans="1:21" ht="12.75" x14ac:dyDescent="0.2">
      <c r="A44" s="54">
        <v>42</v>
      </c>
      <c r="B44" s="54">
        <f t="shared" si="14"/>
        <v>14</v>
      </c>
      <c r="C44" s="55">
        <f t="shared" si="15"/>
        <v>42</v>
      </c>
      <c r="D44" s="56">
        <f t="shared" si="4"/>
        <v>13</v>
      </c>
      <c r="E44" s="59">
        <f t="shared" si="5"/>
        <v>55</v>
      </c>
      <c r="F44" s="55">
        <v>14</v>
      </c>
      <c r="G44" s="55">
        <v>0</v>
      </c>
      <c r="H44" s="55">
        <v>0</v>
      </c>
      <c r="I44" s="55">
        <v>0</v>
      </c>
      <c r="J44" s="55">
        <f t="shared" si="18"/>
        <v>14</v>
      </c>
      <c r="K44" s="55">
        <f t="shared" si="18"/>
        <v>14</v>
      </c>
      <c r="L44" s="55">
        <f t="shared" si="18"/>
        <v>14</v>
      </c>
      <c r="M44" s="55">
        <f t="shared" si="17"/>
        <v>0</v>
      </c>
      <c r="N44" s="55">
        <f t="shared" si="17"/>
        <v>0</v>
      </c>
      <c r="O44" s="58">
        <f t="shared" si="7"/>
        <v>0</v>
      </c>
      <c r="P44" s="58">
        <f t="shared" si="8"/>
        <v>0</v>
      </c>
      <c r="Q44" s="58">
        <f t="shared" si="9"/>
        <v>6</v>
      </c>
      <c r="R44" s="58">
        <f t="shared" si="10"/>
        <v>4</v>
      </c>
      <c r="S44" s="58">
        <f t="shared" si="11"/>
        <v>2</v>
      </c>
      <c r="T44" s="58">
        <f t="shared" si="12"/>
        <v>1</v>
      </c>
      <c r="U44" s="54">
        <f t="shared" si="16"/>
        <v>42</v>
      </c>
    </row>
    <row r="45" spans="1:21" ht="12.75" x14ac:dyDescent="0.2">
      <c r="A45" s="54">
        <v>43</v>
      </c>
      <c r="B45" s="54">
        <f t="shared" si="14"/>
        <v>14</v>
      </c>
      <c r="C45" s="55">
        <f t="shared" si="15"/>
        <v>45</v>
      </c>
      <c r="D45" s="56">
        <f t="shared" si="4"/>
        <v>13</v>
      </c>
      <c r="E45" s="59">
        <f t="shared" si="5"/>
        <v>58</v>
      </c>
      <c r="F45" s="55">
        <v>13</v>
      </c>
      <c r="G45" s="55">
        <v>1</v>
      </c>
      <c r="H45" s="55">
        <v>0</v>
      </c>
      <c r="I45" s="55">
        <v>0</v>
      </c>
      <c r="J45" s="55">
        <f t="shared" si="18"/>
        <v>15</v>
      </c>
      <c r="K45" s="55">
        <f t="shared" si="18"/>
        <v>15</v>
      </c>
      <c r="L45" s="55">
        <f t="shared" si="18"/>
        <v>15</v>
      </c>
      <c r="M45" s="55">
        <f t="shared" si="17"/>
        <v>0</v>
      </c>
      <c r="N45" s="55">
        <f t="shared" si="17"/>
        <v>0</v>
      </c>
      <c r="O45" s="58">
        <f t="shared" si="7"/>
        <v>0</v>
      </c>
      <c r="P45" s="58">
        <f t="shared" si="8"/>
        <v>0</v>
      </c>
      <c r="Q45" s="58">
        <f t="shared" si="9"/>
        <v>6</v>
      </c>
      <c r="R45" s="58">
        <f t="shared" si="10"/>
        <v>4</v>
      </c>
      <c r="S45" s="58">
        <f t="shared" si="11"/>
        <v>2</v>
      </c>
      <c r="T45" s="58">
        <f t="shared" si="12"/>
        <v>1</v>
      </c>
      <c r="U45" s="54">
        <f t="shared" si="16"/>
        <v>43</v>
      </c>
    </row>
    <row r="46" spans="1:21" ht="12.75" x14ac:dyDescent="0.2">
      <c r="A46" s="54">
        <v>44</v>
      </c>
      <c r="B46" s="54">
        <f t="shared" si="14"/>
        <v>14</v>
      </c>
      <c r="C46" s="55">
        <f t="shared" si="15"/>
        <v>48</v>
      </c>
      <c r="D46" s="56">
        <f t="shared" si="4"/>
        <v>13</v>
      </c>
      <c r="E46" s="59">
        <f t="shared" si="5"/>
        <v>61</v>
      </c>
      <c r="F46" s="55">
        <v>12</v>
      </c>
      <c r="G46" s="55">
        <v>2</v>
      </c>
      <c r="H46" s="55">
        <v>0</v>
      </c>
      <c r="I46" s="55">
        <v>0</v>
      </c>
      <c r="J46" s="55">
        <f t="shared" si="18"/>
        <v>16</v>
      </c>
      <c r="K46" s="55">
        <f t="shared" si="18"/>
        <v>16</v>
      </c>
      <c r="L46" s="55">
        <f t="shared" si="18"/>
        <v>16</v>
      </c>
      <c r="M46" s="55">
        <f t="shared" si="17"/>
        <v>0</v>
      </c>
      <c r="N46" s="55">
        <f t="shared" si="17"/>
        <v>0</v>
      </c>
      <c r="O46" s="58">
        <f t="shared" si="7"/>
        <v>0</v>
      </c>
      <c r="P46" s="58">
        <f t="shared" si="8"/>
        <v>0</v>
      </c>
      <c r="Q46" s="58">
        <f t="shared" si="9"/>
        <v>6</v>
      </c>
      <c r="R46" s="58">
        <f t="shared" si="10"/>
        <v>4</v>
      </c>
      <c r="S46" s="58">
        <f t="shared" si="11"/>
        <v>2</v>
      </c>
      <c r="T46" s="58">
        <f t="shared" si="12"/>
        <v>1</v>
      </c>
      <c r="U46" s="54">
        <f t="shared" si="16"/>
        <v>44</v>
      </c>
    </row>
    <row r="47" spans="1:21" ht="12.75" x14ac:dyDescent="0.2">
      <c r="A47" s="54">
        <v>45</v>
      </c>
      <c r="B47" s="54">
        <f t="shared" si="14"/>
        <v>15</v>
      </c>
      <c r="C47" s="55">
        <f t="shared" si="15"/>
        <v>45</v>
      </c>
      <c r="D47" s="56">
        <f t="shared" si="4"/>
        <v>14</v>
      </c>
      <c r="E47" s="59">
        <f t="shared" si="5"/>
        <v>59</v>
      </c>
      <c r="F47" s="55">
        <v>15</v>
      </c>
      <c r="G47" s="55">
        <v>0</v>
      </c>
      <c r="H47" s="55">
        <v>0</v>
      </c>
      <c r="I47" s="55">
        <v>0</v>
      </c>
      <c r="J47" s="55">
        <f t="shared" si="18"/>
        <v>15</v>
      </c>
      <c r="K47" s="55">
        <f t="shared" si="18"/>
        <v>15</v>
      </c>
      <c r="L47" s="55">
        <f t="shared" si="18"/>
        <v>15</v>
      </c>
      <c r="M47" s="55">
        <f t="shared" si="17"/>
        <v>0</v>
      </c>
      <c r="N47" s="55">
        <f t="shared" si="17"/>
        <v>0</v>
      </c>
      <c r="O47" s="58">
        <f t="shared" si="7"/>
        <v>0</v>
      </c>
      <c r="P47" s="58">
        <f t="shared" si="8"/>
        <v>0</v>
      </c>
      <c r="Q47" s="58">
        <f t="shared" si="9"/>
        <v>7</v>
      </c>
      <c r="R47" s="58">
        <f t="shared" si="10"/>
        <v>4</v>
      </c>
      <c r="S47" s="58">
        <f t="shared" si="11"/>
        <v>2</v>
      </c>
      <c r="T47" s="58">
        <f t="shared" si="12"/>
        <v>1</v>
      </c>
      <c r="U47" s="54">
        <f t="shared" si="16"/>
        <v>45</v>
      </c>
    </row>
    <row r="48" spans="1:21" ht="12.75" x14ac:dyDescent="0.2">
      <c r="A48" s="54">
        <v>46</v>
      </c>
      <c r="B48" s="54">
        <f t="shared" si="14"/>
        <v>15</v>
      </c>
      <c r="C48" s="55">
        <f t="shared" si="15"/>
        <v>48</v>
      </c>
      <c r="D48" s="56">
        <f t="shared" si="4"/>
        <v>14</v>
      </c>
      <c r="E48" s="59">
        <f t="shared" si="5"/>
        <v>62</v>
      </c>
      <c r="F48" s="55">
        <v>14</v>
      </c>
      <c r="G48" s="55">
        <v>1</v>
      </c>
      <c r="H48" s="55">
        <v>0</v>
      </c>
      <c r="I48" s="55">
        <v>0</v>
      </c>
      <c r="J48" s="55">
        <f t="shared" si="18"/>
        <v>16</v>
      </c>
      <c r="K48" s="55">
        <f t="shared" si="18"/>
        <v>16</v>
      </c>
      <c r="L48" s="55">
        <f t="shared" si="18"/>
        <v>16</v>
      </c>
      <c r="M48" s="55">
        <f t="shared" si="17"/>
        <v>0</v>
      </c>
      <c r="N48" s="55">
        <f t="shared" si="17"/>
        <v>0</v>
      </c>
      <c r="O48" s="58">
        <f t="shared" si="7"/>
        <v>0</v>
      </c>
      <c r="P48" s="58">
        <f t="shared" si="8"/>
        <v>0</v>
      </c>
      <c r="Q48" s="58">
        <f t="shared" si="9"/>
        <v>7</v>
      </c>
      <c r="R48" s="58">
        <f t="shared" si="10"/>
        <v>4</v>
      </c>
      <c r="S48" s="58">
        <f t="shared" si="11"/>
        <v>2</v>
      </c>
      <c r="T48" s="58">
        <f t="shared" si="12"/>
        <v>1</v>
      </c>
      <c r="U48" s="54">
        <f t="shared" si="16"/>
        <v>46</v>
      </c>
    </row>
    <row r="49" spans="1:21" ht="12.75" x14ac:dyDescent="0.2">
      <c r="A49" s="54">
        <v>47</v>
      </c>
      <c r="B49" s="54">
        <f t="shared" si="14"/>
        <v>15</v>
      </c>
      <c r="C49" s="55">
        <f t="shared" si="15"/>
        <v>51</v>
      </c>
      <c r="D49" s="56">
        <f t="shared" si="4"/>
        <v>14</v>
      </c>
      <c r="E49" s="59">
        <f t="shared" si="5"/>
        <v>65</v>
      </c>
      <c r="F49" s="55">
        <v>13</v>
      </c>
      <c r="G49" s="55">
        <v>2</v>
      </c>
      <c r="H49" s="55">
        <v>0</v>
      </c>
      <c r="I49" s="55">
        <v>0</v>
      </c>
      <c r="J49" s="55">
        <f t="shared" si="18"/>
        <v>17</v>
      </c>
      <c r="K49" s="55">
        <f t="shared" si="18"/>
        <v>17</v>
      </c>
      <c r="L49" s="55">
        <f t="shared" si="18"/>
        <v>17</v>
      </c>
      <c r="M49" s="55">
        <f t="shared" si="17"/>
        <v>0</v>
      </c>
      <c r="N49" s="55">
        <f t="shared" si="17"/>
        <v>0</v>
      </c>
      <c r="O49" s="58">
        <f t="shared" si="7"/>
        <v>0</v>
      </c>
      <c r="P49" s="58">
        <f t="shared" si="8"/>
        <v>0</v>
      </c>
      <c r="Q49" s="58">
        <f t="shared" si="9"/>
        <v>7</v>
      </c>
      <c r="R49" s="58">
        <f t="shared" si="10"/>
        <v>4</v>
      </c>
      <c r="S49" s="58">
        <f t="shared" si="11"/>
        <v>2</v>
      </c>
      <c r="T49" s="58">
        <f t="shared" si="12"/>
        <v>1</v>
      </c>
      <c r="U49" s="54">
        <f t="shared" si="16"/>
        <v>47</v>
      </c>
    </row>
    <row r="50" spans="1:21" ht="12.75" x14ac:dyDescent="0.2">
      <c r="A50" s="54">
        <v>48</v>
      </c>
      <c r="B50" s="54">
        <f t="shared" si="14"/>
        <v>16</v>
      </c>
      <c r="C50" s="55">
        <f t="shared" si="15"/>
        <v>48</v>
      </c>
      <c r="D50" s="56">
        <f t="shared" si="4"/>
        <v>15</v>
      </c>
      <c r="E50" s="59">
        <f t="shared" si="5"/>
        <v>63</v>
      </c>
      <c r="F50" s="55">
        <v>16</v>
      </c>
      <c r="G50" s="55">
        <v>0</v>
      </c>
      <c r="H50" s="55">
        <v>0</v>
      </c>
      <c r="I50" s="55">
        <v>0</v>
      </c>
      <c r="J50" s="55">
        <f t="shared" si="18"/>
        <v>16</v>
      </c>
      <c r="K50" s="55">
        <f t="shared" si="18"/>
        <v>16</v>
      </c>
      <c r="L50" s="55">
        <f t="shared" si="18"/>
        <v>16</v>
      </c>
      <c r="M50" s="55">
        <f t="shared" si="17"/>
        <v>0</v>
      </c>
      <c r="N50" s="55">
        <f t="shared" si="17"/>
        <v>0</v>
      </c>
      <c r="O50" s="58">
        <f t="shared" si="7"/>
        <v>0</v>
      </c>
      <c r="P50" s="58">
        <f t="shared" si="8"/>
        <v>0</v>
      </c>
      <c r="Q50" s="58">
        <f t="shared" si="9"/>
        <v>8</v>
      </c>
      <c r="R50" s="58">
        <f t="shared" si="10"/>
        <v>4</v>
      </c>
      <c r="S50" s="58">
        <f t="shared" si="11"/>
        <v>2</v>
      </c>
      <c r="T50" s="58">
        <f t="shared" si="12"/>
        <v>1</v>
      </c>
      <c r="U50" s="54">
        <f t="shared" si="16"/>
        <v>48</v>
      </c>
    </row>
    <row r="51" spans="1:21" ht="12.75" x14ac:dyDescent="0.2">
      <c r="A51" s="54">
        <v>49</v>
      </c>
      <c r="B51" s="54">
        <f t="shared" si="14"/>
        <v>16</v>
      </c>
      <c r="C51" s="55">
        <f t="shared" si="15"/>
        <v>51</v>
      </c>
      <c r="D51" s="56">
        <f t="shared" si="4"/>
        <v>15</v>
      </c>
      <c r="E51" s="59">
        <f t="shared" si="5"/>
        <v>66</v>
      </c>
      <c r="F51" s="55">
        <v>15</v>
      </c>
      <c r="G51" s="55">
        <v>1</v>
      </c>
      <c r="H51" s="55">
        <v>0</v>
      </c>
      <c r="I51" s="55">
        <v>0</v>
      </c>
      <c r="J51" s="55">
        <f t="shared" si="18"/>
        <v>17</v>
      </c>
      <c r="K51" s="55">
        <f t="shared" si="18"/>
        <v>17</v>
      </c>
      <c r="L51" s="55">
        <f t="shared" si="18"/>
        <v>17</v>
      </c>
      <c r="M51" s="55">
        <f t="shared" si="17"/>
        <v>0</v>
      </c>
      <c r="N51" s="55">
        <f t="shared" si="17"/>
        <v>0</v>
      </c>
      <c r="O51" s="58">
        <f t="shared" si="7"/>
        <v>0</v>
      </c>
      <c r="P51" s="58">
        <f t="shared" si="8"/>
        <v>0</v>
      </c>
      <c r="Q51" s="58">
        <f t="shared" si="9"/>
        <v>8</v>
      </c>
      <c r="R51" s="58">
        <f t="shared" si="10"/>
        <v>4</v>
      </c>
      <c r="S51" s="58">
        <f t="shared" si="11"/>
        <v>2</v>
      </c>
      <c r="T51" s="58">
        <f t="shared" si="12"/>
        <v>1</v>
      </c>
      <c r="U51" s="54">
        <f t="shared" si="16"/>
        <v>49</v>
      </c>
    </row>
    <row r="52" spans="1:21" ht="12.75" x14ac:dyDescent="0.2">
      <c r="A52" s="54">
        <v>50</v>
      </c>
      <c r="B52" s="54">
        <f t="shared" si="14"/>
        <v>16</v>
      </c>
      <c r="C52" s="55">
        <f t="shared" si="15"/>
        <v>54</v>
      </c>
      <c r="D52" s="56">
        <f t="shared" si="4"/>
        <v>15</v>
      </c>
      <c r="E52" s="59">
        <f t="shared" si="5"/>
        <v>69</v>
      </c>
      <c r="F52" s="55">
        <v>14</v>
      </c>
      <c r="G52" s="55">
        <v>2</v>
      </c>
      <c r="H52" s="55">
        <v>0</v>
      </c>
      <c r="I52" s="55">
        <v>0</v>
      </c>
      <c r="J52" s="55">
        <f t="shared" si="18"/>
        <v>18</v>
      </c>
      <c r="K52" s="55">
        <f t="shared" si="18"/>
        <v>18</v>
      </c>
      <c r="L52" s="55">
        <f t="shared" si="18"/>
        <v>18</v>
      </c>
      <c r="M52" s="55">
        <f t="shared" si="17"/>
        <v>0</v>
      </c>
      <c r="N52" s="55">
        <f t="shared" si="17"/>
        <v>0</v>
      </c>
      <c r="O52" s="58">
        <f t="shared" si="7"/>
        <v>0</v>
      </c>
      <c r="P52" s="58">
        <f t="shared" si="8"/>
        <v>0</v>
      </c>
      <c r="Q52" s="58">
        <f t="shared" si="9"/>
        <v>8</v>
      </c>
      <c r="R52" s="58">
        <f t="shared" si="10"/>
        <v>4</v>
      </c>
      <c r="S52" s="58">
        <f t="shared" si="11"/>
        <v>2</v>
      </c>
      <c r="T52" s="58">
        <f t="shared" si="12"/>
        <v>1</v>
      </c>
      <c r="U52" s="54">
        <f t="shared" si="16"/>
        <v>50</v>
      </c>
    </row>
    <row r="53" spans="1:21" ht="12.75" x14ac:dyDescent="0.2">
      <c r="A53" s="54">
        <v>51</v>
      </c>
      <c r="B53" s="54">
        <f t="shared" si="14"/>
        <v>17</v>
      </c>
      <c r="C53" s="55">
        <f t="shared" si="15"/>
        <v>51</v>
      </c>
      <c r="D53" s="56">
        <f t="shared" si="4"/>
        <v>16</v>
      </c>
      <c r="E53" s="59">
        <f t="shared" si="5"/>
        <v>67</v>
      </c>
      <c r="F53" s="55">
        <v>17</v>
      </c>
      <c r="G53" s="55">
        <v>0</v>
      </c>
      <c r="H53" s="55">
        <v>0</v>
      </c>
      <c r="I53" s="55">
        <v>0</v>
      </c>
      <c r="J53" s="55">
        <f t="shared" si="18"/>
        <v>17</v>
      </c>
      <c r="K53" s="55">
        <f t="shared" si="18"/>
        <v>17</v>
      </c>
      <c r="L53" s="55">
        <f t="shared" si="18"/>
        <v>17</v>
      </c>
      <c r="M53" s="55">
        <f t="shared" si="17"/>
        <v>0</v>
      </c>
      <c r="N53" s="55">
        <f t="shared" si="17"/>
        <v>0</v>
      </c>
      <c r="O53" s="58">
        <f t="shared" si="7"/>
        <v>0</v>
      </c>
      <c r="P53" s="58">
        <f t="shared" si="8"/>
        <v>1</v>
      </c>
      <c r="Q53" s="58">
        <f t="shared" si="9"/>
        <v>8</v>
      </c>
      <c r="R53" s="58">
        <f t="shared" si="10"/>
        <v>4</v>
      </c>
      <c r="S53" s="58">
        <f t="shared" si="11"/>
        <v>2</v>
      </c>
      <c r="T53" s="58">
        <f t="shared" si="12"/>
        <v>1</v>
      </c>
      <c r="U53" s="54">
        <f t="shared" si="16"/>
        <v>51</v>
      </c>
    </row>
    <row r="54" spans="1:21" ht="12.75" x14ac:dyDescent="0.2">
      <c r="A54" s="54">
        <v>52</v>
      </c>
      <c r="B54" s="54">
        <f t="shared" si="14"/>
        <v>17</v>
      </c>
      <c r="C54" s="55">
        <f t="shared" si="15"/>
        <v>54</v>
      </c>
      <c r="D54" s="56">
        <f t="shared" si="4"/>
        <v>16</v>
      </c>
      <c r="E54" s="59">
        <f t="shared" si="5"/>
        <v>70</v>
      </c>
      <c r="F54" s="55">
        <v>16</v>
      </c>
      <c r="G54" s="55">
        <v>1</v>
      </c>
      <c r="H54" s="55">
        <v>0</v>
      </c>
      <c r="I54" s="55">
        <v>0</v>
      </c>
      <c r="J54" s="55">
        <f t="shared" si="18"/>
        <v>18</v>
      </c>
      <c r="K54" s="55">
        <f t="shared" si="18"/>
        <v>18</v>
      </c>
      <c r="L54" s="55">
        <f t="shared" si="18"/>
        <v>18</v>
      </c>
      <c r="M54" s="55">
        <f t="shared" si="17"/>
        <v>0</v>
      </c>
      <c r="N54" s="55">
        <f t="shared" si="17"/>
        <v>0</v>
      </c>
      <c r="O54" s="58">
        <f t="shared" si="7"/>
        <v>0</v>
      </c>
      <c r="P54" s="58">
        <f t="shared" si="8"/>
        <v>1</v>
      </c>
      <c r="Q54" s="58">
        <f t="shared" si="9"/>
        <v>8</v>
      </c>
      <c r="R54" s="58">
        <f t="shared" si="10"/>
        <v>4</v>
      </c>
      <c r="S54" s="58">
        <f t="shared" si="11"/>
        <v>2</v>
      </c>
      <c r="T54" s="58">
        <f t="shared" si="12"/>
        <v>1</v>
      </c>
      <c r="U54" s="54">
        <f t="shared" si="16"/>
        <v>52</v>
      </c>
    </row>
    <row r="55" spans="1:21" ht="12.75" x14ac:dyDescent="0.2">
      <c r="A55" s="54">
        <v>53</v>
      </c>
      <c r="B55" s="54">
        <f t="shared" si="14"/>
        <v>17</v>
      </c>
      <c r="C55" s="55">
        <f t="shared" si="15"/>
        <v>57</v>
      </c>
      <c r="D55" s="56">
        <f t="shared" si="4"/>
        <v>16</v>
      </c>
      <c r="E55" s="59">
        <f t="shared" si="5"/>
        <v>73</v>
      </c>
      <c r="F55" s="55">
        <v>15</v>
      </c>
      <c r="G55" s="55">
        <v>2</v>
      </c>
      <c r="H55" s="55">
        <v>0</v>
      </c>
      <c r="I55" s="55">
        <v>0</v>
      </c>
      <c r="J55" s="55">
        <f t="shared" si="18"/>
        <v>19</v>
      </c>
      <c r="K55" s="55">
        <f t="shared" si="18"/>
        <v>19</v>
      </c>
      <c r="L55" s="55">
        <f t="shared" si="18"/>
        <v>19</v>
      </c>
      <c r="M55" s="55">
        <f t="shared" si="17"/>
        <v>0</v>
      </c>
      <c r="N55" s="55">
        <f t="shared" si="17"/>
        <v>0</v>
      </c>
      <c r="O55" s="58">
        <f t="shared" si="7"/>
        <v>0</v>
      </c>
      <c r="P55" s="58">
        <f t="shared" si="8"/>
        <v>1</v>
      </c>
      <c r="Q55" s="58">
        <f t="shared" si="9"/>
        <v>8</v>
      </c>
      <c r="R55" s="58">
        <f t="shared" si="10"/>
        <v>4</v>
      </c>
      <c r="S55" s="58">
        <f t="shared" si="11"/>
        <v>2</v>
      </c>
      <c r="T55" s="58">
        <f t="shared" si="12"/>
        <v>1</v>
      </c>
      <c r="U55" s="54">
        <f t="shared" si="16"/>
        <v>53</v>
      </c>
    </row>
    <row r="56" spans="1:21" ht="12.75" x14ac:dyDescent="0.2">
      <c r="A56" s="54">
        <v>54</v>
      </c>
      <c r="B56" s="54">
        <f t="shared" si="14"/>
        <v>18</v>
      </c>
      <c r="C56" s="55">
        <f t="shared" si="15"/>
        <v>54</v>
      </c>
      <c r="D56" s="56">
        <f t="shared" si="4"/>
        <v>17</v>
      </c>
      <c r="E56" s="59">
        <f t="shared" si="5"/>
        <v>71</v>
      </c>
      <c r="F56" s="55">
        <v>18</v>
      </c>
      <c r="G56" s="55">
        <v>0</v>
      </c>
      <c r="H56" s="55">
        <v>0</v>
      </c>
      <c r="I56" s="55">
        <v>0</v>
      </c>
      <c r="J56" s="55">
        <f t="shared" si="18"/>
        <v>18</v>
      </c>
      <c r="K56" s="55">
        <f t="shared" si="18"/>
        <v>18</v>
      </c>
      <c r="L56" s="55">
        <f t="shared" si="18"/>
        <v>18</v>
      </c>
      <c r="M56" s="55">
        <f t="shared" si="17"/>
        <v>0</v>
      </c>
      <c r="N56" s="55">
        <f t="shared" si="17"/>
        <v>0</v>
      </c>
      <c r="O56" s="58">
        <f t="shared" si="7"/>
        <v>0</v>
      </c>
      <c r="P56" s="58">
        <f t="shared" si="8"/>
        <v>2</v>
      </c>
      <c r="Q56" s="58">
        <f t="shared" si="9"/>
        <v>8</v>
      </c>
      <c r="R56" s="58">
        <f t="shared" si="10"/>
        <v>4</v>
      </c>
      <c r="S56" s="58">
        <f t="shared" si="11"/>
        <v>2</v>
      </c>
      <c r="T56" s="58">
        <f t="shared" si="12"/>
        <v>1</v>
      </c>
      <c r="U56" s="54">
        <f t="shared" si="16"/>
        <v>54</v>
      </c>
    </row>
    <row r="57" spans="1:21" ht="12.75" x14ac:dyDescent="0.2">
      <c r="A57" s="54">
        <v>55</v>
      </c>
      <c r="B57" s="54">
        <f t="shared" si="14"/>
        <v>18</v>
      </c>
      <c r="C57" s="55">
        <f t="shared" si="15"/>
        <v>57</v>
      </c>
      <c r="D57" s="56">
        <f t="shared" si="4"/>
        <v>17</v>
      </c>
      <c r="E57" s="59">
        <f t="shared" si="5"/>
        <v>74</v>
      </c>
      <c r="F57" s="55">
        <v>17</v>
      </c>
      <c r="G57" s="55">
        <v>1</v>
      </c>
      <c r="H57" s="55">
        <v>0</v>
      </c>
      <c r="I57" s="55">
        <v>0</v>
      </c>
      <c r="J57" s="55">
        <f t="shared" si="18"/>
        <v>19</v>
      </c>
      <c r="K57" s="55">
        <f t="shared" si="18"/>
        <v>19</v>
      </c>
      <c r="L57" s="55">
        <f t="shared" si="18"/>
        <v>19</v>
      </c>
      <c r="M57" s="55">
        <f t="shared" si="17"/>
        <v>0</v>
      </c>
      <c r="N57" s="55">
        <f t="shared" si="17"/>
        <v>0</v>
      </c>
      <c r="O57" s="58">
        <f t="shared" si="7"/>
        <v>0</v>
      </c>
      <c r="P57" s="58">
        <f t="shared" si="8"/>
        <v>2</v>
      </c>
      <c r="Q57" s="58">
        <f t="shared" si="9"/>
        <v>8</v>
      </c>
      <c r="R57" s="58">
        <f t="shared" si="10"/>
        <v>4</v>
      </c>
      <c r="S57" s="58">
        <f t="shared" si="11"/>
        <v>2</v>
      </c>
      <c r="T57" s="58">
        <f t="shared" si="12"/>
        <v>1</v>
      </c>
      <c r="U57" s="54">
        <f t="shared" si="16"/>
        <v>55</v>
      </c>
    </row>
    <row r="58" spans="1:21" ht="12.75" x14ac:dyDescent="0.2">
      <c r="A58" s="54">
        <v>56</v>
      </c>
      <c r="B58" s="54">
        <f t="shared" si="14"/>
        <v>18</v>
      </c>
      <c r="C58" s="55">
        <f t="shared" si="15"/>
        <v>60</v>
      </c>
      <c r="D58" s="56">
        <f t="shared" si="4"/>
        <v>17</v>
      </c>
      <c r="E58" s="59">
        <f t="shared" si="5"/>
        <v>77</v>
      </c>
      <c r="F58" s="55">
        <v>16</v>
      </c>
      <c r="G58" s="55">
        <v>2</v>
      </c>
      <c r="H58" s="55">
        <v>0</v>
      </c>
      <c r="I58" s="55">
        <v>0</v>
      </c>
      <c r="J58" s="55">
        <f t="shared" si="18"/>
        <v>20</v>
      </c>
      <c r="K58" s="55">
        <f t="shared" si="18"/>
        <v>20</v>
      </c>
      <c r="L58" s="55">
        <f t="shared" si="18"/>
        <v>20</v>
      </c>
      <c r="M58" s="55">
        <f t="shared" si="17"/>
        <v>0</v>
      </c>
      <c r="N58" s="55">
        <f t="shared" si="17"/>
        <v>0</v>
      </c>
      <c r="O58" s="58">
        <f t="shared" si="7"/>
        <v>0</v>
      </c>
      <c r="P58" s="58">
        <f t="shared" si="8"/>
        <v>2</v>
      </c>
      <c r="Q58" s="58">
        <f t="shared" si="9"/>
        <v>8</v>
      </c>
      <c r="R58" s="58">
        <f t="shared" si="10"/>
        <v>4</v>
      </c>
      <c r="S58" s="58">
        <f t="shared" si="11"/>
        <v>2</v>
      </c>
      <c r="T58" s="58">
        <f t="shared" si="12"/>
        <v>1</v>
      </c>
      <c r="U58" s="54">
        <f t="shared" si="16"/>
        <v>56</v>
      </c>
    </row>
    <row r="59" spans="1:21" ht="12.75" x14ac:dyDescent="0.2">
      <c r="A59" s="54">
        <v>57</v>
      </c>
      <c r="B59" s="54">
        <f t="shared" si="14"/>
        <v>19</v>
      </c>
      <c r="C59" s="55">
        <f t="shared" si="15"/>
        <v>57</v>
      </c>
      <c r="D59" s="56">
        <f t="shared" si="4"/>
        <v>18</v>
      </c>
      <c r="E59" s="59">
        <f t="shared" si="5"/>
        <v>75</v>
      </c>
      <c r="F59" s="55">
        <v>19</v>
      </c>
      <c r="G59" s="55">
        <v>0</v>
      </c>
      <c r="H59" s="55">
        <v>0</v>
      </c>
      <c r="I59" s="55">
        <v>0</v>
      </c>
      <c r="J59" s="55">
        <f t="shared" si="18"/>
        <v>19</v>
      </c>
      <c r="K59" s="55">
        <f t="shared" si="18"/>
        <v>19</v>
      </c>
      <c r="L59" s="55">
        <f t="shared" si="18"/>
        <v>19</v>
      </c>
      <c r="M59" s="55">
        <f t="shared" si="17"/>
        <v>0</v>
      </c>
      <c r="N59" s="55">
        <f t="shared" si="17"/>
        <v>0</v>
      </c>
      <c r="O59" s="58">
        <f t="shared" si="7"/>
        <v>0</v>
      </c>
      <c r="P59" s="58">
        <f t="shared" si="8"/>
        <v>3</v>
      </c>
      <c r="Q59" s="58">
        <f t="shared" si="9"/>
        <v>8</v>
      </c>
      <c r="R59" s="58">
        <f t="shared" si="10"/>
        <v>4</v>
      </c>
      <c r="S59" s="58">
        <f t="shared" si="11"/>
        <v>2</v>
      </c>
      <c r="T59" s="58">
        <f t="shared" si="12"/>
        <v>1</v>
      </c>
      <c r="U59" s="54">
        <f t="shared" si="16"/>
        <v>57</v>
      </c>
    </row>
    <row r="60" spans="1:21" ht="12.75" x14ac:dyDescent="0.2">
      <c r="A60" s="54">
        <v>58</v>
      </c>
      <c r="B60" s="54">
        <f t="shared" si="14"/>
        <v>19</v>
      </c>
      <c r="C60" s="55">
        <f t="shared" si="15"/>
        <v>60</v>
      </c>
      <c r="D60" s="56">
        <f t="shared" si="4"/>
        <v>18</v>
      </c>
      <c r="E60" s="59">
        <f t="shared" si="5"/>
        <v>78</v>
      </c>
      <c r="F60" s="55">
        <v>18</v>
      </c>
      <c r="G60" s="55">
        <v>1</v>
      </c>
      <c r="H60" s="55">
        <v>0</v>
      </c>
      <c r="I60" s="55">
        <v>0</v>
      </c>
      <c r="J60" s="55">
        <f t="shared" si="18"/>
        <v>20</v>
      </c>
      <c r="K60" s="55">
        <f t="shared" si="18"/>
        <v>20</v>
      </c>
      <c r="L60" s="55">
        <f t="shared" si="18"/>
        <v>20</v>
      </c>
      <c r="M60" s="55">
        <f t="shared" si="17"/>
        <v>0</v>
      </c>
      <c r="N60" s="55">
        <f t="shared" si="17"/>
        <v>0</v>
      </c>
      <c r="O60" s="58">
        <f t="shared" si="7"/>
        <v>0</v>
      </c>
      <c r="P60" s="58">
        <f t="shared" si="8"/>
        <v>3</v>
      </c>
      <c r="Q60" s="58">
        <f t="shared" si="9"/>
        <v>8</v>
      </c>
      <c r="R60" s="58">
        <f t="shared" si="10"/>
        <v>4</v>
      </c>
      <c r="S60" s="58">
        <f t="shared" si="11"/>
        <v>2</v>
      </c>
      <c r="T60" s="58">
        <f t="shared" si="12"/>
        <v>1</v>
      </c>
      <c r="U60" s="54">
        <f t="shared" si="16"/>
        <v>58</v>
      </c>
    </row>
    <row r="61" spans="1:21" ht="12.75" x14ac:dyDescent="0.2">
      <c r="A61" s="54">
        <v>59</v>
      </c>
      <c r="B61" s="54">
        <f t="shared" si="14"/>
        <v>19</v>
      </c>
      <c r="C61" s="55">
        <f t="shared" si="15"/>
        <v>63</v>
      </c>
      <c r="D61" s="56">
        <f t="shared" si="4"/>
        <v>18</v>
      </c>
      <c r="E61" s="59">
        <f t="shared" si="5"/>
        <v>81</v>
      </c>
      <c r="F61" s="55">
        <v>17</v>
      </c>
      <c r="G61" s="55">
        <v>2</v>
      </c>
      <c r="H61" s="55">
        <v>0</v>
      </c>
      <c r="I61" s="55">
        <v>0</v>
      </c>
      <c r="J61" s="55">
        <f t="shared" si="18"/>
        <v>21</v>
      </c>
      <c r="K61" s="55">
        <f t="shared" si="18"/>
        <v>21</v>
      </c>
      <c r="L61" s="55">
        <f t="shared" si="18"/>
        <v>21</v>
      </c>
      <c r="M61" s="55">
        <f t="shared" si="17"/>
        <v>0</v>
      </c>
      <c r="N61" s="55">
        <f t="shared" si="17"/>
        <v>0</v>
      </c>
      <c r="O61" s="58">
        <f t="shared" si="7"/>
        <v>0</v>
      </c>
      <c r="P61" s="58">
        <f t="shared" si="8"/>
        <v>3</v>
      </c>
      <c r="Q61" s="58">
        <f t="shared" si="9"/>
        <v>8</v>
      </c>
      <c r="R61" s="58">
        <f t="shared" si="10"/>
        <v>4</v>
      </c>
      <c r="S61" s="58">
        <f t="shared" si="11"/>
        <v>2</v>
      </c>
      <c r="T61" s="58">
        <f t="shared" si="12"/>
        <v>1</v>
      </c>
      <c r="U61" s="54">
        <f t="shared" si="16"/>
        <v>59</v>
      </c>
    </row>
    <row r="62" spans="1:21" ht="12.75" x14ac:dyDescent="0.2">
      <c r="A62" s="54">
        <v>60</v>
      </c>
      <c r="B62" s="54">
        <f t="shared" si="14"/>
        <v>20</v>
      </c>
      <c r="C62" s="55">
        <f t="shared" si="15"/>
        <v>60</v>
      </c>
      <c r="D62" s="56">
        <f t="shared" si="4"/>
        <v>19</v>
      </c>
      <c r="E62" s="59">
        <f t="shared" si="5"/>
        <v>79</v>
      </c>
      <c r="F62" s="55">
        <v>20</v>
      </c>
      <c r="G62" s="55">
        <v>0</v>
      </c>
      <c r="H62" s="55">
        <v>0</v>
      </c>
      <c r="I62" s="55">
        <v>0</v>
      </c>
      <c r="J62" s="55">
        <f t="shared" ref="J62:L81" si="19">$F62*1+$G62*2+$H62*2+$I62*3</f>
        <v>20</v>
      </c>
      <c r="K62" s="55">
        <f t="shared" si="19"/>
        <v>20</v>
      </c>
      <c r="L62" s="55">
        <f t="shared" si="19"/>
        <v>20</v>
      </c>
      <c r="M62" s="55">
        <f t="shared" si="17"/>
        <v>0</v>
      </c>
      <c r="N62" s="55">
        <f t="shared" si="17"/>
        <v>0</v>
      </c>
      <c r="O62" s="58">
        <f t="shared" si="7"/>
        <v>0</v>
      </c>
      <c r="P62" s="58">
        <f t="shared" si="8"/>
        <v>4</v>
      </c>
      <c r="Q62" s="58">
        <f t="shared" si="9"/>
        <v>8</v>
      </c>
      <c r="R62" s="58">
        <f t="shared" si="10"/>
        <v>4</v>
      </c>
      <c r="S62" s="58">
        <f t="shared" si="11"/>
        <v>2</v>
      </c>
      <c r="T62" s="58">
        <f t="shared" si="12"/>
        <v>1</v>
      </c>
      <c r="U62" s="54">
        <f t="shared" si="16"/>
        <v>60</v>
      </c>
    </row>
    <row r="63" spans="1:21" ht="12.75" x14ac:dyDescent="0.2">
      <c r="A63" s="54">
        <v>61</v>
      </c>
      <c r="B63" s="54">
        <f t="shared" si="14"/>
        <v>20</v>
      </c>
      <c r="C63" s="55">
        <f t="shared" si="15"/>
        <v>63</v>
      </c>
      <c r="D63" s="56">
        <f t="shared" si="4"/>
        <v>19</v>
      </c>
      <c r="E63" s="59">
        <f t="shared" si="5"/>
        <v>82</v>
      </c>
      <c r="F63" s="55">
        <v>19</v>
      </c>
      <c r="G63" s="55">
        <v>1</v>
      </c>
      <c r="H63" s="55">
        <v>0</v>
      </c>
      <c r="I63" s="55">
        <v>0</v>
      </c>
      <c r="J63" s="55">
        <f t="shared" si="19"/>
        <v>21</v>
      </c>
      <c r="K63" s="55">
        <f t="shared" si="19"/>
        <v>21</v>
      </c>
      <c r="L63" s="55">
        <f t="shared" si="19"/>
        <v>21</v>
      </c>
      <c r="M63" s="55">
        <f t="shared" si="17"/>
        <v>0</v>
      </c>
      <c r="N63" s="55">
        <f t="shared" si="17"/>
        <v>0</v>
      </c>
      <c r="O63" s="58">
        <f t="shared" si="7"/>
        <v>0</v>
      </c>
      <c r="P63" s="58">
        <f t="shared" si="8"/>
        <v>4</v>
      </c>
      <c r="Q63" s="58">
        <f t="shared" si="9"/>
        <v>8</v>
      </c>
      <c r="R63" s="58">
        <f t="shared" si="10"/>
        <v>4</v>
      </c>
      <c r="S63" s="58">
        <f t="shared" si="11"/>
        <v>2</v>
      </c>
      <c r="T63" s="58">
        <f t="shared" si="12"/>
        <v>1</v>
      </c>
      <c r="U63" s="54">
        <f t="shared" si="16"/>
        <v>61</v>
      </c>
    </row>
    <row r="64" spans="1:21" ht="12.75" x14ac:dyDescent="0.2">
      <c r="A64" s="54">
        <v>62</v>
      </c>
      <c r="B64" s="54">
        <f t="shared" si="14"/>
        <v>20</v>
      </c>
      <c r="C64" s="55">
        <f t="shared" si="15"/>
        <v>66</v>
      </c>
      <c r="D64" s="56">
        <f t="shared" si="4"/>
        <v>19</v>
      </c>
      <c r="E64" s="59">
        <f t="shared" si="5"/>
        <v>85</v>
      </c>
      <c r="F64" s="55">
        <v>18</v>
      </c>
      <c r="G64" s="55">
        <v>2</v>
      </c>
      <c r="H64" s="55">
        <v>0</v>
      </c>
      <c r="I64" s="55">
        <v>0</v>
      </c>
      <c r="J64" s="55">
        <f t="shared" si="19"/>
        <v>22</v>
      </c>
      <c r="K64" s="55">
        <f t="shared" si="19"/>
        <v>22</v>
      </c>
      <c r="L64" s="55">
        <f t="shared" si="19"/>
        <v>22</v>
      </c>
      <c r="M64" s="55">
        <f t="shared" si="17"/>
        <v>0</v>
      </c>
      <c r="N64" s="55">
        <f t="shared" si="17"/>
        <v>0</v>
      </c>
      <c r="O64" s="58">
        <f t="shared" si="7"/>
        <v>0</v>
      </c>
      <c r="P64" s="58">
        <f t="shared" si="8"/>
        <v>4</v>
      </c>
      <c r="Q64" s="58">
        <f t="shared" si="9"/>
        <v>8</v>
      </c>
      <c r="R64" s="58">
        <f t="shared" si="10"/>
        <v>4</v>
      </c>
      <c r="S64" s="58">
        <f t="shared" si="11"/>
        <v>2</v>
      </c>
      <c r="T64" s="58">
        <f t="shared" si="12"/>
        <v>1</v>
      </c>
      <c r="U64" s="54">
        <f t="shared" si="16"/>
        <v>62</v>
      </c>
    </row>
    <row r="65" spans="1:21" ht="12.75" x14ac:dyDescent="0.2">
      <c r="A65" s="54">
        <v>63</v>
      </c>
      <c r="B65" s="54">
        <f t="shared" si="14"/>
        <v>21</v>
      </c>
      <c r="C65" s="55">
        <f t="shared" si="15"/>
        <v>63</v>
      </c>
      <c r="D65" s="56">
        <f t="shared" si="4"/>
        <v>20</v>
      </c>
      <c r="E65" s="59">
        <f t="shared" si="5"/>
        <v>83</v>
      </c>
      <c r="F65" s="55">
        <v>21</v>
      </c>
      <c r="G65" s="55">
        <v>0</v>
      </c>
      <c r="H65" s="55">
        <v>0</v>
      </c>
      <c r="I65" s="55">
        <v>0</v>
      </c>
      <c r="J65" s="55">
        <f t="shared" si="19"/>
        <v>21</v>
      </c>
      <c r="K65" s="55">
        <f t="shared" si="19"/>
        <v>21</v>
      </c>
      <c r="L65" s="55">
        <f t="shared" si="19"/>
        <v>21</v>
      </c>
      <c r="M65" s="55">
        <f t="shared" si="17"/>
        <v>0</v>
      </c>
      <c r="N65" s="55">
        <f t="shared" si="17"/>
        <v>0</v>
      </c>
      <c r="O65" s="58">
        <f t="shared" si="7"/>
        <v>0</v>
      </c>
      <c r="P65" s="58">
        <f t="shared" si="8"/>
        <v>5</v>
      </c>
      <c r="Q65" s="58">
        <f t="shared" si="9"/>
        <v>8</v>
      </c>
      <c r="R65" s="58">
        <f t="shared" si="10"/>
        <v>4</v>
      </c>
      <c r="S65" s="58">
        <f t="shared" si="11"/>
        <v>2</v>
      </c>
      <c r="T65" s="58">
        <f t="shared" si="12"/>
        <v>1</v>
      </c>
      <c r="U65" s="54">
        <f t="shared" si="16"/>
        <v>63</v>
      </c>
    </row>
    <row r="66" spans="1:21" ht="12.75" x14ac:dyDescent="0.2">
      <c r="A66" s="54">
        <v>64</v>
      </c>
      <c r="B66" s="54">
        <f t="shared" ref="B66:B97" si="20">SUM(F66:I66)</f>
        <v>21</v>
      </c>
      <c r="C66" s="55">
        <f t="shared" ref="C66:C97" si="21">F66*3+G66*6+H66*10+I66*15</f>
        <v>66</v>
      </c>
      <c r="D66" s="56">
        <f t="shared" si="4"/>
        <v>20</v>
      </c>
      <c r="E66" s="59">
        <f t="shared" si="5"/>
        <v>86</v>
      </c>
      <c r="F66" s="55">
        <v>20</v>
      </c>
      <c r="G66" s="55">
        <v>1</v>
      </c>
      <c r="H66" s="55">
        <v>0</v>
      </c>
      <c r="I66" s="55">
        <v>0</v>
      </c>
      <c r="J66" s="55">
        <f t="shared" si="19"/>
        <v>22</v>
      </c>
      <c r="K66" s="55">
        <f t="shared" si="19"/>
        <v>22</v>
      </c>
      <c r="L66" s="55">
        <f t="shared" si="19"/>
        <v>22</v>
      </c>
      <c r="M66" s="55">
        <f t="shared" si="17"/>
        <v>0</v>
      </c>
      <c r="N66" s="55">
        <f t="shared" si="17"/>
        <v>0</v>
      </c>
      <c r="O66" s="58">
        <f t="shared" si="7"/>
        <v>0</v>
      </c>
      <c r="P66" s="58">
        <f t="shared" si="8"/>
        <v>5</v>
      </c>
      <c r="Q66" s="58">
        <f t="shared" si="9"/>
        <v>8</v>
      </c>
      <c r="R66" s="58">
        <f t="shared" si="10"/>
        <v>4</v>
      </c>
      <c r="S66" s="58">
        <f t="shared" si="11"/>
        <v>2</v>
      </c>
      <c r="T66" s="58">
        <f t="shared" si="12"/>
        <v>1</v>
      </c>
      <c r="U66" s="54">
        <f t="shared" ref="U66:U97" si="22">F66*3+G66*4+H66*5+I66*6</f>
        <v>64</v>
      </c>
    </row>
    <row r="67" spans="1:21" ht="12.75" x14ac:dyDescent="0.2">
      <c r="A67" s="54">
        <v>65</v>
      </c>
      <c r="B67" s="54">
        <f t="shared" si="20"/>
        <v>21</v>
      </c>
      <c r="C67" s="55">
        <f t="shared" si="21"/>
        <v>69</v>
      </c>
      <c r="D67" s="56">
        <f t="shared" ref="D67:D130" si="23">SUM(O67:T67)</f>
        <v>20</v>
      </c>
      <c r="E67" s="59">
        <f t="shared" ref="E67:E130" si="24">+C67+D67</f>
        <v>89</v>
      </c>
      <c r="F67" s="55">
        <v>19</v>
      </c>
      <c r="G67" s="55">
        <v>2</v>
      </c>
      <c r="H67" s="55">
        <v>0</v>
      </c>
      <c r="I67" s="55">
        <v>0</v>
      </c>
      <c r="J67" s="55">
        <f t="shared" si="19"/>
        <v>23</v>
      </c>
      <c r="K67" s="55">
        <f t="shared" si="19"/>
        <v>23</v>
      </c>
      <c r="L67" s="55">
        <f t="shared" si="19"/>
        <v>23</v>
      </c>
      <c r="M67" s="55">
        <f t="shared" ref="M67:N98" si="25">$H67*2+$I67*3</f>
        <v>0</v>
      </c>
      <c r="N67" s="55">
        <f t="shared" si="25"/>
        <v>0</v>
      </c>
      <c r="O67" s="58">
        <f t="shared" ref="O67:O130" si="26">IF(SUM(F67:I67)&gt;=64,32,IF(SUM(F67:I67)&gt;32,SUM(F67:I67)-32,0))</f>
        <v>0</v>
      </c>
      <c r="P67" s="58">
        <f t="shared" ref="P67:P130" si="27">IF(SUM(F67:I67)&gt;=32,16,IF(SUM(F67:I67)&gt;16,SUM(F67:I67)-16,0))</f>
        <v>5</v>
      </c>
      <c r="Q67" s="58">
        <f t="shared" ref="Q67:Q130" si="28">IF(SUM(F67:I67)&gt;=16,8,IF(SUM(F67:I67)&gt;8,SUM(F67:I67)-8,0))</f>
        <v>8</v>
      </c>
      <c r="R67" s="58">
        <f t="shared" ref="R67:R130" si="29">IF(SUM(F67:I67)&gt;=8,4,IF(SUM(F67:I67)&gt;4,SUM(F67:I67)-4,0))</f>
        <v>4</v>
      </c>
      <c r="S67" s="58">
        <f t="shared" ref="S67:S130" si="30">IF(SUM(F67:I67)&gt;=4,2,IF(SUM(F67:I67)&gt;2,4-SUM(F67:I67),0))</f>
        <v>2</v>
      </c>
      <c r="T67" s="58">
        <f t="shared" ref="T67:T130" si="31">IF(SUM(F67:I67)&gt;=2,1,IF(A67=2,1,0))</f>
        <v>1</v>
      </c>
      <c r="U67" s="54">
        <f t="shared" si="22"/>
        <v>65</v>
      </c>
    </row>
    <row r="68" spans="1:21" ht="12.75" x14ac:dyDescent="0.2">
      <c r="A68" s="54">
        <v>66</v>
      </c>
      <c r="B68" s="54">
        <f t="shared" si="20"/>
        <v>22</v>
      </c>
      <c r="C68" s="55">
        <f t="shared" si="21"/>
        <v>66</v>
      </c>
      <c r="D68" s="56">
        <f t="shared" si="23"/>
        <v>21</v>
      </c>
      <c r="E68" s="59">
        <f t="shared" si="24"/>
        <v>87</v>
      </c>
      <c r="F68" s="55">
        <v>22</v>
      </c>
      <c r="G68" s="55">
        <v>0</v>
      </c>
      <c r="H68" s="55">
        <v>0</v>
      </c>
      <c r="I68" s="55">
        <v>0</v>
      </c>
      <c r="J68" s="55">
        <f t="shared" si="19"/>
        <v>22</v>
      </c>
      <c r="K68" s="55">
        <f t="shared" si="19"/>
        <v>22</v>
      </c>
      <c r="L68" s="55">
        <f t="shared" si="19"/>
        <v>22</v>
      </c>
      <c r="M68" s="55">
        <f t="shared" si="25"/>
        <v>0</v>
      </c>
      <c r="N68" s="55">
        <f t="shared" si="25"/>
        <v>0</v>
      </c>
      <c r="O68" s="58">
        <f t="shared" si="26"/>
        <v>0</v>
      </c>
      <c r="P68" s="58">
        <f t="shared" si="27"/>
        <v>6</v>
      </c>
      <c r="Q68" s="58">
        <f t="shared" si="28"/>
        <v>8</v>
      </c>
      <c r="R68" s="58">
        <f t="shared" si="29"/>
        <v>4</v>
      </c>
      <c r="S68" s="58">
        <f t="shared" si="30"/>
        <v>2</v>
      </c>
      <c r="T68" s="58">
        <f t="shared" si="31"/>
        <v>1</v>
      </c>
      <c r="U68" s="54">
        <f t="shared" si="22"/>
        <v>66</v>
      </c>
    </row>
    <row r="69" spans="1:21" ht="12.75" x14ac:dyDescent="0.2">
      <c r="A69" s="54">
        <v>67</v>
      </c>
      <c r="B69" s="54">
        <f t="shared" si="20"/>
        <v>22</v>
      </c>
      <c r="C69" s="55">
        <f t="shared" si="21"/>
        <v>69</v>
      </c>
      <c r="D69" s="56">
        <f t="shared" si="23"/>
        <v>21</v>
      </c>
      <c r="E69" s="59">
        <f t="shared" si="24"/>
        <v>90</v>
      </c>
      <c r="F69" s="55">
        <v>21</v>
      </c>
      <c r="G69" s="55">
        <v>1</v>
      </c>
      <c r="H69" s="55">
        <v>0</v>
      </c>
      <c r="I69" s="55">
        <v>0</v>
      </c>
      <c r="J69" s="55">
        <f t="shared" si="19"/>
        <v>23</v>
      </c>
      <c r="K69" s="55">
        <f t="shared" si="19"/>
        <v>23</v>
      </c>
      <c r="L69" s="55">
        <f t="shared" si="19"/>
        <v>23</v>
      </c>
      <c r="M69" s="55">
        <f t="shared" si="25"/>
        <v>0</v>
      </c>
      <c r="N69" s="55">
        <f t="shared" si="25"/>
        <v>0</v>
      </c>
      <c r="O69" s="58">
        <f t="shared" si="26"/>
        <v>0</v>
      </c>
      <c r="P69" s="58">
        <f t="shared" si="27"/>
        <v>6</v>
      </c>
      <c r="Q69" s="58">
        <f t="shared" si="28"/>
        <v>8</v>
      </c>
      <c r="R69" s="58">
        <f t="shared" si="29"/>
        <v>4</v>
      </c>
      <c r="S69" s="58">
        <f t="shared" si="30"/>
        <v>2</v>
      </c>
      <c r="T69" s="58">
        <f t="shared" si="31"/>
        <v>1</v>
      </c>
      <c r="U69" s="54">
        <f t="shared" si="22"/>
        <v>67</v>
      </c>
    </row>
    <row r="70" spans="1:21" ht="12.75" x14ac:dyDescent="0.2">
      <c r="A70" s="54">
        <v>68</v>
      </c>
      <c r="B70" s="54">
        <f t="shared" si="20"/>
        <v>22</v>
      </c>
      <c r="C70" s="55">
        <f t="shared" si="21"/>
        <v>72</v>
      </c>
      <c r="D70" s="56">
        <f t="shared" si="23"/>
        <v>21</v>
      </c>
      <c r="E70" s="59">
        <f t="shared" si="24"/>
        <v>93</v>
      </c>
      <c r="F70" s="55">
        <v>20</v>
      </c>
      <c r="G70" s="55">
        <v>2</v>
      </c>
      <c r="H70" s="55">
        <v>0</v>
      </c>
      <c r="I70" s="55">
        <v>0</v>
      </c>
      <c r="J70" s="55">
        <f t="shared" si="19"/>
        <v>24</v>
      </c>
      <c r="K70" s="55">
        <f t="shared" si="19"/>
        <v>24</v>
      </c>
      <c r="L70" s="55">
        <f t="shared" si="19"/>
        <v>24</v>
      </c>
      <c r="M70" s="55">
        <f t="shared" si="25"/>
        <v>0</v>
      </c>
      <c r="N70" s="55">
        <f t="shared" si="25"/>
        <v>0</v>
      </c>
      <c r="O70" s="58">
        <f t="shared" si="26"/>
        <v>0</v>
      </c>
      <c r="P70" s="58">
        <f t="shared" si="27"/>
        <v>6</v>
      </c>
      <c r="Q70" s="58">
        <f t="shared" si="28"/>
        <v>8</v>
      </c>
      <c r="R70" s="58">
        <f t="shared" si="29"/>
        <v>4</v>
      </c>
      <c r="S70" s="58">
        <f t="shared" si="30"/>
        <v>2</v>
      </c>
      <c r="T70" s="58">
        <f t="shared" si="31"/>
        <v>1</v>
      </c>
      <c r="U70" s="54">
        <f t="shared" si="22"/>
        <v>68</v>
      </c>
    </row>
    <row r="71" spans="1:21" ht="12.75" x14ac:dyDescent="0.2">
      <c r="A71" s="54">
        <v>69</v>
      </c>
      <c r="B71" s="54">
        <f t="shared" si="20"/>
        <v>23</v>
      </c>
      <c r="C71" s="55">
        <f t="shared" si="21"/>
        <v>69</v>
      </c>
      <c r="D71" s="56">
        <f t="shared" si="23"/>
        <v>22</v>
      </c>
      <c r="E71" s="59">
        <f t="shared" si="24"/>
        <v>91</v>
      </c>
      <c r="F71" s="55">
        <v>23</v>
      </c>
      <c r="G71" s="55">
        <v>0</v>
      </c>
      <c r="H71" s="55">
        <v>0</v>
      </c>
      <c r="I71" s="55">
        <v>0</v>
      </c>
      <c r="J71" s="55">
        <f t="shared" si="19"/>
        <v>23</v>
      </c>
      <c r="K71" s="55">
        <f t="shared" si="19"/>
        <v>23</v>
      </c>
      <c r="L71" s="55">
        <f t="shared" si="19"/>
        <v>23</v>
      </c>
      <c r="M71" s="55">
        <f t="shared" si="25"/>
        <v>0</v>
      </c>
      <c r="N71" s="55">
        <f t="shared" si="25"/>
        <v>0</v>
      </c>
      <c r="O71" s="58">
        <f t="shared" si="26"/>
        <v>0</v>
      </c>
      <c r="P71" s="58">
        <f t="shared" si="27"/>
        <v>7</v>
      </c>
      <c r="Q71" s="58">
        <f t="shared" si="28"/>
        <v>8</v>
      </c>
      <c r="R71" s="58">
        <f t="shared" si="29"/>
        <v>4</v>
      </c>
      <c r="S71" s="58">
        <f t="shared" si="30"/>
        <v>2</v>
      </c>
      <c r="T71" s="58">
        <f t="shared" si="31"/>
        <v>1</v>
      </c>
      <c r="U71" s="54">
        <f t="shared" si="22"/>
        <v>69</v>
      </c>
    </row>
    <row r="72" spans="1:21" ht="12.75" x14ac:dyDescent="0.2">
      <c r="A72" s="54">
        <v>70</v>
      </c>
      <c r="B72" s="54">
        <f t="shared" si="20"/>
        <v>23</v>
      </c>
      <c r="C72" s="55">
        <f t="shared" si="21"/>
        <v>72</v>
      </c>
      <c r="D72" s="56">
        <f t="shared" si="23"/>
        <v>22</v>
      </c>
      <c r="E72" s="59">
        <f t="shared" si="24"/>
        <v>94</v>
      </c>
      <c r="F72" s="55">
        <v>22</v>
      </c>
      <c r="G72" s="55">
        <v>1</v>
      </c>
      <c r="H72" s="55">
        <v>0</v>
      </c>
      <c r="I72" s="55">
        <v>0</v>
      </c>
      <c r="J72" s="55">
        <f t="shared" si="19"/>
        <v>24</v>
      </c>
      <c r="K72" s="55">
        <f t="shared" si="19"/>
        <v>24</v>
      </c>
      <c r="L72" s="55">
        <f t="shared" si="19"/>
        <v>24</v>
      </c>
      <c r="M72" s="55">
        <f t="shared" si="25"/>
        <v>0</v>
      </c>
      <c r="N72" s="55">
        <f t="shared" si="25"/>
        <v>0</v>
      </c>
      <c r="O72" s="58">
        <f t="shared" si="26"/>
        <v>0</v>
      </c>
      <c r="P72" s="58">
        <f t="shared" si="27"/>
        <v>7</v>
      </c>
      <c r="Q72" s="58">
        <f t="shared" si="28"/>
        <v>8</v>
      </c>
      <c r="R72" s="58">
        <f t="shared" si="29"/>
        <v>4</v>
      </c>
      <c r="S72" s="58">
        <f t="shared" si="30"/>
        <v>2</v>
      </c>
      <c r="T72" s="58">
        <f t="shared" si="31"/>
        <v>1</v>
      </c>
      <c r="U72" s="54">
        <f t="shared" si="22"/>
        <v>70</v>
      </c>
    </row>
    <row r="73" spans="1:21" ht="12.75" x14ac:dyDescent="0.2">
      <c r="A73" s="54">
        <v>71</v>
      </c>
      <c r="B73" s="54">
        <f t="shared" si="20"/>
        <v>23</v>
      </c>
      <c r="C73" s="55">
        <f t="shared" si="21"/>
        <v>75</v>
      </c>
      <c r="D73" s="56">
        <f t="shared" si="23"/>
        <v>22</v>
      </c>
      <c r="E73" s="59">
        <f t="shared" si="24"/>
        <v>97</v>
      </c>
      <c r="F73" s="55">
        <v>21</v>
      </c>
      <c r="G73" s="55">
        <v>2</v>
      </c>
      <c r="H73" s="55">
        <v>0</v>
      </c>
      <c r="I73" s="55">
        <v>0</v>
      </c>
      <c r="J73" s="55">
        <f t="shared" si="19"/>
        <v>25</v>
      </c>
      <c r="K73" s="55">
        <f t="shared" si="19"/>
        <v>25</v>
      </c>
      <c r="L73" s="55">
        <f t="shared" si="19"/>
        <v>25</v>
      </c>
      <c r="M73" s="55">
        <f t="shared" si="25"/>
        <v>0</v>
      </c>
      <c r="N73" s="55">
        <f t="shared" si="25"/>
        <v>0</v>
      </c>
      <c r="O73" s="58">
        <f t="shared" si="26"/>
        <v>0</v>
      </c>
      <c r="P73" s="58">
        <f t="shared" si="27"/>
        <v>7</v>
      </c>
      <c r="Q73" s="58">
        <f t="shared" si="28"/>
        <v>8</v>
      </c>
      <c r="R73" s="58">
        <f t="shared" si="29"/>
        <v>4</v>
      </c>
      <c r="S73" s="58">
        <f t="shared" si="30"/>
        <v>2</v>
      </c>
      <c r="T73" s="58">
        <f t="shared" si="31"/>
        <v>1</v>
      </c>
      <c r="U73" s="54">
        <f t="shared" si="22"/>
        <v>71</v>
      </c>
    </row>
    <row r="74" spans="1:21" ht="12.75" x14ac:dyDescent="0.2">
      <c r="A74" s="54">
        <v>72</v>
      </c>
      <c r="B74" s="54">
        <f t="shared" si="20"/>
        <v>24</v>
      </c>
      <c r="C74" s="55">
        <f t="shared" si="21"/>
        <v>72</v>
      </c>
      <c r="D74" s="56">
        <f t="shared" si="23"/>
        <v>23</v>
      </c>
      <c r="E74" s="59">
        <f t="shared" si="24"/>
        <v>95</v>
      </c>
      <c r="F74" s="55">
        <v>24</v>
      </c>
      <c r="G74" s="55">
        <v>0</v>
      </c>
      <c r="H74" s="55">
        <v>0</v>
      </c>
      <c r="I74" s="55">
        <v>0</v>
      </c>
      <c r="J74" s="55">
        <f t="shared" si="19"/>
        <v>24</v>
      </c>
      <c r="K74" s="55">
        <f t="shared" si="19"/>
        <v>24</v>
      </c>
      <c r="L74" s="55">
        <f t="shared" si="19"/>
        <v>24</v>
      </c>
      <c r="M74" s="55">
        <f t="shared" si="25"/>
        <v>0</v>
      </c>
      <c r="N74" s="55">
        <f t="shared" si="25"/>
        <v>0</v>
      </c>
      <c r="O74" s="58">
        <f t="shared" si="26"/>
        <v>0</v>
      </c>
      <c r="P74" s="58">
        <f t="shared" si="27"/>
        <v>8</v>
      </c>
      <c r="Q74" s="58">
        <f t="shared" si="28"/>
        <v>8</v>
      </c>
      <c r="R74" s="58">
        <f t="shared" si="29"/>
        <v>4</v>
      </c>
      <c r="S74" s="58">
        <f t="shared" si="30"/>
        <v>2</v>
      </c>
      <c r="T74" s="58">
        <f t="shared" si="31"/>
        <v>1</v>
      </c>
      <c r="U74" s="54">
        <f t="shared" si="22"/>
        <v>72</v>
      </c>
    </row>
    <row r="75" spans="1:21" ht="12.75" x14ac:dyDescent="0.2">
      <c r="A75" s="54">
        <v>73</v>
      </c>
      <c r="B75" s="54">
        <f t="shared" si="20"/>
        <v>24</v>
      </c>
      <c r="C75" s="55">
        <f t="shared" si="21"/>
        <v>75</v>
      </c>
      <c r="D75" s="56">
        <f t="shared" si="23"/>
        <v>23</v>
      </c>
      <c r="E75" s="59">
        <f t="shared" si="24"/>
        <v>98</v>
      </c>
      <c r="F75" s="55">
        <v>23</v>
      </c>
      <c r="G75" s="55">
        <v>1</v>
      </c>
      <c r="H75" s="55">
        <v>0</v>
      </c>
      <c r="I75" s="55">
        <v>0</v>
      </c>
      <c r="J75" s="55">
        <f t="shared" si="19"/>
        <v>25</v>
      </c>
      <c r="K75" s="55">
        <f t="shared" si="19"/>
        <v>25</v>
      </c>
      <c r="L75" s="55">
        <f t="shared" si="19"/>
        <v>25</v>
      </c>
      <c r="M75" s="55">
        <f t="shared" si="25"/>
        <v>0</v>
      </c>
      <c r="N75" s="55">
        <f t="shared" si="25"/>
        <v>0</v>
      </c>
      <c r="O75" s="58">
        <f t="shared" si="26"/>
        <v>0</v>
      </c>
      <c r="P75" s="58">
        <f t="shared" si="27"/>
        <v>8</v>
      </c>
      <c r="Q75" s="58">
        <f t="shared" si="28"/>
        <v>8</v>
      </c>
      <c r="R75" s="58">
        <f t="shared" si="29"/>
        <v>4</v>
      </c>
      <c r="S75" s="58">
        <f t="shared" si="30"/>
        <v>2</v>
      </c>
      <c r="T75" s="58">
        <f t="shared" si="31"/>
        <v>1</v>
      </c>
      <c r="U75" s="54">
        <f t="shared" si="22"/>
        <v>73</v>
      </c>
    </row>
    <row r="76" spans="1:21" ht="12.75" x14ac:dyDescent="0.2">
      <c r="A76" s="54">
        <v>74</v>
      </c>
      <c r="B76" s="54">
        <f t="shared" si="20"/>
        <v>24</v>
      </c>
      <c r="C76" s="55">
        <f t="shared" si="21"/>
        <v>78</v>
      </c>
      <c r="D76" s="56">
        <f t="shared" si="23"/>
        <v>23</v>
      </c>
      <c r="E76" s="59">
        <f t="shared" si="24"/>
        <v>101</v>
      </c>
      <c r="F76" s="55">
        <v>22</v>
      </c>
      <c r="G76" s="55">
        <v>2</v>
      </c>
      <c r="H76" s="55">
        <v>0</v>
      </c>
      <c r="I76" s="55">
        <v>0</v>
      </c>
      <c r="J76" s="55">
        <f t="shared" si="19"/>
        <v>26</v>
      </c>
      <c r="K76" s="55">
        <f t="shared" si="19"/>
        <v>26</v>
      </c>
      <c r="L76" s="55">
        <f t="shared" si="19"/>
        <v>26</v>
      </c>
      <c r="M76" s="55">
        <f t="shared" si="25"/>
        <v>0</v>
      </c>
      <c r="N76" s="55">
        <f t="shared" si="25"/>
        <v>0</v>
      </c>
      <c r="O76" s="58">
        <f t="shared" si="26"/>
        <v>0</v>
      </c>
      <c r="P76" s="58">
        <f t="shared" si="27"/>
        <v>8</v>
      </c>
      <c r="Q76" s="58">
        <f t="shared" si="28"/>
        <v>8</v>
      </c>
      <c r="R76" s="58">
        <f t="shared" si="29"/>
        <v>4</v>
      </c>
      <c r="S76" s="58">
        <f t="shared" si="30"/>
        <v>2</v>
      </c>
      <c r="T76" s="58">
        <f t="shared" si="31"/>
        <v>1</v>
      </c>
      <c r="U76" s="54">
        <f t="shared" si="22"/>
        <v>74</v>
      </c>
    </row>
    <row r="77" spans="1:21" ht="12.75" x14ac:dyDescent="0.2">
      <c r="A77" s="54">
        <v>75</v>
      </c>
      <c r="B77" s="54">
        <f t="shared" si="20"/>
        <v>25</v>
      </c>
      <c r="C77" s="55">
        <f t="shared" si="21"/>
        <v>75</v>
      </c>
      <c r="D77" s="56">
        <f t="shared" si="23"/>
        <v>24</v>
      </c>
      <c r="E77" s="59">
        <f t="shared" si="24"/>
        <v>99</v>
      </c>
      <c r="F77" s="55">
        <v>25</v>
      </c>
      <c r="G77" s="55">
        <v>0</v>
      </c>
      <c r="H77" s="55">
        <v>0</v>
      </c>
      <c r="I77" s="55">
        <v>0</v>
      </c>
      <c r="J77" s="55">
        <f t="shared" si="19"/>
        <v>25</v>
      </c>
      <c r="K77" s="55">
        <f t="shared" si="19"/>
        <v>25</v>
      </c>
      <c r="L77" s="55">
        <f t="shared" si="19"/>
        <v>25</v>
      </c>
      <c r="M77" s="55">
        <f t="shared" si="25"/>
        <v>0</v>
      </c>
      <c r="N77" s="55">
        <f t="shared" si="25"/>
        <v>0</v>
      </c>
      <c r="O77" s="58">
        <f t="shared" si="26"/>
        <v>0</v>
      </c>
      <c r="P77" s="58">
        <f t="shared" si="27"/>
        <v>9</v>
      </c>
      <c r="Q77" s="58">
        <f t="shared" si="28"/>
        <v>8</v>
      </c>
      <c r="R77" s="58">
        <f t="shared" si="29"/>
        <v>4</v>
      </c>
      <c r="S77" s="58">
        <f t="shared" si="30"/>
        <v>2</v>
      </c>
      <c r="T77" s="58">
        <f t="shared" si="31"/>
        <v>1</v>
      </c>
      <c r="U77" s="54">
        <f t="shared" si="22"/>
        <v>75</v>
      </c>
    </row>
    <row r="78" spans="1:21" ht="12.75" x14ac:dyDescent="0.2">
      <c r="A78" s="54">
        <v>76</v>
      </c>
      <c r="B78" s="54">
        <f t="shared" si="20"/>
        <v>25</v>
      </c>
      <c r="C78" s="55">
        <f t="shared" si="21"/>
        <v>78</v>
      </c>
      <c r="D78" s="56">
        <f t="shared" si="23"/>
        <v>24</v>
      </c>
      <c r="E78" s="59">
        <f t="shared" si="24"/>
        <v>102</v>
      </c>
      <c r="F78" s="55">
        <v>24</v>
      </c>
      <c r="G78" s="55">
        <v>1</v>
      </c>
      <c r="H78" s="55">
        <v>0</v>
      </c>
      <c r="I78" s="55">
        <v>0</v>
      </c>
      <c r="J78" s="55">
        <f t="shared" si="19"/>
        <v>26</v>
      </c>
      <c r="K78" s="55">
        <f t="shared" si="19"/>
        <v>26</v>
      </c>
      <c r="L78" s="55">
        <f t="shared" si="19"/>
        <v>26</v>
      </c>
      <c r="M78" s="55">
        <f t="shared" si="25"/>
        <v>0</v>
      </c>
      <c r="N78" s="55">
        <f t="shared" si="25"/>
        <v>0</v>
      </c>
      <c r="O78" s="58">
        <f t="shared" si="26"/>
        <v>0</v>
      </c>
      <c r="P78" s="58">
        <f t="shared" si="27"/>
        <v>9</v>
      </c>
      <c r="Q78" s="58">
        <f t="shared" si="28"/>
        <v>8</v>
      </c>
      <c r="R78" s="58">
        <f t="shared" si="29"/>
        <v>4</v>
      </c>
      <c r="S78" s="58">
        <f t="shared" si="30"/>
        <v>2</v>
      </c>
      <c r="T78" s="58">
        <f t="shared" si="31"/>
        <v>1</v>
      </c>
      <c r="U78" s="54">
        <f t="shared" si="22"/>
        <v>76</v>
      </c>
    </row>
    <row r="79" spans="1:21" ht="12.75" x14ac:dyDescent="0.2">
      <c r="A79" s="54">
        <v>77</v>
      </c>
      <c r="B79" s="54">
        <f t="shared" si="20"/>
        <v>25</v>
      </c>
      <c r="C79" s="55">
        <f t="shared" si="21"/>
        <v>81</v>
      </c>
      <c r="D79" s="56">
        <f t="shared" si="23"/>
        <v>24</v>
      </c>
      <c r="E79" s="59">
        <f t="shared" si="24"/>
        <v>105</v>
      </c>
      <c r="F79" s="55">
        <v>23</v>
      </c>
      <c r="G79" s="55">
        <v>2</v>
      </c>
      <c r="H79" s="55">
        <v>0</v>
      </c>
      <c r="I79" s="55">
        <v>0</v>
      </c>
      <c r="J79" s="55">
        <f t="shared" si="19"/>
        <v>27</v>
      </c>
      <c r="K79" s="55">
        <f t="shared" si="19"/>
        <v>27</v>
      </c>
      <c r="L79" s="55">
        <f t="shared" si="19"/>
        <v>27</v>
      </c>
      <c r="M79" s="55">
        <f t="shared" si="25"/>
        <v>0</v>
      </c>
      <c r="N79" s="55">
        <f t="shared" si="25"/>
        <v>0</v>
      </c>
      <c r="O79" s="58">
        <f t="shared" si="26"/>
        <v>0</v>
      </c>
      <c r="P79" s="58">
        <f t="shared" si="27"/>
        <v>9</v>
      </c>
      <c r="Q79" s="58">
        <f t="shared" si="28"/>
        <v>8</v>
      </c>
      <c r="R79" s="58">
        <f t="shared" si="29"/>
        <v>4</v>
      </c>
      <c r="S79" s="58">
        <f t="shared" si="30"/>
        <v>2</v>
      </c>
      <c r="T79" s="58">
        <f t="shared" si="31"/>
        <v>1</v>
      </c>
      <c r="U79" s="54">
        <f t="shared" si="22"/>
        <v>77</v>
      </c>
    </row>
    <row r="80" spans="1:21" ht="12.75" x14ac:dyDescent="0.2">
      <c r="A80" s="54">
        <v>78</v>
      </c>
      <c r="B80" s="54">
        <f t="shared" si="20"/>
        <v>26</v>
      </c>
      <c r="C80" s="55">
        <f t="shared" si="21"/>
        <v>78</v>
      </c>
      <c r="D80" s="56">
        <f t="shared" si="23"/>
        <v>25</v>
      </c>
      <c r="E80" s="59">
        <f t="shared" si="24"/>
        <v>103</v>
      </c>
      <c r="F80" s="55">
        <v>26</v>
      </c>
      <c r="G80" s="55">
        <v>0</v>
      </c>
      <c r="H80" s="55">
        <v>0</v>
      </c>
      <c r="I80" s="55">
        <v>0</v>
      </c>
      <c r="J80" s="55">
        <f t="shared" si="19"/>
        <v>26</v>
      </c>
      <c r="K80" s="55">
        <f t="shared" si="19"/>
        <v>26</v>
      </c>
      <c r="L80" s="55">
        <f t="shared" si="19"/>
        <v>26</v>
      </c>
      <c r="M80" s="55">
        <f t="shared" si="25"/>
        <v>0</v>
      </c>
      <c r="N80" s="55">
        <f t="shared" si="25"/>
        <v>0</v>
      </c>
      <c r="O80" s="58">
        <f t="shared" si="26"/>
        <v>0</v>
      </c>
      <c r="P80" s="58">
        <f t="shared" si="27"/>
        <v>10</v>
      </c>
      <c r="Q80" s="58">
        <f t="shared" si="28"/>
        <v>8</v>
      </c>
      <c r="R80" s="58">
        <f t="shared" si="29"/>
        <v>4</v>
      </c>
      <c r="S80" s="58">
        <f t="shared" si="30"/>
        <v>2</v>
      </c>
      <c r="T80" s="58">
        <f t="shared" si="31"/>
        <v>1</v>
      </c>
      <c r="U80" s="54">
        <f t="shared" si="22"/>
        <v>78</v>
      </c>
    </row>
    <row r="81" spans="1:21" ht="12.75" x14ac:dyDescent="0.2">
      <c r="A81" s="54">
        <v>79</v>
      </c>
      <c r="B81" s="54">
        <f t="shared" si="20"/>
        <v>26</v>
      </c>
      <c r="C81" s="55">
        <f t="shared" si="21"/>
        <v>81</v>
      </c>
      <c r="D81" s="56">
        <f t="shared" si="23"/>
        <v>25</v>
      </c>
      <c r="E81" s="59">
        <f t="shared" si="24"/>
        <v>106</v>
      </c>
      <c r="F81" s="55">
        <v>25</v>
      </c>
      <c r="G81" s="55">
        <v>1</v>
      </c>
      <c r="H81" s="55">
        <v>0</v>
      </c>
      <c r="I81" s="55">
        <v>0</v>
      </c>
      <c r="J81" s="55">
        <f t="shared" si="19"/>
        <v>27</v>
      </c>
      <c r="K81" s="55">
        <f t="shared" si="19"/>
        <v>27</v>
      </c>
      <c r="L81" s="55">
        <f t="shared" si="19"/>
        <v>27</v>
      </c>
      <c r="M81" s="55">
        <f t="shared" si="25"/>
        <v>0</v>
      </c>
      <c r="N81" s="55">
        <f t="shared" si="25"/>
        <v>0</v>
      </c>
      <c r="O81" s="58">
        <f t="shared" si="26"/>
        <v>0</v>
      </c>
      <c r="P81" s="58">
        <f t="shared" si="27"/>
        <v>10</v>
      </c>
      <c r="Q81" s="58">
        <f t="shared" si="28"/>
        <v>8</v>
      </c>
      <c r="R81" s="58">
        <f t="shared" si="29"/>
        <v>4</v>
      </c>
      <c r="S81" s="58">
        <f t="shared" si="30"/>
        <v>2</v>
      </c>
      <c r="T81" s="58">
        <f t="shared" si="31"/>
        <v>1</v>
      </c>
      <c r="U81" s="54">
        <f t="shared" si="22"/>
        <v>79</v>
      </c>
    </row>
    <row r="82" spans="1:21" ht="12.75" x14ac:dyDescent="0.2">
      <c r="A82" s="54">
        <v>80</v>
      </c>
      <c r="B82" s="54">
        <f t="shared" si="20"/>
        <v>26</v>
      </c>
      <c r="C82" s="55">
        <f t="shared" si="21"/>
        <v>84</v>
      </c>
      <c r="D82" s="56">
        <f t="shared" si="23"/>
        <v>25</v>
      </c>
      <c r="E82" s="59">
        <f t="shared" si="24"/>
        <v>109</v>
      </c>
      <c r="F82" s="55">
        <v>24</v>
      </c>
      <c r="G82" s="55">
        <v>2</v>
      </c>
      <c r="H82" s="55">
        <v>0</v>
      </c>
      <c r="I82" s="55">
        <v>0</v>
      </c>
      <c r="J82" s="55">
        <f t="shared" ref="J82:L104" si="32">$F82*1+$G82*2+$H82*2+$I82*3</f>
        <v>28</v>
      </c>
      <c r="K82" s="55">
        <f t="shared" si="32"/>
        <v>28</v>
      </c>
      <c r="L82" s="55">
        <f t="shared" si="32"/>
        <v>28</v>
      </c>
      <c r="M82" s="55">
        <f t="shared" si="25"/>
        <v>0</v>
      </c>
      <c r="N82" s="55">
        <f t="shared" si="25"/>
        <v>0</v>
      </c>
      <c r="O82" s="58">
        <f t="shared" si="26"/>
        <v>0</v>
      </c>
      <c r="P82" s="58">
        <f t="shared" si="27"/>
        <v>10</v>
      </c>
      <c r="Q82" s="58">
        <f t="shared" si="28"/>
        <v>8</v>
      </c>
      <c r="R82" s="58">
        <f t="shared" si="29"/>
        <v>4</v>
      </c>
      <c r="S82" s="58">
        <f t="shared" si="30"/>
        <v>2</v>
      </c>
      <c r="T82" s="58">
        <f t="shared" si="31"/>
        <v>1</v>
      </c>
      <c r="U82" s="54">
        <f t="shared" si="22"/>
        <v>80</v>
      </c>
    </row>
    <row r="83" spans="1:21" ht="12.75" x14ac:dyDescent="0.2">
      <c r="A83" s="54">
        <v>81</v>
      </c>
      <c r="B83" s="54">
        <f t="shared" si="20"/>
        <v>27</v>
      </c>
      <c r="C83" s="55">
        <f t="shared" si="21"/>
        <v>81</v>
      </c>
      <c r="D83" s="56">
        <f t="shared" si="23"/>
        <v>26</v>
      </c>
      <c r="E83" s="59">
        <f t="shared" si="24"/>
        <v>107</v>
      </c>
      <c r="F83" s="55">
        <v>27</v>
      </c>
      <c r="G83" s="55">
        <v>0</v>
      </c>
      <c r="H83" s="55">
        <v>0</v>
      </c>
      <c r="I83" s="55">
        <v>0</v>
      </c>
      <c r="J83" s="55">
        <f t="shared" si="32"/>
        <v>27</v>
      </c>
      <c r="K83" s="55">
        <f t="shared" si="32"/>
        <v>27</v>
      </c>
      <c r="L83" s="55">
        <f t="shared" si="32"/>
        <v>27</v>
      </c>
      <c r="M83" s="55">
        <f t="shared" si="25"/>
        <v>0</v>
      </c>
      <c r="N83" s="55">
        <f t="shared" si="25"/>
        <v>0</v>
      </c>
      <c r="O83" s="58">
        <f t="shared" si="26"/>
        <v>0</v>
      </c>
      <c r="P83" s="58">
        <f t="shared" si="27"/>
        <v>11</v>
      </c>
      <c r="Q83" s="58">
        <f t="shared" si="28"/>
        <v>8</v>
      </c>
      <c r="R83" s="58">
        <f t="shared" si="29"/>
        <v>4</v>
      </c>
      <c r="S83" s="58">
        <f t="shared" si="30"/>
        <v>2</v>
      </c>
      <c r="T83" s="58">
        <f t="shared" si="31"/>
        <v>1</v>
      </c>
      <c r="U83" s="54">
        <f t="shared" si="22"/>
        <v>81</v>
      </c>
    </row>
    <row r="84" spans="1:21" ht="12.75" x14ac:dyDescent="0.2">
      <c r="A84" s="54">
        <v>82</v>
      </c>
      <c r="B84" s="54">
        <f t="shared" si="20"/>
        <v>27</v>
      </c>
      <c r="C84" s="55">
        <f t="shared" si="21"/>
        <v>84</v>
      </c>
      <c r="D84" s="56">
        <f t="shared" si="23"/>
        <v>26</v>
      </c>
      <c r="E84" s="59">
        <f t="shared" si="24"/>
        <v>110</v>
      </c>
      <c r="F84" s="55">
        <v>26</v>
      </c>
      <c r="G84" s="55">
        <v>1</v>
      </c>
      <c r="H84" s="55">
        <v>0</v>
      </c>
      <c r="I84" s="55">
        <v>0</v>
      </c>
      <c r="J84" s="55">
        <f t="shared" si="32"/>
        <v>28</v>
      </c>
      <c r="K84" s="55">
        <f t="shared" si="32"/>
        <v>28</v>
      </c>
      <c r="L84" s="55">
        <f t="shared" si="32"/>
        <v>28</v>
      </c>
      <c r="M84" s="55">
        <f t="shared" si="25"/>
        <v>0</v>
      </c>
      <c r="N84" s="55">
        <f t="shared" si="25"/>
        <v>0</v>
      </c>
      <c r="O84" s="58">
        <f t="shared" si="26"/>
        <v>0</v>
      </c>
      <c r="P84" s="58">
        <f t="shared" si="27"/>
        <v>11</v>
      </c>
      <c r="Q84" s="58">
        <f t="shared" si="28"/>
        <v>8</v>
      </c>
      <c r="R84" s="58">
        <f t="shared" si="29"/>
        <v>4</v>
      </c>
      <c r="S84" s="58">
        <f t="shared" si="30"/>
        <v>2</v>
      </c>
      <c r="T84" s="58">
        <f t="shared" si="31"/>
        <v>1</v>
      </c>
      <c r="U84" s="54">
        <f t="shared" si="22"/>
        <v>82</v>
      </c>
    </row>
    <row r="85" spans="1:21" ht="12.75" x14ac:dyDescent="0.2">
      <c r="A85" s="54">
        <v>83</v>
      </c>
      <c r="B85" s="54">
        <f t="shared" si="20"/>
        <v>27</v>
      </c>
      <c r="C85" s="55">
        <f t="shared" si="21"/>
        <v>87</v>
      </c>
      <c r="D85" s="56">
        <f t="shared" si="23"/>
        <v>26</v>
      </c>
      <c r="E85" s="59">
        <f t="shared" si="24"/>
        <v>113</v>
      </c>
      <c r="F85" s="55">
        <v>25</v>
      </c>
      <c r="G85" s="55">
        <v>2</v>
      </c>
      <c r="H85" s="55">
        <v>0</v>
      </c>
      <c r="I85" s="55">
        <v>0</v>
      </c>
      <c r="J85" s="55">
        <f t="shared" si="32"/>
        <v>29</v>
      </c>
      <c r="K85" s="55">
        <f t="shared" si="32"/>
        <v>29</v>
      </c>
      <c r="L85" s="55">
        <f t="shared" si="32"/>
        <v>29</v>
      </c>
      <c r="M85" s="55">
        <f t="shared" si="25"/>
        <v>0</v>
      </c>
      <c r="N85" s="55">
        <f t="shared" si="25"/>
        <v>0</v>
      </c>
      <c r="O85" s="58">
        <f t="shared" si="26"/>
        <v>0</v>
      </c>
      <c r="P85" s="58">
        <f t="shared" si="27"/>
        <v>11</v>
      </c>
      <c r="Q85" s="58">
        <f t="shared" si="28"/>
        <v>8</v>
      </c>
      <c r="R85" s="58">
        <f t="shared" si="29"/>
        <v>4</v>
      </c>
      <c r="S85" s="58">
        <f t="shared" si="30"/>
        <v>2</v>
      </c>
      <c r="T85" s="58">
        <f t="shared" si="31"/>
        <v>1</v>
      </c>
      <c r="U85" s="54">
        <f t="shared" si="22"/>
        <v>83</v>
      </c>
    </row>
    <row r="86" spans="1:21" ht="12.75" x14ac:dyDescent="0.2">
      <c r="A86" s="54">
        <v>84</v>
      </c>
      <c r="B86" s="54">
        <f t="shared" si="20"/>
        <v>28</v>
      </c>
      <c r="C86" s="55">
        <f t="shared" si="21"/>
        <v>84</v>
      </c>
      <c r="D86" s="56">
        <f t="shared" si="23"/>
        <v>27</v>
      </c>
      <c r="E86" s="59">
        <f t="shared" si="24"/>
        <v>111</v>
      </c>
      <c r="F86" s="55">
        <v>28</v>
      </c>
      <c r="G86" s="55">
        <v>0</v>
      </c>
      <c r="H86" s="55">
        <v>0</v>
      </c>
      <c r="I86" s="55">
        <v>0</v>
      </c>
      <c r="J86" s="55">
        <f t="shared" si="32"/>
        <v>28</v>
      </c>
      <c r="K86" s="55">
        <f t="shared" si="32"/>
        <v>28</v>
      </c>
      <c r="L86" s="55">
        <f t="shared" si="32"/>
        <v>28</v>
      </c>
      <c r="M86" s="55">
        <f t="shared" si="25"/>
        <v>0</v>
      </c>
      <c r="N86" s="55">
        <f t="shared" si="25"/>
        <v>0</v>
      </c>
      <c r="O86" s="58">
        <f t="shared" si="26"/>
        <v>0</v>
      </c>
      <c r="P86" s="58">
        <f t="shared" si="27"/>
        <v>12</v>
      </c>
      <c r="Q86" s="58">
        <f t="shared" si="28"/>
        <v>8</v>
      </c>
      <c r="R86" s="58">
        <f t="shared" si="29"/>
        <v>4</v>
      </c>
      <c r="S86" s="58">
        <f t="shared" si="30"/>
        <v>2</v>
      </c>
      <c r="T86" s="58">
        <f t="shared" si="31"/>
        <v>1</v>
      </c>
      <c r="U86" s="54">
        <f t="shared" si="22"/>
        <v>84</v>
      </c>
    </row>
    <row r="87" spans="1:21" ht="12.75" x14ac:dyDescent="0.2">
      <c r="A87" s="54">
        <v>85</v>
      </c>
      <c r="B87" s="54">
        <f t="shared" si="20"/>
        <v>28</v>
      </c>
      <c r="C87" s="55">
        <f t="shared" si="21"/>
        <v>87</v>
      </c>
      <c r="D87" s="56">
        <f t="shared" si="23"/>
        <v>27</v>
      </c>
      <c r="E87" s="59">
        <f t="shared" si="24"/>
        <v>114</v>
      </c>
      <c r="F87" s="55">
        <v>27</v>
      </c>
      <c r="G87" s="55">
        <v>1</v>
      </c>
      <c r="H87" s="55">
        <v>0</v>
      </c>
      <c r="I87" s="55">
        <v>0</v>
      </c>
      <c r="J87" s="55">
        <f t="shared" si="32"/>
        <v>29</v>
      </c>
      <c r="K87" s="55">
        <f t="shared" si="32"/>
        <v>29</v>
      </c>
      <c r="L87" s="55">
        <f t="shared" si="32"/>
        <v>29</v>
      </c>
      <c r="M87" s="55">
        <f t="shared" si="25"/>
        <v>0</v>
      </c>
      <c r="N87" s="55">
        <f t="shared" si="25"/>
        <v>0</v>
      </c>
      <c r="O87" s="58">
        <f t="shared" si="26"/>
        <v>0</v>
      </c>
      <c r="P87" s="58">
        <f t="shared" si="27"/>
        <v>12</v>
      </c>
      <c r="Q87" s="58">
        <f t="shared" si="28"/>
        <v>8</v>
      </c>
      <c r="R87" s="58">
        <f t="shared" si="29"/>
        <v>4</v>
      </c>
      <c r="S87" s="58">
        <f t="shared" si="30"/>
        <v>2</v>
      </c>
      <c r="T87" s="58">
        <f t="shared" si="31"/>
        <v>1</v>
      </c>
      <c r="U87" s="54">
        <f t="shared" si="22"/>
        <v>85</v>
      </c>
    </row>
    <row r="88" spans="1:21" ht="12.75" x14ac:dyDescent="0.2">
      <c r="A88" s="54">
        <v>86</v>
      </c>
      <c r="B88" s="54">
        <f t="shared" si="20"/>
        <v>28</v>
      </c>
      <c r="C88" s="55">
        <f t="shared" si="21"/>
        <v>90</v>
      </c>
      <c r="D88" s="56">
        <f t="shared" si="23"/>
        <v>27</v>
      </c>
      <c r="E88" s="59">
        <f t="shared" si="24"/>
        <v>117</v>
      </c>
      <c r="F88" s="55">
        <v>26</v>
      </c>
      <c r="G88" s="55">
        <v>2</v>
      </c>
      <c r="H88" s="55">
        <v>0</v>
      </c>
      <c r="I88" s="55">
        <v>0</v>
      </c>
      <c r="J88" s="55">
        <f t="shared" si="32"/>
        <v>30</v>
      </c>
      <c r="K88" s="55">
        <f t="shared" si="32"/>
        <v>30</v>
      </c>
      <c r="L88" s="55">
        <f t="shared" si="32"/>
        <v>30</v>
      </c>
      <c r="M88" s="55">
        <f t="shared" si="25"/>
        <v>0</v>
      </c>
      <c r="N88" s="55">
        <f t="shared" si="25"/>
        <v>0</v>
      </c>
      <c r="O88" s="58">
        <f t="shared" si="26"/>
        <v>0</v>
      </c>
      <c r="P88" s="58">
        <f t="shared" si="27"/>
        <v>12</v>
      </c>
      <c r="Q88" s="58">
        <f t="shared" si="28"/>
        <v>8</v>
      </c>
      <c r="R88" s="58">
        <f t="shared" si="29"/>
        <v>4</v>
      </c>
      <c r="S88" s="58">
        <f t="shared" si="30"/>
        <v>2</v>
      </c>
      <c r="T88" s="58">
        <f t="shared" si="31"/>
        <v>1</v>
      </c>
      <c r="U88" s="54">
        <f t="shared" si="22"/>
        <v>86</v>
      </c>
    </row>
    <row r="89" spans="1:21" ht="12.75" x14ac:dyDescent="0.2">
      <c r="A89" s="54">
        <v>87</v>
      </c>
      <c r="B89" s="54">
        <f t="shared" si="20"/>
        <v>29</v>
      </c>
      <c r="C89" s="55">
        <f t="shared" si="21"/>
        <v>87</v>
      </c>
      <c r="D89" s="56">
        <f t="shared" si="23"/>
        <v>28</v>
      </c>
      <c r="E89" s="59">
        <f t="shared" si="24"/>
        <v>115</v>
      </c>
      <c r="F89" s="55">
        <v>29</v>
      </c>
      <c r="G89" s="55">
        <v>0</v>
      </c>
      <c r="H89" s="55">
        <v>0</v>
      </c>
      <c r="I89" s="55">
        <v>0</v>
      </c>
      <c r="J89" s="55">
        <f t="shared" si="32"/>
        <v>29</v>
      </c>
      <c r="K89" s="55">
        <f t="shared" si="32"/>
        <v>29</v>
      </c>
      <c r="L89" s="55">
        <f t="shared" si="32"/>
        <v>29</v>
      </c>
      <c r="M89" s="55">
        <f t="shared" si="25"/>
        <v>0</v>
      </c>
      <c r="N89" s="55">
        <f t="shared" si="25"/>
        <v>0</v>
      </c>
      <c r="O89" s="58">
        <f t="shared" si="26"/>
        <v>0</v>
      </c>
      <c r="P89" s="58">
        <f t="shared" si="27"/>
        <v>13</v>
      </c>
      <c r="Q89" s="58">
        <f t="shared" si="28"/>
        <v>8</v>
      </c>
      <c r="R89" s="58">
        <f t="shared" si="29"/>
        <v>4</v>
      </c>
      <c r="S89" s="58">
        <f t="shared" si="30"/>
        <v>2</v>
      </c>
      <c r="T89" s="58">
        <f t="shared" si="31"/>
        <v>1</v>
      </c>
      <c r="U89" s="54">
        <f t="shared" si="22"/>
        <v>87</v>
      </c>
    </row>
    <row r="90" spans="1:21" ht="12.75" x14ac:dyDescent="0.2">
      <c r="A90" s="54">
        <v>88</v>
      </c>
      <c r="B90" s="54">
        <f t="shared" si="20"/>
        <v>29</v>
      </c>
      <c r="C90" s="55">
        <f t="shared" si="21"/>
        <v>90</v>
      </c>
      <c r="D90" s="56">
        <f t="shared" si="23"/>
        <v>28</v>
      </c>
      <c r="E90" s="59">
        <f t="shared" si="24"/>
        <v>118</v>
      </c>
      <c r="F90" s="55">
        <v>28</v>
      </c>
      <c r="G90" s="55">
        <v>1</v>
      </c>
      <c r="H90" s="55">
        <v>0</v>
      </c>
      <c r="I90" s="55">
        <v>0</v>
      </c>
      <c r="J90" s="55">
        <f t="shared" si="32"/>
        <v>30</v>
      </c>
      <c r="K90" s="55">
        <f t="shared" si="32"/>
        <v>30</v>
      </c>
      <c r="L90" s="55">
        <f t="shared" si="32"/>
        <v>30</v>
      </c>
      <c r="M90" s="55">
        <f t="shared" si="25"/>
        <v>0</v>
      </c>
      <c r="N90" s="55">
        <f t="shared" si="25"/>
        <v>0</v>
      </c>
      <c r="O90" s="58">
        <f t="shared" si="26"/>
        <v>0</v>
      </c>
      <c r="P90" s="58">
        <f t="shared" si="27"/>
        <v>13</v>
      </c>
      <c r="Q90" s="58">
        <f t="shared" si="28"/>
        <v>8</v>
      </c>
      <c r="R90" s="58">
        <f t="shared" si="29"/>
        <v>4</v>
      </c>
      <c r="S90" s="58">
        <f t="shared" si="30"/>
        <v>2</v>
      </c>
      <c r="T90" s="58">
        <f t="shared" si="31"/>
        <v>1</v>
      </c>
      <c r="U90" s="54">
        <f t="shared" si="22"/>
        <v>88</v>
      </c>
    </row>
    <row r="91" spans="1:21" ht="12.75" x14ac:dyDescent="0.2">
      <c r="A91" s="54">
        <v>89</v>
      </c>
      <c r="B91" s="54">
        <f t="shared" si="20"/>
        <v>29</v>
      </c>
      <c r="C91" s="55">
        <f t="shared" si="21"/>
        <v>93</v>
      </c>
      <c r="D91" s="56">
        <f t="shared" si="23"/>
        <v>28</v>
      </c>
      <c r="E91" s="59">
        <f t="shared" si="24"/>
        <v>121</v>
      </c>
      <c r="F91" s="55">
        <v>27</v>
      </c>
      <c r="G91" s="55">
        <v>2</v>
      </c>
      <c r="H91" s="55">
        <v>0</v>
      </c>
      <c r="I91" s="55">
        <v>0</v>
      </c>
      <c r="J91" s="55">
        <f t="shared" si="32"/>
        <v>31</v>
      </c>
      <c r="K91" s="55">
        <f t="shared" si="32"/>
        <v>31</v>
      </c>
      <c r="L91" s="55">
        <f t="shared" si="32"/>
        <v>31</v>
      </c>
      <c r="M91" s="55">
        <f t="shared" si="25"/>
        <v>0</v>
      </c>
      <c r="N91" s="55">
        <f t="shared" si="25"/>
        <v>0</v>
      </c>
      <c r="O91" s="58">
        <f t="shared" si="26"/>
        <v>0</v>
      </c>
      <c r="P91" s="58">
        <f t="shared" si="27"/>
        <v>13</v>
      </c>
      <c r="Q91" s="58">
        <f t="shared" si="28"/>
        <v>8</v>
      </c>
      <c r="R91" s="58">
        <f t="shared" si="29"/>
        <v>4</v>
      </c>
      <c r="S91" s="58">
        <f t="shared" si="30"/>
        <v>2</v>
      </c>
      <c r="T91" s="58">
        <f t="shared" si="31"/>
        <v>1</v>
      </c>
      <c r="U91" s="54">
        <f t="shared" si="22"/>
        <v>89</v>
      </c>
    </row>
    <row r="92" spans="1:21" ht="12.75" x14ac:dyDescent="0.2">
      <c r="A92" s="54">
        <v>90</v>
      </c>
      <c r="B92" s="54">
        <f t="shared" si="20"/>
        <v>30</v>
      </c>
      <c r="C92" s="55">
        <f t="shared" si="21"/>
        <v>90</v>
      </c>
      <c r="D92" s="56">
        <f t="shared" si="23"/>
        <v>29</v>
      </c>
      <c r="E92" s="59">
        <f t="shared" si="24"/>
        <v>119</v>
      </c>
      <c r="F92" s="55">
        <v>30</v>
      </c>
      <c r="G92" s="55">
        <v>0</v>
      </c>
      <c r="H92" s="55">
        <v>0</v>
      </c>
      <c r="I92" s="55">
        <v>0</v>
      </c>
      <c r="J92" s="55">
        <f t="shared" si="32"/>
        <v>30</v>
      </c>
      <c r="K92" s="55">
        <f t="shared" si="32"/>
        <v>30</v>
      </c>
      <c r="L92" s="55">
        <f t="shared" si="32"/>
        <v>30</v>
      </c>
      <c r="M92" s="55">
        <f t="shared" si="25"/>
        <v>0</v>
      </c>
      <c r="N92" s="55">
        <f t="shared" si="25"/>
        <v>0</v>
      </c>
      <c r="O92" s="58">
        <f t="shared" si="26"/>
        <v>0</v>
      </c>
      <c r="P92" s="58">
        <f t="shared" si="27"/>
        <v>14</v>
      </c>
      <c r="Q92" s="58">
        <f t="shared" si="28"/>
        <v>8</v>
      </c>
      <c r="R92" s="58">
        <f t="shared" si="29"/>
        <v>4</v>
      </c>
      <c r="S92" s="58">
        <f t="shared" si="30"/>
        <v>2</v>
      </c>
      <c r="T92" s="58">
        <f t="shared" si="31"/>
        <v>1</v>
      </c>
      <c r="U92" s="54">
        <f t="shared" si="22"/>
        <v>90</v>
      </c>
    </row>
    <row r="93" spans="1:21" ht="12.75" x14ac:dyDescent="0.2">
      <c r="A93" s="54">
        <v>91</v>
      </c>
      <c r="B93" s="54">
        <f t="shared" si="20"/>
        <v>30</v>
      </c>
      <c r="C93" s="55">
        <f t="shared" si="21"/>
        <v>93</v>
      </c>
      <c r="D93" s="56">
        <f t="shared" si="23"/>
        <v>29</v>
      </c>
      <c r="E93" s="59">
        <f t="shared" si="24"/>
        <v>122</v>
      </c>
      <c r="F93" s="55">
        <v>29</v>
      </c>
      <c r="G93" s="55">
        <v>1</v>
      </c>
      <c r="H93" s="55">
        <v>0</v>
      </c>
      <c r="I93" s="55">
        <v>0</v>
      </c>
      <c r="J93" s="55">
        <f t="shared" si="32"/>
        <v>31</v>
      </c>
      <c r="K93" s="55">
        <f t="shared" si="32"/>
        <v>31</v>
      </c>
      <c r="L93" s="55">
        <f t="shared" si="32"/>
        <v>31</v>
      </c>
      <c r="M93" s="55">
        <f t="shared" si="25"/>
        <v>0</v>
      </c>
      <c r="N93" s="55">
        <f t="shared" si="25"/>
        <v>0</v>
      </c>
      <c r="O93" s="58">
        <f t="shared" si="26"/>
        <v>0</v>
      </c>
      <c r="P93" s="58">
        <f t="shared" si="27"/>
        <v>14</v>
      </c>
      <c r="Q93" s="58">
        <f t="shared" si="28"/>
        <v>8</v>
      </c>
      <c r="R93" s="58">
        <f t="shared" si="29"/>
        <v>4</v>
      </c>
      <c r="S93" s="58">
        <f t="shared" si="30"/>
        <v>2</v>
      </c>
      <c r="T93" s="58">
        <f t="shared" si="31"/>
        <v>1</v>
      </c>
      <c r="U93" s="54">
        <f t="shared" si="22"/>
        <v>91</v>
      </c>
    </row>
    <row r="94" spans="1:21" ht="12.75" x14ac:dyDescent="0.2">
      <c r="A94" s="54">
        <v>92</v>
      </c>
      <c r="B94" s="54">
        <f t="shared" si="20"/>
        <v>30</v>
      </c>
      <c r="C94" s="55">
        <f t="shared" si="21"/>
        <v>96</v>
      </c>
      <c r="D94" s="56">
        <f t="shared" si="23"/>
        <v>29</v>
      </c>
      <c r="E94" s="59">
        <f t="shared" si="24"/>
        <v>125</v>
      </c>
      <c r="F94" s="55">
        <v>28</v>
      </c>
      <c r="G94" s="55">
        <v>2</v>
      </c>
      <c r="H94" s="55">
        <v>0</v>
      </c>
      <c r="I94" s="55">
        <v>0</v>
      </c>
      <c r="J94" s="55">
        <f t="shared" si="32"/>
        <v>32</v>
      </c>
      <c r="K94" s="55">
        <f t="shared" si="32"/>
        <v>32</v>
      </c>
      <c r="L94" s="55">
        <f t="shared" si="32"/>
        <v>32</v>
      </c>
      <c r="M94" s="55">
        <f t="shared" si="25"/>
        <v>0</v>
      </c>
      <c r="N94" s="55">
        <f t="shared" si="25"/>
        <v>0</v>
      </c>
      <c r="O94" s="58">
        <f t="shared" si="26"/>
        <v>0</v>
      </c>
      <c r="P94" s="58">
        <f t="shared" si="27"/>
        <v>14</v>
      </c>
      <c r="Q94" s="58">
        <f t="shared" si="28"/>
        <v>8</v>
      </c>
      <c r="R94" s="58">
        <f t="shared" si="29"/>
        <v>4</v>
      </c>
      <c r="S94" s="58">
        <f t="shared" si="30"/>
        <v>2</v>
      </c>
      <c r="T94" s="58">
        <f t="shared" si="31"/>
        <v>1</v>
      </c>
      <c r="U94" s="54">
        <f t="shared" si="22"/>
        <v>92</v>
      </c>
    </row>
    <row r="95" spans="1:21" ht="12.75" x14ac:dyDescent="0.2">
      <c r="A95" s="54">
        <v>93</v>
      </c>
      <c r="B95" s="54">
        <f t="shared" si="20"/>
        <v>31</v>
      </c>
      <c r="C95" s="55">
        <f t="shared" si="21"/>
        <v>93</v>
      </c>
      <c r="D95" s="56">
        <f t="shared" si="23"/>
        <v>30</v>
      </c>
      <c r="E95" s="59">
        <f t="shared" si="24"/>
        <v>123</v>
      </c>
      <c r="F95" s="55">
        <v>31</v>
      </c>
      <c r="G95" s="55">
        <v>0</v>
      </c>
      <c r="H95" s="55">
        <v>0</v>
      </c>
      <c r="I95" s="55">
        <v>0</v>
      </c>
      <c r="J95" s="55">
        <f t="shared" si="32"/>
        <v>31</v>
      </c>
      <c r="K95" s="55">
        <f t="shared" si="32"/>
        <v>31</v>
      </c>
      <c r="L95" s="55">
        <f t="shared" si="32"/>
        <v>31</v>
      </c>
      <c r="M95" s="55">
        <f t="shared" si="25"/>
        <v>0</v>
      </c>
      <c r="N95" s="55">
        <f t="shared" si="25"/>
        <v>0</v>
      </c>
      <c r="O95" s="58">
        <f t="shared" si="26"/>
        <v>0</v>
      </c>
      <c r="P95" s="58">
        <f t="shared" si="27"/>
        <v>15</v>
      </c>
      <c r="Q95" s="58">
        <f t="shared" si="28"/>
        <v>8</v>
      </c>
      <c r="R95" s="58">
        <f t="shared" si="29"/>
        <v>4</v>
      </c>
      <c r="S95" s="58">
        <f t="shared" si="30"/>
        <v>2</v>
      </c>
      <c r="T95" s="58">
        <f t="shared" si="31"/>
        <v>1</v>
      </c>
      <c r="U95" s="54">
        <f t="shared" si="22"/>
        <v>93</v>
      </c>
    </row>
    <row r="96" spans="1:21" ht="12.75" x14ac:dyDescent="0.2">
      <c r="A96" s="54">
        <v>94</v>
      </c>
      <c r="B96" s="54">
        <f t="shared" si="20"/>
        <v>31</v>
      </c>
      <c r="C96" s="55">
        <f t="shared" si="21"/>
        <v>96</v>
      </c>
      <c r="D96" s="56">
        <f t="shared" si="23"/>
        <v>30</v>
      </c>
      <c r="E96" s="59">
        <f t="shared" si="24"/>
        <v>126</v>
      </c>
      <c r="F96" s="55">
        <v>30</v>
      </c>
      <c r="G96" s="55">
        <v>1</v>
      </c>
      <c r="H96" s="55">
        <v>0</v>
      </c>
      <c r="I96" s="55">
        <v>0</v>
      </c>
      <c r="J96" s="55">
        <f t="shared" si="32"/>
        <v>32</v>
      </c>
      <c r="K96" s="55">
        <f t="shared" si="32"/>
        <v>32</v>
      </c>
      <c r="L96" s="55">
        <f t="shared" si="32"/>
        <v>32</v>
      </c>
      <c r="M96" s="55">
        <f t="shared" si="25"/>
        <v>0</v>
      </c>
      <c r="N96" s="55">
        <f t="shared" si="25"/>
        <v>0</v>
      </c>
      <c r="O96" s="58">
        <f t="shared" si="26"/>
        <v>0</v>
      </c>
      <c r="P96" s="58">
        <f t="shared" si="27"/>
        <v>15</v>
      </c>
      <c r="Q96" s="58">
        <f t="shared" si="28"/>
        <v>8</v>
      </c>
      <c r="R96" s="58">
        <f t="shared" si="29"/>
        <v>4</v>
      </c>
      <c r="S96" s="58">
        <f t="shared" si="30"/>
        <v>2</v>
      </c>
      <c r="T96" s="58">
        <f t="shared" si="31"/>
        <v>1</v>
      </c>
      <c r="U96" s="54">
        <f t="shared" si="22"/>
        <v>94</v>
      </c>
    </row>
    <row r="97" spans="1:21" ht="12.75" x14ac:dyDescent="0.2">
      <c r="A97" s="54">
        <v>95</v>
      </c>
      <c r="B97" s="54">
        <f t="shared" si="20"/>
        <v>31</v>
      </c>
      <c r="C97" s="55">
        <f t="shared" si="21"/>
        <v>99</v>
      </c>
      <c r="D97" s="56">
        <f t="shared" si="23"/>
        <v>30</v>
      </c>
      <c r="E97" s="59">
        <f t="shared" si="24"/>
        <v>129</v>
      </c>
      <c r="F97" s="55">
        <v>29</v>
      </c>
      <c r="G97" s="55">
        <v>2</v>
      </c>
      <c r="H97" s="55">
        <v>0</v>
      </c>
      <c r="I97" s="55">
        <v>0</v>
      </c>
      <c r="J97" s="55">
        <f t="shared" si="32"/>
        <v>33</v>
      </c>
      <c r="K97" s="55">
        <f t="shared" si="32"/>
        <v>33</v>
      </c>
      <c r="L97" s="55">
        <f t="shared" si="32"/>
        <v>33</v>
      </c>
      <c r="M97" s="55">
        <f t="shared" si="25"/>
        <v>0</v>
      </c>
      <c r="N97" s="55">
        <f t="shared" si="25"/>
        <v>0</v>
      </c>
      <c r="O97" s="58">
        <f t="shared" si="26"/>
        <v>0</v>
      </c>
      <c r="P97" s="58">
        <f t="shared" si="27"/>
        <v>15</v>
      </c>
      <c r="Q97" s="58">
        <f t="shared" si="28"/>
        <v>8</v>
      </c>
      <c r="R97" s="58">
        <f t="shared" si="29"/>
        <v>4</v>
      </c>
      <c r="S97" s="58">
        <f t="shared" si="30"/>
        <v>2</v>
      </c>
      <c r="T97" s="58">
        <f t="shared" si="31"/>
        <v>1</v>
      </c>
      <c r="U97" s="54">
        <f t="shared" si="22"/>
        <v>95</v>
      </c>
    </row>
    <row r="98" spans="1:21" ht="12.75" x14ac:dyDescent="0.2">
      <c r="A98" s="54">
        <v>96</v>
      </c>
      <c r="B98" s="54">
        <f t="shared" ref="B98:B130" si="33">SUM(F98:I98)</f>
        <v>32</v>
      </c>
      <c r="C98" s="55">
        <f t="shared" ref="C98:C130" si="34">F98*3+G98*6+H98*10+I98*15</f>
        <v>96</v>
      </c>
      <c r="D98" s="56">
        <f t="shared" si="23"/>
        <v>31</v>
      </c>
      <c r="E98" s="59">
        <f t="shared" si="24"/>
        <v>127</v>
      </c>
      <c r="F98" s="55">
        <v>32</v>
      </c>
      <c r="G98" s="55">
        <v>0</v>
      </c>
      <c r="H98" s="55">
        <v>0</v>
      </c>
      <c r="I98" s="55">
        <v>0</v>
      </c>
      <c r="J98" s="55">
        <f t="shared" si="32"/>
        <v>32</v>
      </c>
      <c r="K98" s="55">
        <f t="shared" si="32"/>
        <v>32</v>
      </c>
      <c r="L98" s="55">
        <f t="shared" si="32"/>
        <v>32</v>
      </c>
      <c r="M98" s="55">
        <f t="shared" si="25"/>
        <v>0</v>
      </c>
      <c r="N98" s="55">
        <f t="shared" si="25"/>
        <v>0</v>
      </c>
      <c r="O98" s="58">
        <f t="shared" si="26"/>
        <v>0</v>
      </c>
      <c r="P98" s="58">
        <f t="shared" si="27"/>
        <v>16</v>
      </c>
      <c r="Q98" s="58">
        <f t="shared" si="28"/>
        <v>8</v>
      </c>
      <c r="R98" s="58">
        <f t="shared" si="29"/>
        <v>4</v>
      </c>
      <c r="S98" s="58">
        <f t="shared" si="30"/>
        <v>2</v>
      </c>
      <c r="T98" s="58">
        <f t="shared" si="31"/>
        <v>1</v>
      </c>
      <c r="U98" s="54">
        <f t="shared" ref="U98:U130" si="35">F98*3+G98*4+H98*5+I98*6</f>
        <v>96</v>
      </c>
    </row>
    <row r="99" spans="1:21" ht="12.75" x14ac:dyDescent="0.2">
      <c r="A99" s="54">
        <v>97</v>
      </c>
      <c r="B99" s="54">
        <f t="shared" si="33"/>
        <v>32</v>
      </c>
      <c r="C99" s="55">
        <f t="shared" si="34"/>
        <v>99</v>
      </c>
      <c r="D99" s="56">
        <f t="shared" si="23"/>
        <v>31</v>
      </c>
      <c r="E99" s="59">
        <f t="shared" si="24"/>
        <v>130</v>
      </c>
      <c r="F99" s="55">
        <v>31</v>
      </c>
      <c r="G99" s="55">
        <v>1</v>
      </c>
      <c r="H99" s="55">
        <v>0</v>
      </c>
      <c r="I99" s="55">
        <v>0</v>
      </c>
      <c r="J99" s="55">
        <f t="shared" si="32"/>
        <v>33</v>
      </c>
      <c r="K99" s="55">
        <f t="shared" si="32"/>
        <v>33</v>
      </c>
      <c r="L99" s="55">
        <f t="shared" si="32"/>
        <v>33</v>
      </c>
      <c r="M99" s="55">
        <f t="shared" ref="M99:N130" si="36">$H99*2+$I99*3</f>
        <v>0</v>
      </c>
      <c r="N99" s="55">
        <f t="shared" si="36"/>
        <v>0</v>
      </c>
      <c r="O99" s="58">
        <f t="shared" si="26"/>
        <v>0</v>
      </c>
      <c r="P99" s="58">
        <f t="shared" si="27"/>
        <v>16</v>
      </c>
      <c r="Q99" s="58">
        <f t="shared" si="28"/>
        <v>8</v>
      </c>
      <c r="R99" s="58">
        <f t="shared" si="29"/>
        <v>4</v>
      </c>
      <c r="S99" s="58">
        <f t="shared" si="30"/>
        <v>2</v>
      </c>
      <c r="T99" s="58">
        <f t="shared" si="31"/>
        <v>1</v>
      </c>
      <c r="U99" s="54">
        <f t="shared" si="35"/>
        <v>97</v>
      </c>
    </row>
    <row r="100" spans="1:21" ht="12.75" x14ac:dyDescent="0.2">
      <c r="A100" s="54">
        <v>98</v>
      </c>
      <c r="B100" s="54">
        <f t="shared" si="33"/>
        <v>32</v>
      </c>
      <c r="C100" s="55">
        <f t="shared" si="34"/>
        <v>102</v>
      </c>
      <c r="D100" s="56">
        <f t="shared" si="23"/>
        <v>31</v>
      </c>
      <c r="E100" s="59">
        <f t="shared" si="24"/>
        <v>133</v>
      </c>
      <c r="F100" s="55">
        <v>30</v>
      </c>
      <c r="G100" s="55">
        <v>2</v>
      </c>
      <c r="H100" s="55">
        <v>0</v>
      </c>
      <c r="I100" s="55">
        <v>0</v>
      </c>
      <c r="J100" s="55">
        <f t="shared" si="32"/>
        <v>34</v>
      </c>
      <c r="K100" s="55">
        <f t="shared" si="32"/>
        <v>34</v>
      </c>
      <c r="L100" s="55">
        <f t="shared" si="32"/>
        <v>34</v>
      </c>
      <c r="M100" s="55">
        <f t="shared" si="36"/>
        <v>0</v>
      </c>
      <c r="N100" s="55">
        <f t="shared" si="36"/>
        <v>0</v>
      </c>
      <c r="O100" s="58">
        <f t="shared" si="26"/>
        <v>0</v>
      </c>
      <c r="P100" s="58">
        <f t="shared" si="27"/>
        <v>16</v>
      </c>
      <c r="Q100" s="58">
        <f t="shared" si="28"/>
        <v>8</v>
      </c>
      <c r="R100" s="58">
        <f t="shared" si="29"/>
        <v>4</v>
      </c>
      <c r="S100" s="58">
        <f t="shared" si="30"/>
        <v>2</v>
      </c>
      <c r="T100" s="58">
        <f t="shared" si="31"/>
        <v>1</v>
      </c>
      <c r="U100" s="54">
        <f t="shared" si="35"/>
        <v>98</v>
      </c>
    </row>
    <row r="101" spans="1:21" ht="12.75" x14ac:dyDescent="0.2">
      <c r="A101" s="54">
        <v>99</v>
      </c>
      <c r="B101" s="54">
        <f t="shared" si="33"/>
        <v>33</v>
      </c>
      <c r="C101" s="55">
        <f t="shared" si="34"/>
        <v>99</v>
      </c>
      <c r="D101" s="56">
        <f t="shared" si="23"/>
        <v>32</v>
      </c>
      <c r="E101" s="59">
        <f t="shared" si="24"/>
        <v>131</v>
      </c>
      <c r="F101" s="55">
        <v>33</v>
      </c>
      <c r="G101" s="55">
        <v>0</v>
      </c>
      <c r="H101" s="55">
        <v>0</v>
      </c>
      <c r="I101" s="55">
        <v>0</v>
      </c>
      <c r="J101" s="55">
        <f t="shared" si="32"/>
        <v>33</v>
      </c>
      <c r="K101" s="55">
        <f t="shared" si="32"/>
        <v>33</v>
      </c>
      <c r="L101" s="55">
        <f t="shared" si="32"/>
        <v>33</v>
      </c>
      <c r="M101" s="55">
        <f t="shared" si="36"/>
        <v>0</v>
      </c>
      <c r="N101" s="55">
        <f t="shared" si="36"/>
        <v>0</v>
      </c>
      <c r="O101" s="58">
        <f t="shared" si="26"/>
        <v>1</v>
      </c>
      <c r="P101" s="58">
        <f t="shared" si="27"/>
        <v>16</v>
      </c>
      <c r="Q101" s="58">
        <f t="shared" si="28"/>
        <v>8</v>
      </c>
      <c r="R101" s="58">
        <f t="shared" si="29"/>
        <v>4</v>
      </c>
      <c r="S101" s="58">
        <f t="shared" si="30"/>
        <v>2</v>
      </c>
      <c r="T101" s="58">
        <f t="shared" si="31"/>
        <v>1</v>
      </c>
      <c r="U101" s="54">
        <f t="shared" si="35"/>
        <v>99</v>
      </c>
    </row>
    <row r="102" spans="1:21" ht="12.75" x14ac:dyDescent="0.2">
      <c r="A102" s="54">
        <v>100</v>
      </c>
      <c r="B102" s="54">
        <f t="shared" si="33"/>
        <v>33</v>
      </c>
      <c r="C102" s="55">
        <f t="shared" si="34"/>
        <v>102</v>
      </c>
      <c r="D102" s="56">
        <f t="shared" si="23"/>
        <v>32</v>
      </c>
      <c r="E102" s="59">
        <f t="shared" si="24"/>
        <v>134</v>
      </c>
      <c r="F102" s="55">
        <v>32</v>
      </c>
      <c r="G102" s="55">
        <v>1</v>
      </c>
      <c r="H102" s="55">
        <v>0</v>
      </c>
      <c r="I102" s="55">
        <v>0</v>
      </c>
      <c r="J102" s="55">
        <f t="shared" si="32"/>
        <v>34</v>
      </c>
      <c r="K102" s="55">
        <f t="shared" si="32"/>
        <v>34</v>
      </c>
      <c r="L102" s="55">
        <f t="shared" si="32"/>
        <v>34</v>
      </c>
      <c r="M102" s="55">
        <f t="shared" si="36"/>
        <v>0</v>
      </c>
      <c r="N102" s="55">
        <f t="shared" si="36"/>
        <v>0</v>
      </c>
      <c r="O102" s="58">
        <f t="shared" si="26"/>
        <v>1</v>
      </c>
      <c r="P102" s="58">
        <f t="shared" si="27"/>
        <v>16</v>
      </c>
      <c r="Q102" s="58">
        <f t="shared" si="28"/>
        <v>8</v>
      </c>
      <c r="R102" s="58">
        <f t="shared" si="29"/>
        <v>4</v>
      </c>
      <c r="S102" s="58">
        <f t="shared" si="30"/>
        <v>2</v>
      </c>
      <c r="T102" s="58">
        <f t="shared" si="31"/>
        <v>1</v>
      </c>
      <c r="U102" s="54">
        <f t="shared" si="35"/>
        <v>100</v>
      </c>
    </row>
    <row r="103" spans="1:21" ht="12.75" x14ac:dyDescent="0.2">
      <c r="A103" s="54">
        <v>101</v>
      </c>
      <c r="B103" s="54">
        <f t="shared" si="33"/>
        <v>33</v>
      </c>
      <c r="C103" s="55">
        <f t="shared" si="34"/>
        <v>105</v>
      </c>
      <c r="D103" s="56">
        <f t="shared" si="23"/>
        <v>32</v>
      </c>
      <c r="E103" s="59">
        <f t="shared" si="24"/>
        <v>137</v>
      </c>
      <c r="F103" s="55">
        <v>31</v>
      </c>
      <c r="G103" s="55">
        <v>2</v>
      </c>
      <c r="H103" s="55">
        <v>0</v>
      </c>
      <c r="I103" s="55">
        <v>0</v>
      </c>
      <c r="J103" s="55">
        <f t="shared" si="32"/>
        <v>35</v>
      </c>
      <c r="K103" s="55">
        <f t="shared" si="32"/>
        <v>35</v>
      </c>
      <c r="L103" s="55">
        <f t="shared" si="32"/>
        <v>35</v>
      </c>
      <c r="M103" s="55">
        <f t="shared" si="36"/>
        <v>0</v>
      </c>
      <c r="N103" s="55">
        <f t="shared" si="36"/>
        <v>0</v>
      </c>
      <c r="O103" s="58">
        <f t="shared" si="26"/>
        <v>1</v>
      </c>
      <c r="P103" s="58">
        <f t="shared" si="27"/>
        <v>16</v>
      </c>
      <c r="Q103" s="58">
        <f t="shared" si="28"/>
        <v>8</v>
      </c>
      <c r="R103" s="58">
        <f t="shared" si="29"/>
        <v>4</v>
      </c>
      <c r="S103" s="58">
        <f t="shared" si="30"/>
        <v>2</v>
      </c>
      <c r="T103" s="58">
        <f t="shared" si="31"/>
        <v>1</v>
      </c>
      <c r="U103" s="54">
        <f t="shared" si="35"/>
        <v>101</v>
      </c>
    </row>
    <row r="104" spans="1:21" ht="12.75" x14ac:dyDescent="0.2">
      <c r="A104" s="54">
        <v>102</v>
      </c>
      <c r="B104" s="54">
        <f t="shared" si="33"/>
        <v>34</v>
      </c>
      <c r="C104" s="55">
        <f t="shared" si="34"/>
        <v>102</v>
      </c>
      <c r="D104" s="56">
        <f t="shared" si="23"/>
        <v>33</v>
      </c>
      <c r="E104" s="59">
        <f t="shared" si="24"/>
        <v>135</v>
      </c>
      <c r="F104" s="55">
        <v>34</v>
      </c>
      <c r="G104" s="55">
        <v>0</v>
      </c>
      <c r="H104" s="55">
        <v>0</v>
      </c>
      <c r="I104" s="55">
        <v>0</v>
      </c>
      <c r="J104" s="55">
        <f t="shared" si="32"/>
        <v>34</v>
      </c>
      <c r="K104" s="55">
        <f t="shared" si="32"/>
        <v>34</v>
      </c>
      <c r="L104" s="55">
        <f t="shared" si="32"/>
        <v>34</v>
      </c>
      <c r="M104" s="55">
        <f t="shared" si="36"/>
        <v>0</v>
      </c>
      <c r="N104" s="55">
        <f t="shared" si="36"/>
        <v>0</v>
      </c>
      <c r="O104" s="58">
        <f t="shared" si="26"/>
        <v>2</v>
      </c>
      <c r="P104" s="58">
        <f t="shared" si="27"/>
        <v>16</v>
      </c>
      <c r="Q104" s="58">
        <f t="shared" si="28"/>
        <v>8</v>
      </c>
      <c r="R104" s="58">
        <f t="shared" si="29"/>
        <v>4</v>
      </c>
      <c r="S104" s="58">
        <f t="shared" si="30"/>
        <v>2</v>
      </c>
      <c r="T104" s="58">
        <f t="shared" si="31"/>
        <v>1</v>
      </c>
      <c r="U104" s="54">
        <f t="shared" si="35"/>
        <v>102</v>
      </c>
    </row>
    <row r="105" spans="1:21" ht="12.75" x14ac:dyDescent="0.2">
      <c r="A105" s="54">
        <v>103</v>
      </c>
      <c r="B105" s="54">
        <f t="shared" si="33"/>
        <v>34</v>
      </c>
      <c r="C105" s="55">
        <f t="shared" si="34"/>
        <v>105</v>
      </c>
      <c r="D105" s="56">
        <f t="shared" si="23"/>
        <v>33</v>
      </c>
      <c r="E105" s="59">
        <f t="shared" si="24"/>
        <v>138</v>
      </c>
      <c r="F105" s="55">
        <v>33</v>
      </c>
      <c r="G105" s="55">
        <v>1</v>
      </c>
      <c r="H105" s="55">
        <v>0</v>
      </c>
      <c r="I105" s="55">
        <v>0</v>
      </c>
      <c r="J105" s="55">
        <f t="shared" ref="J105:L130" si="37">$F105*1+$G105*2+$H105*2+$I105*3</f>
        <v>35</v>
      </c>
      <c r="K105" s="55">
        <f t="shared" si="37"/>
        <v>35</v>
      </c>
      <c r="L105" s="55">
        <f t="shared" si="37"/>
        <v>35</v>
      </c>
      <c r="M105" s="55">
        <f t="shared" si="36"/>
        <v>0</v>
      </c>
      <c r="N105" s="55">
        <f t="shared" si="36"/>
        <v>0</v>
      </c>
      <c r="O105" s="58">
        <f t="shared" si="26"/>
        <v>2</v>
      </c>
      <c r="P105" s="58">
        <f t="shared" si="27"/>
        <v>16</v>
      </c>
      <c r="Q105" s="58">
        <f t="shared" si="28"/>
        <v>8</v>
      </c>
      <c r="R105" s="58">
        <f t="shared" si="29"/>
        <v>4</v>
      </c>
      <c r="S105" s="58">
        <f t="shared" si="30"/>
        <v>2</v>
      </c>
      <c r="T105" s="58">
        <f t="shared" si="31"/>
        <v>1</v>
      </c>
      <c r="U105" s="54">
        <f t="shared" si="35"/>
        <v>103</v>
      </c>
    </row>
    <row r="106" spans="1:21" ht="12.75" x14ac:dyDescent="0.2">
      <c r="A106" s="54">
        <v>104</v>
      </c>
      <c r="B106" s="54">
        <f t="shared" si="33"/>
        <v>34</v>
      </c>
      <c r="C106" s="55">
        <f t="shared" si="34"/>
        <v>108</v>
      </c>
      <c r="D106" s="56">
        <f t="shared" si="23"/>
        <v>33</v>
      </c>
      <c r="E106" s="59">
        <f t="shared" si="24"/>
        <v>141</v>
      </c>
      <c r="F106" s="55">
        <v>32</v>
      </c>
      <c r="G106" s="55">
        <v>2</v>
      </c>
      <c r="H106" s="55">
        <v>0</v>
      </c>
      <c r="I106" s="55">
        <v>0</v>
      </c>
      <c r="J106" s="55">
        <f t="shared" si="37"/>
        <v>36</v>
      </c>
      <c r="K106" s="55">
        <f t="shared" si="37"/>
        <v>36</v>
      </c>
      <c r="L106" s="55">
        <f t="shared" si="37"/>
        <v>36</v>
      </c>
      <c r="M106" s="55">
        <f t="shared" si="36"/>
        <v>0</v>
      </c>
      <c r="N106" s="55">
        <f t="shared" si="36"/>
        <v>0</v>
      </c>
      <c r="O106" s="58">
        <f t="shared" si="26"/>
        <v>2</v>
      </c>
      <c r="P106" s="58">
        <f t="shared" si="27"/>
        <v>16</v>
      </c>
      <c r="Q106" s="58">
        <f t="shared" si="28"/>
        <v>8</v>
      </c>
      <c r="R106" s="58">
        <f t="shared" si="29"/>
        <v>4</v>
      </c>
      <c r="S106" s="58">
        <f t="shared" si="30"/>
        <v>2</v>
      </c>
      <c r="T106" s="58">
        <f t="shared" si="31"/>
        <v>1</v>
      </c>
      <c r="U106" s="54">
        <f t="shared" si="35"/>
        <v>104</v>
      </c>
    </row>
    <row r="107" spans="1:21" ht="12.75" x14ac:dyDescent="0.2">
      <c r="A107" s="54">
        <v>105</v>
      </c>
      <c r="B107" s="54">
        <f t="shared" si="33"/>
        <v>35</v>
      </c>
      <c r="C107" s="55">
        <f t="shared" si="34"/>
        <v>105</v>
      </c>
      <c r="D107" s="56">
        <f t="shared" si="23"/>
        <v>34</v>
      </c>
      <c r="E107" s="59">
        <f t="shared" si="24"/>
        <v>139</v>
      </c>
      <c r="F107" s="55">
        <v>35</v>
      </c>
      <c r="G107" s="55">
        <v>0</v>
      </c>
      <c r="H107" s="55">
        <v>0</v>
      </c>
      <c r="I107" s="55">
        <v>0</v>
      </c>
      <c r="J107" s="55">
        <f t="shared" si="37"/>
        <v>35</v>
      </c>
      <c r="K107" s="55">
        <f t="shared" si="37"/>
        <v>35</v>
      </c>
      <c r="L107" s="55">
        <f t="shared" si="37"/>
        <v>35</v>
      </c>
      <c r="M107" s="55">
        <f t="shared" si="36"/>
        <v>0</v>
      </c>
      <c r="N107" s="55">
        <f t="shared" si="36"/>
        <v>0</v>
      </c>
      <c r="O107" s="58">
        <f t="shared" si="26"/>
        <v>3</v>
      </c>
      <c r="P107" s="58">
        <f t="shared" si="27"/>
        <v>16</v>
      </c>
      <c r="Q107" s="58">
        <f t="shared" si="28"/>
        <v>8</v>
      </c>
      <c r="R107" s="58">
        <f t="shared" si="29"/>
        <v>4</v>
      </c>
      <c r="S107" s="58">
        <f t="shared" si="30"/>
        <v>2</v>
      </c>
      <c r="T107" s="58">
        <f t="shared" si="31"/>
        <v>1</v>
      </c>
      <c r="U107" s="54">
        <f t="shared" si="35"/>
        <v>105</v>
      </c>
    </row>
    <row r="108" spans="1:21" ht="12.75" x14ac:dyDescent="0.2">
      <c r="A108" s="54">
        <v>106</v>
      </c>
      <c r="B108" s="54">
        <f t="shared" si="33"/>
        <v>35</v>
      </c>
      <c r="C108" s="55">
        <f t="shared" si="34"/>
        <v>108</v>
      </c>
      <c r="D108" s="56">
        <f t="shared" si="23"/>
        <v>34</v>
      </c>
      <c r="E108" s="59">
        <f t="shared" si="24"/>
        <v>142</v>
      </c>
      <c r="F108" s="55">
        <v>34</v>
      </c>
      <c r="G108" s="55">
        <v>1</v>
      </c>
      <c r="H108" s="55">
        <v>0</v>
      </c>
      <c r="I108" s="55">
        <v>0</v>
      </c>
      <c r="J108" s="55">
        <f t="shared" si="37"/>
        <v>36</v>
      </c>
      <c r="K108" s="55">
        <f t="shared" si="37"/>
        <v>36</v>
      </c>
      <c r="L108" s="55">
        <f t="shared" si="37"/>
        <v>36</v>
      </c>
      <c r="M108" s="55">
        <f t="shared" si="36"/>
        <v>0</v>
      </c>
      <c r="N108" s="55">
        <f t="shared" si="36"/>
        <v>0</v>
      </c>
      <c r="O108" s="58">
        <f t="shared" si="26"/>
        <v>3</v>
      </c>
      <c r="P108" s="58">
        <f t="shared" si="27"/>
        <v>16</v>
      </c>
      <c r="Q108" s="58">
        <f t="shared" si="28"/>
        <v>8</v>
      </c>
      <c r="R108" s="58">
        <f t="shared" si="29"/>
        <v>4</v>
      </c>
      <c r="S108" s="58">
        <f t="shared" si="30"/>
        <v>2</v>
      </c>
      <c r="T108" s="58">
        <f t="shared" si="31"/>
        <v>1</v>
      </c>
      <c r="U108" s="54">
        <f t="shared" si="35"/>
        <v>106</v>
      </c>
    </row>
    <row r="109" spans="1:21" ht="12.75" x14ac:dyDescent="0.2">
      <c r="A109" s="54">
        <v>107</v>
      </c>
      <c r="B109" s="54">
        <f t="shared" si="33"/>
        <v>35</v>
      </c>
      <c r="C109" s="55">
        <f t="shared" si="34"/>
        <v>111</v>
      </c>
      <c r="D109" s="56">
        <f t="shared" si="23"/>
        <v>34</v>
      </c>
      <c r="E109" s="59">
        <f t="shared" si="24"/>
        <v>145</v>
      </c>
      <c r="F109" s="55">
        <v>33</v>
      </c>
      <c r="G109" s="55">
        <v>2</v>
      </c>
      <c r="H109" s="55">
        <v>0</v>
      </c>
      <c r="I109" s="55">
        <v>0</v>
      </c>
      <c r="J109" s="55">
        <f t="shared" si="37"/>
        <v>37</v>
      </c>
      <c r="K109" s="55">
        <f t="shared" si="37"/>
        <v>37</v>
      </c>
      <c r="L109" s="55">
        <f t="shared" si="37"/>
        <v>37</v>
      </c>
      <c r="M109" s="55">
        <f t="shared" si="36"/>
        <v>0</v>
      </c>
      <c r="N109" s="55">
        <f t="shared" si="36"/>
        <v>0</v>
      </c>
      <c r="O109" s="58">
        <f t="shared" si="26"/>
        <v>3</v>
      </c>
      <c r="P109" s="58">
        <f t="shared" si="27"/>
        <v>16</v>
      </c>
      <c r="Q109" s="58">
        <f t="shared" si="28"/>
        <v>8</v>
      </c>
      <c r="R109" s="58">
        <f t="shared" si="29"/>
        <v>4</v>
      </c>
      <c r="S109" s="58">
        <f t="shared" si="30"/>
        <v>2</v>
      </c>
      <c r="T109" s="58">
        <f t="shared" si="31"/>
        <v>1</v>
      </c>
      <c r="U109" s="54">
        <f t="shared" si="35"/>
        <v>107</v>
      </c>
    </row>
    <row r="110" spans="1:21" ht="12.75" x14ac:dyDescent="0.2">
      <c r="A110" s="54">
        <v>108</v>
      </c>
      <c r="B110" s="54">
        <f t="shared" si="33"/>
        <v>36</v>
      </c>
      <c r="C110" s="55">
        <f t="shared" si="34"/>
        <v>108</v>
      </c>
      <c r="D110" s="56">
        <f t="shared" si="23"/>
        <v>35</v>
      </c>
      <c r="E110" s="59">
        <f t="shared" si="24"/>
        <v>143</v>
      </c>
      <c r="F110" s="55">
        <v>36</v>
      </c>
      <c r="G110" s="55">
        <v>0</v>
      </c>
      <c r="H110" s="55">
        <v>0</v>
      </c>
      <c r="I110" s="55">
        <v>0</v>
      </c>
      <c r="J110" s="55">
        <f t="shared" si="37"/>
        <v>36</v>
      </c>
      <c r="K110" s="55">
        <f t="shared" si="37"/>
        <v>36</v>
      </c>
      <c r="L110" s="55">
        <f t="shared" si="37"/>
        <v>36</v>
      </c>
      <c r="M110" s="55">
        <f t="shared" si="36"/>
        <v>0</v>
      </c>
      <c r="N110" s="55">
        <f t="shared" si="36"/>
        <v>0</v>
      </c>
      <c r="O110" s="58">
        <f t="shared" si="26"/>
        <v>4</v>
      </c>
      <c r="P110" s="58">
        <f t="shared" si="27"/>
        <v>16</v>
      </c>
      <c r="Q110" s="58">
        <f t="shared" si="28"/>
        <v>8</v>
      </c>
      <c r="R110" s="58">
        <f t="shared" si="29"/>
        <v>4</v>
      </c>
      <c r="S110" s="58">
        <f t="shared" si="30"/>
        <v>2</v>
      </c>
      <c r="T110" s="58">
        <f t="shared" si="31"/>
        <v>1</v>
      </c>
      <c r="U110" s="54">
        <f t="shared" si="35"/>
        <v>108</v>
      </c>
    </row>
    <row r="111" spans="1:21" ht="12.75" x14ac:dyDescent="0.2">
      <c r="A111" s="54">
        <v>109</v>
      </c>
      <c r="B111" s="54">
        <f t="shared" si="33"/>
        <v>36</v>
      </c>
      <c r="C111" s="55">
        <f t="shared" si="34"/>
        <v>111</v>
      </c>
      <c r="D111" s="56">
        <f t="shared" si="23"/>
        <v>35</v>
      </c>
      <c r="E111" s="59">
        <f t="shared" si="24"/>
        <v>146</v>
      </c>
      <c r="F111" s="55">
        <v>35</v>
      </c>
      <c r="G111" s="55">
        <v>1</v>
      </c>
      <c r="H111" s="55">
        <v>0</v>
      </c>
      <c r="I111" s="55">
        <v>0</v>
      </c>
      <c r="J111" s="55">
        <f t="shared" si="37"/>
        <v>37</v>
      </c>
      <c r="K111" s="55">
        <f t="shared" si="37"/>
        <v>37</v>
      </c>
      <c r="L111" s="55">
        <f t="shared" si="37"/>
        <v>37</v>
      </c>
      <c r="M111" s="55">
        <f t="shared" si="36"/>
        <v>0</v>
      </c>
      <c r="N111" s="55">
        <f t="shared" si="36"/>
        <v>0</v>
      </c>
      <c r="O111" s="58">
        <f t="shared" si="26"/>
        <v>4</v>
      </c>
      <c r="P111" s="58">
        <f t="shared" si="27"/>
        <v>16</v>
      </c>
      <c r="Q111" s="58">
        <f t="shared" si="28"/>
        <v>8</v>
      </c>
      <c r="R111" s="58">
        <f t="shared" si="29"/>
        <v>4</v>
      </c>
      <c r="S111" s="58">
        <f t="shared" si="30"/>
        <v>2</v>
      </c>
      <c r="T111" s="58">
        <f t="shared" si="31"/>
        <v>1</v>
      </c>
      <c r="U111" s="54">
        <f t="shared" si="35"/>
        <v>109</v>
      </c>
    </row>
    <row r="112" spans="1:21" ht="12.75" x14ac:dyDescent="0.2">
      <c r="A112" s="54">
        <v>110</v>
      </c>
      <c r="B112" s="54">
        <f t="shared" si="33"/>
        <v>36</v>
      </c>
      <c r="C112" s="55">
        <f t="shared" si="34"/>
        <v>114</v>
      </c>
      <c r="D112" s="56">
        <f t="shared" si="23"/>
        <v>35</v>
      </c>
      <c r="E112" s="59">
        <f t="shared" si="24"/>
        <v>149</v>
      </c>
      <c r="F112" s="55">
        <v>34</v>
      </c>
      <c r="G112" s="55">
        <v>2</v>
      </c>
      <c r="H112" s="55">
        <v>0</v>
      </c>
      <c r="I112" s="55">
        <v>0</v>
      </c>
      <c r="J112" s="55">
        <f t="shared" si="37"/>
        <v>38</v>
      </c>
      <c r="K112" s="55">
        <f t="shared" si="37"/>
        <v>38</v>
      </c>
      <c r="L112" s="55">
        <f t="shared" si="37"/>
        <v>38</v>
      </c>
      <c r="M112" s="55">
        <f t="shared" si="36"/>
        <v>0</v>
      </c>
      <c r="N112" s="55">
        <f t="shared" si="36"/>
        <v>0</v>
      </c>
      <c r="O112" s="58">
        <f t="shared" si="26"/>
        <v>4</v>
      </c>
      <c r="P112" s="58">
        <f t="shared" si="27"/>
        <v>16</v>
      </c>
      <c r="Q112" s="58">
        <f t="shared" si="28"/>
        <v>8</v>
      </c>
      <c r="R112" s="58">
        <f t="shared" si="29"/>
        <v>4</v>
      </c>
      <c r="S112" s="58">
        <f t="shared" si="30"/>
        <v>2</v>
      </c>
      <c r="T112" s="58">
        <f t="shared" si="31"/>
        <v>1</v>
      </c>
      <c r="U112" s="54">
        <f t="shared" si="35"/>
        <v>110</v>
      </c>
    </row>
    <row r="113" spans="1:21" ht="12.75" x14ac:dyDescent="0.2">
      <c r="A113" s="54">
        <v>111</v>
      </c>
      <c r="B113" s="54">
        <f t="shared" si="33"/>
        <v>37</v>
      </c>
      <c r="C113" s="55">
        <f t="shared" si="34"/>
        <v>111</v>
      </c>
      <c r="D113" s="56">
        <f t="shared" si="23"/>
        <v>36</v>
      </c>
      <c r="E113" s="59">
        <f t="shared" si="24"/>
        <v>147</v>
      </c>
      <c r="F113" s="55">
        <v>37</v>
      </c>
      <c r="G113" s="55">
        <v>0</v>
      </c>
      <c r="H113" s="55">
        <v>0</v>
      </c>
      <c r="I113" s="55">
        <v>0</v>
      </c>
      <c r="J113" s="55">
        <f t="shared" si="37"/>
        <v>37</v>
      </c>
      <c r="K113" s="55">
        <f t="shared" si="37"/>
        <v>37</v>
      </c>
      <c r="L113" s="55">
        <f t="shared" si="37"/>
        <v>37</v>
      </c>
      <c r="M113" s="55">
        <f t="shared" si="36"/>
        <v>0</v>
      </c>
      <c r="N113" s="55">
        <f t="shared" si="36"/>
        <v>0</v>
      </c>
      <c r="O113" s="58">
        <f t="shared" si="26"/>
        <v>5</v>
      </c>
      <c r="P113" s="58">
        <f t="shared" si="27"/>
        <v>16</v>
      </c>
      <c r="Q113" s="58">
        <f t="shared" si="28"/>
        <v>8</v>
      </c>
      <c r="R113" s="58">
        <f t="shared" si="29"/>
        <v>4</v>
      </c>
      <c r="S113" s="58">
        <f t="shared" si="30"/>
        <v>2</v>
      </c>
      <c r="T113" s="58">
        <f t="shared" si="31"/>
        <v>1</v>
      </c>
      <c r="U113" s="54">
        <f t="shared" si="35"/>
        <v>111</v>
      </c>
    </row>
    <row r="114" spans="1:21" ht="12.75" x14ac:dyDescent="0.2">
      <c r="A114" s="54">
        <v>112</v>
      </c>
      <c r="B114" s="54">
        <f t="shared" si="33"/>
        <v>37</v>
      </c>
      <c r="C114" s="55">
        <f t="shared" si="34"/>
        <v>114</v>
      </c>
      <c r="D114" s="56">
        <f t="shared" si="23"/>
        <v>36</v>
      </c>
      <c r="E114" s="59">
        <f t="shared" si="24"/>
        <v>150</v>
      </c>
      <c r="F114" s="55">
        <v>36</v>
      </c>
      <c r="G114" s="55">
        <v>1</v>
      </c>
      <c r="H114" s="55">
        <v>0</v>
      </c>
      <c r="I114" s="55">
        <v>0</v>
      </c>
      <c r="J114" s="55">
        <f t="shared" si="37"/>
        <v>38</v>
      </c>
      <c r="K114" s="55">
        <f t="shared" si="37"/>
        <v>38</v>
      </c>
      <c r="L114" s="55">
        <f t="shared" si="37"/>
        <v>38</v>
      </c>
      <c r="M114" s="55">
        <f t="shared" si="36"/>
        <v>0</v>
      </c>
      <c r="N114" s="55">
        <f t="shared" si="36"/>
        <v>0</v>
      </c>
      <c r="O114" s="58">
        <f t="shared" si="26"/>
        <v>5</v>
      </c>
      <c r="P114" s="58">
        <f t="shared" si="27"/>
        <v>16</v>
      </c>
      <c r="Q114" s="58">
        <f t="shared" si="28"/>
        <v>8</v>
      </c>
      <c r="R114" s="58">
        <f t="shared" si="29"/>
        <v>4</v>
      </c>
      <c r="S114" s="58">
        <f t="shared" si="30"/>
        <v>2</v>
      </c>
      <c r="T114" s="58">
        <f t="shared" si="31"/>
        <v>1</v>
      </c>
      <c r="U114" s="54">
        <f t="shared" si="35"/>
        <v>112</v>
      </c>
    </row>
    <row r="115" spans="1:21" ht="12.75" x14ac:dyDescent="0.2">
      <c r="A115" s="54">
        <v>113</v>
      </c>
      <c r="B115" s="54">
        <f t="shared" si="33"/>
        <v>37</v>
      </c>
      <c r="C115" s="55">
        <f t="shared" si="34"/>
        <v>117</v>
      </c>
      <c r="D115" s="56">
        <f t="shared" si="23"/>
        <v>36</v>
      </c>
      <c r="E115" s="59">
        <f t="shared" si="24"/>
        <v>153</v>
      </c>
      <c r="F115" s="55">
        <v>35</v>
      </c>
      <c r="G115" s="55">
        <v>2</v>
      </c>
      <c r="H115" s="55">
        <v>0</v>
      </c>
      <c r="I115" s="55">
        <v>0</v>
      </c>
      <c r="J115" s="55">
        <f t="shared" si="37"/>
        <v>39</v>
      </c>
      <c r="K115" s="55">
        <f t="shared" si="37"/>
        <v>39</v>
      </c>
      <c r="L115" s="55">
        <f t="shared" si="37"/>
        <v>39</v>
      </c>
      <c r="M115" s="55">
        <f t="shared" si="36"/>
        <v>0</v>
      </c>
      <c r="N115" s="55">
        <f t="shared" si="36"/>
        <v>0</v>
      </c>
      <c r="O115" s="58">
        <f t="shared" si="26"/>
        <v>5</v>
      </c>
      <c r="P115" s="58">
        <f t="shared" si="27"/>
        <v>16</v>
      </c>
      <c r="Q115" s="58">
        <f t="shared" si="28"/>
        <v>8</v>
      </c>
      <c r="R115" s="58">
        <f t="shared" si="29"/>
        <v>4</v>
      </c>
      <c r="S115" s="58">
        <f t="shared" si="30"/>
        <v>2</v>
      </c>
      <c r="T115" s="58">
        <f t="shared" si="31"/>
        <v>1</v>
      </c>
      <c r="U115" s="54">
        <f t="shared" si="35"/>
        <v>113</v>
      </c>
    </row>
    <row r="116" spans="1:21" ht="12.75" x14ac:dyDescent="0.2">
      <c r="A116" s="54">
        <v>114</v>
      </c>
      <c r="B116" s="54">
        <f t="shared" si="33"/>
        <v>38</v>
      </c>
      <c r="C116" s="55">
        <f t="shared" si="34"/>
        <v>114</v>
      </c>
      <c r="D116" s="56">
        <f t="shared" si="23"/>
        <v>37</v>
      </c>
      <c r="E116" s="59">
        <f t="shared" si="24"/>
        <v>151</v>
      </c>
      <c r="F116" s="55">
        <v>38</v>
      </c>
      <c r="G116" s="55">
        <v>0</v>
      </c>
      <c r="H116" s="55">
        <v>0</v>
      </c>
      <c r="I116" s="55">
        <v>0</v>
      </c>
      <c r="J116" s="55">
        <f t="shared" si="37"/>
        <v>38</v>
      </c>
      <c r="K116" s="55">
        <f t="shared" si="37"/>
        <v>38</v>
      </c>
      <c r="L116" s="55">
        <f t="shared" si="37"/>
        <v>38</v>
      </c>
      <c r="M116" s="55">
        <f t="shared" si="36"/>
        <v>0</v>
      </c>
      <c r="N116" s="55">
        <f t="shared" si="36"/>
        <v>0</v>
      </c>
      <c r="O116" s="58">
        <f t="shared" si="26"/>
        <v>6</v>
      </c>
      <c r="P116" s="58">
        <f t="shared" si="27"/>
        <v>16</v>
      </c>
      <c r="Q116" s="58">
        <f t="shared" si="28"/>
        <v>8</v>
      </c>
      <c r="R116" s="58">
        <f t="shared" si="29"/>
        <v>4</v>
      </c>
      <c r="S116" s="58">
        <f t="shared" si="30"/>
        <v>2</v>
      </c>
      <c r="T116" s="58">
        <f t="shared" si="31"/>
        <v>1</v>
      </c>
      <c r="U116" s="54">
        <f t="shared" si="35"/>
        <v>114</v>
      </c>
    </row>
    <row r="117" spans="1:21" ht="12.75" x14ac:dyDescent="0.2">
      <c r="A117" s="54">
        <v>115</v>
      </c>
      <c r="B117" s="54">
        <f t="shared" si="33"/>
        <v>38</v>
      </c>
      <c r="C117" s="55">
        <f t="shared" si="34"/>
        <v>117</v>
      </c>
      <c r="D117" s="56">
        <f t="shared" si="23"/>
        <v>37</v>
      </c>
      <c r="E117" s="59">
        <f t="shared" si="24"/>
        <v>154</v>
      </c>
      <c r="F117" s="55">
        <v>37</v>
      </c>
      <c r="G117" s="55">
        <v>1</v>
      </c>
      <c r="H117" s="55">
        <v>0</v>
      </c>
      <c r="I117" s="55">
        <v>0</v>
      </c>
      <c r="J117" s="55">
        <f t="shared" si="37"/>
        <v>39</v>
      </c>
      <c r="K117" s="55">
        <f t="shared" si="37"/>
        <v>39</v>
      </c>
      <c r="L117" s="55">
        <f t="shared" si="37"/>
        <v>39</v>
      </c>
      <c r="M117" s="55">
        <f t="shared" si="36"/>
        <v>0</v>
      </c>
      <c r="N117" s="55">
        <f t="shared" si="36"/>
        <v>0</v>
      </c>
      <c r="O117" s="58">
        <f t="shared" si="26"/>
        <v>6</v>
      </c>
      <c r="P117" s="58">
        <f t="shared" si="27"/>
        <v>16</v>
      </c>
      <c r="Q117" s="58">
        <f t="shared" si="28"/>
        <v>8</v>
      </c>
      <c r="R117" s="58">
        <f t="shared" si="29"/>
        <v>4</v>
      </c>
      <c r="S117" s="58">
        <f t="shared" si="30"/>
        <v>2</v>
      </c>
      <c r="T117" s="58">
        <f t="shared" si="31"/>
        <v>1</v>
      </c>
      <c r="U117" s="54">
        <f t="shared" si="35"/>
        <v>115</v>
      </c>
    </row>
    <row r="118" spans="1:21" ht="12.75" x14ac:dyDescent="0.2">
      <c r="A118" s="54">
        <v>116</v>
      </c>
      <c r="B118" s="54">
        <f t="shared" si="33"/>
        <v>38</v>
      </c>
      <c r="C118" s="55">
        <f t="shared" si="34"/>
        <v>120</v>
      </c>
      <c r="D118" s="56">
        <f t="shared" si="23"/>
        <v>37</v>
      </c>
      <c r="E118" s="59">
        <f t="shared" si="24"/>
        <v>157</v>
      </c>
      <c r="F118" s="55">
        <v>36</v>
      </c>
      <c r="G118" s="55">
        <v>2</v>
      </c>
      <c r="H118" s="55">
        <v>0</v>
      </c>
      <c r="I118" s="55">
        <v>0</v>
      </c>
      <c r="J118" s="55">
        <f t="shared" si="37"/>
        <v>40</v>
      </c>
      <c r="K118" s="55">
        <f t="shared" si="37"/>
        <v>40</v>
      </c>
      <c r="L118" s="55">
        <f t="shared" si="37"/>
        <v>40</v>
      </c>
      <c r="M118" s="55">
        <f t="shared" si="36"/>
        <v>0</v>
      </c>
      <c r="N118" s="55">
        <f t="shared" si="36"/>
        <v>0</v>
      </c>
      <c r="O118" s="58">
        <f t="shared" si="26"/>
        <v>6</v>
      </c>
      <c r="P118" s="58">
        <f t="shared" si="27"/>
        <v>16</v>
      </c>
      <c r="Q118" s="58">
        <f t="shared" si="28"/>
        <v>8</v>
      </c>
      <c r="R118" s="58">
        <f t="shared" si="29"/>
        <v>4</v>
      </c>
      <c r="S118" s="58">
        <f t="shared" si="30"/>
        <v>2</v>
      </c>
      <c r="T118" s="58">
        <f t="shared" si="31"/>
        <v>1</v>
      </c>
      <c r="U118" s="54">
        <f t="shared" si="35"/>
        <v>116</v>
      </c>
    </row>
    <row r="119" spans="1:21" ht="12.75" x14ac:dyDescent="0.2">
      <c r="A119" s="54">
        <v>117</v>
      </c>
      <c r="B119" s="54">
        <f t="shared" si="33"/>
        <v>39</v>
      </c>
      <c r="C119" s="55">
        <f t="shared" si="34"/>
        <v>117</v>
      </c>
      <c r="D119" s="56">
        <f t="shared" si="23"/>
        <v>38</v>
      </c>
      <c r="E119" s="59">
        <f t="shared" si="24"/>
        <v>155</v>
      </c>
      <c r="F119" s="55">
        <v>39</v>
      </c>
      <c r="G119" s="55">
        <v>0</v>
      </c>
      <c r="H119" s="55">
        <v>0</v>
      </c>
      <c r="I119" s="55">
        <v>0</v>
      </c>
      <c r="J119" s="55">
        <f t="shared" si="37"/>
        <v>39</v>
      </c>
      <c r="K119" s="55">
        <f t="shared" si="37"/>
        <v>39</v>
      </c>
      <c r="L119" s="55">
        <f t="shared" si="37"/>
        <v>39</v>
      </c>
      <c r="M119" s="55">
        <f t="shared" si="36"/>
        <v>0</v>
      </c>
      <c r="N119" s="55">
        <f t="shared" si="36"/>
        <v>0</v>
      </c>
      <c r="O119" s="58">
        <f t="shared" si="26"/>
        <v>7</v>
      </c>
      <c r="P119" s="58">
        <f t="shared" si="27"/>
        <v>16</v>
      </c>
      <c r="Q119" s="58">
        <f t="shared" si="28"/>
        <v>8</v>
      </c>
      <c r="R119" s="58">
        <f t="shared" si="29"/>
        <v>4</v>
      </c>
      <c r="S119" s="58">
        <f t="shared" si="30"/>
        <v>2</v>
      </c>
      <c r="T119" s="58">
        <f t="shared" si="31"/>
        <v>1</v>
      </c>
      <c r="U119" s="54">
        <f t="shared" si="35"/>
        <v>117</v>
      </c>
    </row>
    <row r="120" spans="1:21" ht="12.75" x14ac:dyDescent="0.2">
      <c r="A120" s="54">
        <v>118</v>
      </c>
      <c r="B120" s="54">
        <f t="shared" si="33"/>
        <v>39</v>
      </c>
      <c r="C120" s="55">
        <f t="shared" si="34"/>
        <v>120</v>
      </c>
      <c r="D120" s="56">
        <f t="shared" si="23"/>
        <v>38</v>
      </c>
      <c r="E120" s="59">
        <f t="shared" si="24"/>
        <v>158</v>
      </c>
      <c r="F120" s="55">
        <v>38</v>
      </c>
      <c r="G120" s="55">
        <v>1</v>
      </c>
      <c r="H120" s="55">
        <v>0</v>
      </c>
      <c r="I120" s="55">
        <v>0</v>
      </c>
      <c r="J120" s="55">
        <f t="shared" si="37"/>
        <v>40</v>
      </c>
      <c r="K120" s="55">
        <f t="shared" si="37"/>
        <v>40</v>
      </c>
      <c r="L120" s="55">
        <f t="shared" si="37"/>
        <v>40</v>
      </c>
      <c r="M120" s="55">
        <f t="shared" si="36"/>
        <v>0</v>
      </c>
      <c r="N120" s="55">
        <f t="shared" si="36"/>
        <v>0</v>
      </c>
      <c r="O120" s="58">
        <f t="shared" si="26"/>
        <v>7</v>
      </c>
      <c r="P120" s="58">
        <f t="shared" si="27"/>
        <v>16</v>
      </c>
      <c r="Q120" s="58">
        <f t="shared" si="28"/>
        <v>8</v>
      </c>
      <c r="R120" s="58">
        <f t="shared" si="29"/>
        <v>4</v>
      </c>
      <c r="S120" s="58">
        <f t="shared" si="30"/>
        <v>2</v>
      </c>
      <c r="T120" s="58">
        <f t="shared" si="31"/>
        <v>1</v>
      </c>
      <c r="U120" s="54">
        <f t="shared" si="35"/>
        <v>118</v>
      </c>
    </row>
    <row r="121" spans="1:21" ht="12.75" x14ac:dyDescent="0.2">
      <c r="A121" s="54">
        <v>119</v>
      </c>
      <c r="B121" s="54">
        <f t="shared" si="33"/>
        <v>39</v>
      </c>
      <c r="C121" s="55">
        <f t="shared" si="34"/>
        <v>123</v>
      </c>
      <c r="D121" s="56">
        <f t="shared" si="23"/>
        <v>38</v>
      </c>
      <c r="E121" s="59">
        <f t="shared" si="24"/>
        <v>161</v>
      </c>
      <c r="F121" s="55">
        <v>37</v>
      </c>
      <c r="G121" s="55">
        <v>2</v>
      </c>
      <c r="H121" s="55">
        <v>0</v>
      </c>
      <c r="I121" s="55">
        <v>0</v>
      </c>
      <c r="J121" s="55">
        <f t="shared" si="37"/>
        <v>41</v>
      </c>
      <c r="K121" s="55">
        <f t="shared" si="37"/>
        <v>41</v>
      </c>
      <c r="L121" s="55">
        <f t="shared" si="37"/>
        <v>41</v>
      </c>
      <c r="M121" s="55">
        <f t="shared" si="36"/>
        <v>0</v>
      </c>
      <c r="N121" s="55">
        <f t="shared" si="36"/>
        <v>0</v>
      </c>
      <c r="O121" s="58">
        <f t="shared" si="26"/>
        <v>7</v>
      </c>
      <c r="P121" s="58">
        <f t="shared" si="27"/>
        <v>16</v>
      </c>
      <c r="Q121" s="58">
        <f t="shared" si="28"/>
        <v>8</v>
      </c>
      <c r="R121" s="58">
        <f t="shared" si="29"/>
        <v>4</v>
      </c>
      <c r="S121" s="58">
        <f t="shared" si="30"/>
        <v>2</v>
      </c>
      <c r="T121" s="58">
        <f t="shared" si="31"/>
        <v>1</v>
      </c>
      <c r="U121" s="54">
        <f t="shared" si="35"/>
        <v>119</v>
      </c>
    </row>
    <row r="122" spans="1:21" ht="12.75" x14ac:dyDescent="0.2">
      <c r="A122" s="54">
        <v>120</v>
      </c>
      <c r="B122" s="54">
        <f t="shared" si="33"/>
        <v>40</v>
      </c>
      <c r="C122" s="55">
        <f t="shared" si="34"/>
        <v>120</v>
      </c>
      <c r="D122" s="56">
        <f t="shared" si="23"/>
        <v>39</v>
      </c>
      <c r="E122" s="59">
        <f t="shared" si="24"/>
        <v>159</v>
      </c>
      <c r="F122" s="55">
        <v>40</v>
      </c>
      <c r="G122" s="55">
        <v>0</v>
      </c>
      <c r="H122" s="55">
        <v>0</v>
      </c>
      <c r="I122" s="55">
        <v>0</v>
      </c>
      <c r="J122" s="55">
        <f t="shared" si="37"/>
        <v>40</v>
      </c>
      <c r="K122" s="55">
        <f t="shared" si="37"/>
        <v>40</v>
      </c>
      <c r="L122" s="55">
        <f t="shared" si="37"/>
        <v>40</v>
      </c>
      <c r="M122" s="55">
        <f t="shared" si="36"/>
        <v>0</v>
      </c>
      <c r="N122" s="55">
        <f t="shared" si="36"/>
        <v>0</v>
      </c>
      <c r="O122" s="58">
        <f t="shared" si="26"/>
        <v>8</v>
      </c>
      <c r="P122" s="58">
        <f t="shared" si="27"/>
        <v>16</v>
      </c>
      <c r="Q122" s="58">
        <f t="shared" si="28"/>
        <v>8</v>
      </c>
      <c r="R122" s="58">
        <f t="shared" si="29"/>
        <v>4</v>
      </c>
      <c r="S122" s="58">
        <f t="shared" si="30"/>
        <v>2</v>
      </c>
      <c r="T122" s="58">
        <f t="shared" si="31"/>
        <v>1</v>
      </c>
      <c r="U122" s="54">
        <f t="shared" si="35"/>
        <v>120</v>
      </c>
    </row>
    <row r="123" spans="1:21" ht="12.75" x14ac:dyDescent="0.2">
      <c r="A123" s="54">
        <v>121</v>
      </c>
      <c r="B123" s="54">
        <f t="shared" si="33"/>
        <v>40</v>
      </c>
      <c r="C123" s="55">
        <f t="shared" si="34"/>
        <v>123</v>
      </c>
      <c r="D123" s="56">
        <f t="shared" si="23"/>
        <v>39</v>
      </c>
      <c r="E123" s="59">
        <f t="shared" si="24"/>
        <v>162</v>
      </c>
      <c r="F123" s="55">
        <v>39</v>
      </c>
      <c r="G123" s="55">
        <v>1</v>
      </c>
      <c r="H123" s="55">
        <v>0</v>
      </c>
      <c r="I123" s="55">
        <v>0</v>
      </c>
      <c r="J123" s="55">
        <f t="shared" si="37"/>
        <v>41</v>
      </c>
      <c r="K123" s="55">
        <f t="shared" si="37"/>
        <v>41</v>
      </c>
      <c r="L123" s="55">
        <f t="shared" si="37"/>
        <v>41</v>
      </c>
      <c r="M123" s="55">
        <f t="shared" si="36"/>
        <v>0</v>
      </c>
      <c r="N123" s="55">
        <f t="shared" si="36"/>
        <v>0</v>
      </c>
      <c r="O123" s="58">
        <f t="shared" si="26"/>
        <v>8</v>
      </c>
      <c r="P123" s="58">
        <f t="shared" si="27"/>
        <v>16</v>
      </c>
      <c r="Q123" s="58">
        <f t="shared" si="28"/>
        <v>8</v>
      </c>
      <c r="R123" s="58">
        <f t="shared" si="29"/>
        <v>4</v>
      </c>
      <c r="S123" s="58">
        <f t="shared" si="30"/>
        <v>2</v>
      </c>
      <c r="T123" s="58">
        <f t="shared" si="31"/>
        <v>1</v>
      </c>
      <c r="U123" s="54">
        <f t="shared" si="35"/>
        <v>121</v>
      </c>
    </row>
    <row r="124" spans="1:21" ht="12.75" x14ac:dyDescent="0.2">
      <c r="A124" s="54">
        <v>122</v>
      </c>
      <c r="B124" s="54">
        <f t="shared" si="33"/>
        <v>40</v>
      </c>
      <c r="C124" s="55">
        <f t="shared" si="34"/>
        <v>126</v>
      </c>
      <c r="D124" s="56">
        <f t="shared" si="23"/>
        <v>39</v>
      </c>
      <c r="E124" s="59">
        <f t="shared" si="24"/>
        <v>165</v>
      </c>
      <c r="F124" s="55">
        <v>38</v>
      </c>
      <c r="G124" s="55">
        <v>2</v>
      </c>
      <c r="H124" s="55">
        <v>0</v>
      </c>
      <c r="I124" s="55">
        <v>0</v>
      </c>
      <c r="J124" s="55">
        <f t="shared" si="37"/>
        <v>42</v>
      </c>
      <c r="K124" s="55">
        <f t="shared" si="37"/>
        <v>42</v>
      </c>
      <c r="L124" s="55">
        <f t="shared" si="37"/>
        <v>42</v>
      </c>
      <c r="M124" s="55">
        <f t="shared" si="36"/>
        <v>0</v>
      </c>
      <c r="N124" s="55">
        <f t="shared" si="36"/>
        <v>0</v>
      </c>
      <c r="O124" s="58">
        <f t="shared" si="26"/>
        <v>8</v>
      </c>
      <c r="P124" s="58">
        <f t="shared" si="27"/>
        <v>16</v>
      </c>
      <c r="Q124" s="58">
        <f t="shared" si="28"/>
        <v>8</v>
      </c>
      <c r="R124" s="58">
        <f t="shared" si="29"/>
        <v>4</v>
      </c>
      <c r="S124" s="58">
        <f t="shared" si="30"/>
        <v>2</v>
      </c>
      <c r="T124" s="58">
        <f t="shared" si="31"/>
        <v>1</v>
      </c>
      <c r="U124" s="54">
        <f t="shared" si="35"/>
        <v>122</v>
      </c>
    </row>
    <row r="125" spans="1:21" ht="12.75" x14ac:dyDescent="0.2">
      <c r="A125" s="54">
        <v>123</v>
      </c>
      <c r="B125" s="54">
        <f t="shared" si="33"/>
        <v>41</v>
      </c>
      <c r="C125" s="55">
        <f t="shared" si="34"/>
        <v>123</v>
      </c>
      <c r="D125" s="56">
        <f t="shared" si="23"/>
        <v>40</v>
      </c>
      <c r="E125" s="59">
        <f t="shared" si="24"/>
        <v>163</v>
      </c>
      <c r="F125" s="55">
        <v>41</v>
      </c>
      <c r="G125" s="55">
        <v>0</v>
      </c>
      <c r="H125" s="55">
        <v>0</v>
      </c>
      <c r="I125" s="55">
        <v>0</v>
      </c>
      <c r="J125" s="55">
        <f t="shared" si="37"/>
        <v>41</v>
      </c>
      <c r="K125" s="55">
        <f t="shared" si="37"/>
        <v>41</v>
      </c>
      <c r="L125" s="55">
        <f t="shared" si="37"/>
        <v>41</v>
      </c>
      <c r="M125" s="55">
        <f t="shared" si="36"/>
        <v>0</v>
      </c>
      <c r="N125" s="55">
        <f t="shared" si="36"/>
        <v>0</v>
      </c>
      <c r="O125" s="58">
        <f t="shared" si="26"/>
        <v>9</v>
      </c>
      <c r="P125" s="58">
        <f t="shared" si="27"/>
        <v>16</v>
      </c>
      <c r="Q125" s="58">
        <f t="shared" si="28"/>
        <v>8</v>
      </c>
      <c r="R125" s="58">
        <f t="shared" si="29"/>
        <v>4</v>
      </c>
      <c r="S125" s="58">
        <f t="shared" si="30"/>
        <v>2</v>
      </c>
      <c r="T125" s="58">
        <f t="shared" si="31"/>
        <v>1</v>
      </c>
      <c r="U125" s="54">
        <f t="shared" si="35"/>
        <v>123</v>
      </c>
    </row>
    <row r="126" spans="1:21" ht="12.75" x14ac:dyDescent="0.2">
      <c r="A126" s="54">
        <v>124</v>
      </c>
      <c r="B126" s="54">
        <f t="shared" si="33"/>
        <v>41</v>
      </c>
      <c r="C126" s="55">
        <f t="shared" si="34"/>
        <v>126</v>
      </c>
      <c r="D126" s="56">
        <f t="shared" si="23"/>
        <v>40</v>
      </c>
      <c r="E126" s="59">
        <f t="shared" si="24"/>
        <v>166</v>
      </c>
      <c r="F126" s="55">
        <v>40</v>
      </c>
      <c r="G126" s="55">
        <v>1</v>
      </c>
      <c r="H126" s="55">
        <v>0</v>
      </c>
      <c r="I126" s="55">
        <v>0</v>
      </c>
      <c r="J126" s="55">
        <f t="shared" si="37"/>
        <v>42</v>
      </c>
      <c r="K126" s="55">
        <f t="shared" si="37"/>
        <v>42</v>
      </c>
      <c r="L126" s="55">
        <f t="shared" si="37"/>
        <v>42</v>
      </c>
      <c r="M126" s="55">
        <f t="shared" si="36"/>
        <v>0</v>
      </c>
      <c r="N126" s="55">
        <f t="shared" si="36"/>
        <v>0</v>
      </c>
      <c r="O126" s="58">
        <f t="shared" si="26"/>
        <v>9</v>
      </c>
      <c r="P126" s="58">
        <f t="shared" si="27"/>
        <v>16</v>
      </c>
      <c r="Q126" s="58">
        <f t="shared" si="28"/>
        <v>8</v>
      </c>
      <c r="R126" s="58">
        <f t="shared" si="29"/>
        <v>4</v>
      </c>
      <c r="S126" s="58">
        <f t="shared" si="30"/>
        <v>2</v>
      </c>
      <c r="T126" s="58">
        <f t="shared" si="31"/>
        <v>1</v>
      </c>
      <c r="U126" s="54">
        <f t="shared" si="35"/>
        <v>124</v>
      </c>
    </row>
    <row r="127" spans="1:21" ht="12.75" x14ac:dyDescent="0.2">
      <c r="A127" s="54">
        <v>125</v>
      </c>
      <c r="B127" s="54">
        <f t="shared" si="33"/>
        <v>41</v>
      </c>
      <c r="C127" s="55">
        <f t="shared" si="34"/>
        <v>129</v>
      </c>
      <c r="D127" s="56">
        <f t="shared" si="23"/>
        <v>40</v>
      </c>
      <c r="E127" s="59">
        <f t="shared" si="24"/>
        <v>169</v>
      </c>
      <c r="F127" s="55">
        <v>39</v>
      </c>
      <c r="G127" s="55">
        <v>2</v>
      </c>
      <c r="H127" s="55">
        <v>0</v>
      </c>
      <c r="I127" s="55">
        <v>0</v>
      </c>
      <c r="J127" s="55">
        <f t="shared" si="37"/>
        <v>43</v>
      </c>
      <c r="K127" s="55">
        <f t="shared" si="37"/>
        <v>43</v>
      </c>
      <c r="L127" s="55">
        <f t="shared" si="37"/>
        <v>43</v>
      </c>
      <c r="M127" s="55">
        <f t="shared" si="36"/>
        <v>0</v>
      </c>
      <c r="N127" s="55">
        <f t="shared" si="36"/>
        <v>0</v>
      </c>
      <c r="O127" s="58">
        <f t="shared" si="26"/>
        <v>9</v>
      </c>
      <c r="P127" s="58">
        <f t="shared" si="27"/>
        <v>16</v>
      </c>
      <c r="Q127" s="58">
        <f t="shared" si="28"/>
        <v>8</v>
      </c>
      <c r="R127" s="58">
        <f t="shared" si="29"/>
        <v>4</v>
      </c>
      <c r="S127" s="58">
        <f t="shared" si="30"/>
        <v>2</v>
      </c>
      <c r="T127" s="58">
        <f t="shared" si="31"/>
        <v>1</v>
      </c>
      <c r="U127" s="54">
        <f t="shared" si="35"/>
        <v>125</v>
      </c>
    </row>
    <row r="128" spans="1:21" ht="12.75" x14ac:dyDescent="0.2">
      <c r="A128" s="54">
        <v>126</v>
      </c>
      <c r="B128" s="54">
        <f t="shared" si="33"/>
        <v>42</v>
      </c>
      <c r="C128" s="55">
        <f t="shared" si="34"/>
        <v>126</v>
      </c>
      <c r="D128" s="56">
        <f t="shared" si="23"/>
        <v>41</v>
      </c>
      <c r="E128" s="59">
        <f t="shared" si="24"/>
        <v>167</v>
      </c>
      <c r="F128" s="55">
        <v>42</v>
      </c>
      <c r="G128" s="55">
        <v>0</v>
      </c>
      <c r="H128" s="55">
        <v>0</v>
      </c>
      <c r="I128" s="55">
        <v>0</v>
      </c>
      <c r="J128" s="55">
        <f t="shared" si="37"/>
        <v>42</v>
      </c>
      <c r="K128" s="55">
        <f t="shared" si="37"/>
        <v>42</v>
      </c>
      <c r="L128" s="55">
        <f t="shared" si="37"/>
        <v>42</v>
      </c>
      <c r="M128" s="55">
        <f t="shared" si="36"/>
        <v>0</v>
      </c>
      <c r="N128" s="55">
        <f t="shared" si="36"/>
        <v>0</v>
      </c>
      <c r="O128" s="58">
        <f t="shared" si="26"/>
        <v>10</v>
      </c>
      <c r="P128" s="58">
        <f t="shared" si="27"/>
        <v>16</v>
      </c>
      <c r="Q128" s="58">
        <f t="shared" si="28"/>
        <v>8</v>
      </c>
      <c r="R128" s="58">
        <f t="shared" si="29"/>
        <v>4</v>
      </c>
      <c r="S128" s="58">
        <f t="shared" si="30"/>
        <v>2</v>
      </c>
      <c r="T128" s="58">
        <f t="shared" si="31"/>
        <v>1</v>
      </c>
      <c r="U128" s="54">
        <f t="shared" si="35"/>
        <v>126</v>
      </c>
    </row>
    <row r="129" spans="1:21" ht="12.75" x14ac:dyDescent="0.2">
      <c r="A129" s="54">
        <v>127</v>
      </c>
      <c r="B129" s="54">
        <f t="shared" si="33"/>
        <v>42</v>
      </c>
      <c r="C129" s="55">
        <f t="shared" si="34"/>
        <v>129</v>
      </c>
      <c r="D129" s="56">
        <f t="shared" si="23"/>
        <v>41</v>
      </c>
      <c r="E129" s="59">
        <f t="shared" si="24"/>
        <v>170</v>
      </c>
      <c r="F129" s="55">
        <v>41</v>
      </c>
      <c r="G129" s="55">
        <v>1</v>
      </c>
      <c r="H129" s="55">
        <v>0</v>
      </c>
      <c r="I129" s="55">
        <v>0</v>
      </c>
      <c r="J129" s="55">
        <f t="shared" si="37"/>
        <v>43</v>
      </c>
      <c r="K129" s="55">
        <f t="shared" si="37"/>
        <v>43</v>
      </c>
      <c r="L129" s="55">
        <f t="shared" si="37"/>
        <v>43</v>
      </c>
      <c r="M129" s="55">
        <f t="shared" si="36"/>
        <v>0</v>
      </c>
      <c r="N129" s="55">
        <f t="shared" si="36"/>
        <v>0</v>
      </c>
      <c r="O129" s="58">
        <f t="shared" si="26"/>
        <v>10</v>
      </c>
      <c r="P129" s="58">
        <f t="shared" si="27"/>
        <v>16</v>
      </c>
      <c r="Q129" s="58">
        <f t="shared" si="28"/>
        <v>8</v>
      </c>
      <c r="R129" s="58">
        <f t="shared" si="29"/>
        <v>4</v>
      </c>
      <c r="S129" s="58">
        <f t="shared" si="30"/>
        <v>2</v>
      </c>
      <c r="T129" s="58">
        <f t="shared" si="31"/>
        <v>1</v>
      </c>
      <c r="U129" s="54">
        <f t="shared" si="35"/>
        <v>127</v>
      </c>
    </row>
    <row r="130" spans="1:21" ht="12.75" x14ac:dyDescent="0.2">
      <c r="A130" s="54">
        <v>128</v>
      </c>
      <c r="B130" s="54">
        <f t="shared" si="33"/>
        <v>42</v>
      </c>
      <c r="C130" s="55">
        <f t="shared" si="34"/>
        <v>132</v>
      </c>
      <c r="D130" s="56">
        <f t="shared" si="23"/>
        <v>41</v>
      </c>
      <c r="E130" s="59">
        <f t="shared" si="24"/>
        <v>173</v>
      </c>
      <c r="F130" s="55">
        <v>40</v>
      </c>
      <c r="G130" s="55">
        <v>2</v>
      </c>
      <c r="H130" s="55">
        <v>0</v>
      </c>
      <c r="I130" s="55">
        <v>0</v>
      </c>
      <c r="J130" s="55">
        <f t="shared" si="37"/>
        <v>44</v>
      </c>
      <c r="K130" s="55">
        <f t="shared" si="37"/>
        <v>44</v>
      </c>
      <c r="L130" s="55">
        <f t="shared" si="37"/>
        <v>44</v>
      </c>
      <c r="M130" s="55">
        <f t="shared" si="36"/>
        <v>0</v>
      </c>
      <c r="N130" s="55">
        <f t="shared" si="36"/>
        <v>0</v>
      </c>
      <c r="O130" s="58">
        <f t="shared" si="26"/>
        <v>10</v>
      </c>
      <c r="P130" s="58">
        <f t="shared" si="27"/>
        <v>16</v>
      </c>
      <c r="Q130" s="58">
        <f t="shared" si="28"/>
        <v>8</v>
      </c>
      <c r="R130" s="58">
        <f t="shared" si="29"/>
        <v>4</v>
      </c>
      <c r="S130" s="58">
        <f t="shared" si="30"/>
        <v>2</v>
      </c>
      <c r="T130" s="58">
        <f t="shared" si="31"/>
        <v>1</v>
      </c>
      <c r="U130" s="54">
        <f t="shared" si="35"/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0"/>
  <sheetViews>
    <sheetView workbookViewId="0">
      <selection activeCell="M3" sqref="M3"/>
    </sheetView>
  </sheetViews>
  <sheetFormatPr defaultRowHeight="15" x14ac:dyDescent="0.25"/>
  <cols>
    <col min="1" max="1" width="8.85546875" style="54" bestFit="1" customWidth="1"/>
    <col min="2" max="2" width="10.28515625" style="54" bestFit="1" customWidth="1"/>
    <col min="3" max="3" width="16" style="55" bestFit="1" customWidth="1"/>
    <col min="4" max="4" width="15.140625" style="57" bestFit="1" customWidth="1"/>
    <col min="5" max="5" width="11.42578125" style="59" bestFit="1" customWidth="1"/>
    <col min="6" max="8" width="11.42578125" style="55" bestFit="1" customWidth="1"/>
    <col min="9" max="9" width="11.42578125" style="55" customWidth="1"/>
    <col min="10" max="14" width="7.140625" style="55" bestFit="1" customWidth="1"/>
    <col min="15" max="16" width="4.5703125" style="56" bestFit="1" customWidth="1"/>
    <col min="17" max="19" width="3.5703125" style="56" bestFit="1" customWidth="1"/>
    <col min="20" max="20" width="6" style="56" bestFit="1" customWidth="1"/>
    <col min="21" max="21" width="4.42578125" style="54" bestFit="1" customWidth="1"/>
    <col min="22" max="16384" width="9.140625" style="54"/>
  </cols>
  <sheetData>
    <row r="1" spans="1:21" ht="12.75" x14ac:dyDescent="0.2">
      <c r="A1" s="54" t="s">
        <v>14</v>
      </c>
      <c r="B1" s="54" t="s">
        <v>29</v>
      </c>
      <c r="C1" s="55" t="s">
        <v>70</v>
      </c>
      <c r="D1" s="56" t="s">
        <v>71</v>
      </c>
      <c r="E1" s="59" t="s">
        <v>30</v>
      </c>
      <c r="F1" s="55" t="s">
        <v>25</v>
      </c>
      <c r="G1" s="55" t="s">
        <v>26</v>
      </c>
      <c r="H1" s="55" t="s">
        <v>27</v>
      </c>
      <c r="I1" s="55" t="s">
        <v>59</v>
      </c>
      <c r="J1" s="55" t="s">
        <v>34</v>
      </c>
      <c r="K1" s="55" t="s">
        <v>35</v>
      </c>
      <c r="L1" s="55" t="s">
        <v>36</v>
      </c>
      <c r="M1" s="55" t="s">
        <v>37</v>
      </c>
      <c r="N1" s="55" t="s">
        <v>38</v>
      </c>
      <c r="O1" s="56" t="s">
        <v>69</v>
      </c>
      <c r="P1" s="56" t="s">
        <v>68</v>
      </c>
      <c r="Q1" s="56" t="s">
        <v>0</v>
      </c>
      <c r="R1" s="56" t="s">
        <v>1</v>
      </c>
      <c r="S1" s="56" t="s">
        <v>2</v>
      </c>
      <c r="T1" s="56" t="s">
        <v>3</v>
      </c>
      <c r="U1" s="54" t="s">
        <v>28</v>
      </c>
    </row>
    <row r="2" spans="1:21" ht="12.75" x14ac:dyDescent="0.2">
      <c r="A2" s="54">
        <v>0</v>
      </c>
      <c r="B2" s="54">
        <f t="shared" ref="B2:B33" si="0">SUM(F2:I2)</f>
        <v>0</v>
      </c>
      <c r="C2" s="55">
        <f t="shared" ref="C2:C33" si="1">F2*3+G2*6+H2*10+I2*15</f>
        <v>0</v>
      </c>
      <c r="D2" s="56">
        <f>SUM(O2:T2)</f>
        <v>0</v>
      </c>
      <c r="E2" s="59">
        <f>+C2+D2</f>
        <v>0</v>
      </c>
      <c r="F2" s="55">
        <v>0</v>
      </c>
      <c r="G2" s="55">
        <v>0</v>
      </c>
      <c r="H2" s="55">
        <v>0</v>
      </c>
      <c r="I2" s="55">
        <v>0</v>
      </c>
      <c r="J2" s="55">
        <f t="shared" ref="J2:L21" si="2">$F2*1+$G2*2+$H2*2+$I2*3</f>
        <v>0</v>
      </c>
      <c r="K2" s="55">
        <f t="shared" si="2"/>
        <v>0</v>
      </c>
      <c r="L2" s="55">
        <f t="shared" si="2"/>
        <v>0</v>
      </c>
      <c r="M2" s="55">
        <f>$H2*2+$I2*3</f>
        <v>0</v>
      </c>
      <c r="N2" s="55">
        <f>$H2*2+$I2*3</f>
        <v>0</v>
      </c>
      <c r="O2" s="58">
        <f>IF(A2&gt;=64,32,IF(A2&gt;32,A2-32,0))</f>
        <v>0</v>
      </c>
      <c r="P2" s="58">
        <f>IF(A2&gt;=32,16,IF(A2&gt;16,A2-16,0))</f>
        <v>0</v>
      </c>
      <c r="Q2" s="58">
        <f>IF(A2&gt;=16,8,IF(A2&gt;8,A2-8,0))</f>
        <v>0</v>
      </c>
      <c r="R2" s="58">
        <f>IF(A2&gt;=8,4,IF(A2&gt;4,A2-4,0))</f>
        <v>0</v>
      </c>
      <c r="S2" s="58">
        <f>IF(A2&gt;=4,2,IF(A2&gt;2,4-A2,0))</f>
        <v>0</v>
      </c>
      <c r="T2" s="58">
        <f>IF(A2&gt;=2,1,IF(A2=2,1,0))</f>
        <v>0</v>
      </c>
      <c r="U2" s="54">
        <f t="shared" ref="U2:U33" si="3">F2*3+G2*4+H2*5+I2*6</f>
        <v>0</v>
      </c>
    </row>
    <row r="3" spans="1:21" ht="12.75" x14ac:dyDescent="0.2">
      <c r="A3" s="54">
        <v>1</v>
      </c>
      <c r="B3" s="54">
        <f t="shared" si="0"/>
        <v>0</v>
      </c>
      <c r="C3" s="55">
        <f t="shared" si="1"/>
        <v>0</v>
      </c>
      <c r="D3" s="56">
        <f t="shared" ref="D3:D66" si="4">SUM(O3:T3)</f>
        <v>0</v>
      </c>
      <c r="E3" s="59">
        <f t="shared" ref="E3:E66" si="5">+C3+D3</f>
        <v>0</v>
      </c>
      <c r="F3" s="55">
        <v>0</v>
      </c>
      <c r="G3" s="55">
        <v>0</v>
      </c>
      <c r="H3" s="55">
        <v>0</v>
      </c>
      <c r="I3" s="55">
        <v>0</v>
      </c>
      <c r="J3" s="55">
        <f t="shared" si="2"/>
        <v>0</v>
      </c>
      <c r="K3" s="55">
        <f t="shared" si="2"/>
        <v>0</v>
      </c>
      <c r="L3" s="55">
        <f t="shared" si="2"/>
        <v>0</v>
      </c>
      <c r="M3" s="55">
        <f t="shared" ref="M3:N34" si="6">$H3*2+$I3*3</f>
        <v>0</v>
      </c>
      <c r="N3" s="55">
        <f t="shared" si="6"/>
        <v>0</v>
      </c>
      <c r="O3" s="58">
        <f t="shared" ref="O3:O66" si="7">IF(A3&gt;=64,32,IF(A3&gt;32,A3-32,0))</f>
        <v>0</v>
      </c>
      <c r="P3" s="58">
        <f t="shared" ref="P3:P66" si="8">IF(A3&gt;=32,16,IF(A3&gt;16,A3-16,0))</f>
        <v>0</v>
      </c>
      <c r="Q3" s="58">
        <f t="shared" ref="Q3:Q66" si="9">IF(A3&gt;=16,8,IF(A3&gt;8,A3-8,0))</f>
        <v>0</v>
      </c>
      <c r="R3" s="58">
        <f t="shared" ref="R3:R66" si="10">IF(A3&gt;=8,4,IF(A3&gt;4,A3-4,0))</f>
        <v>0</v>
      </c>
      <c r="S3" s="58">
        <f t="shared" ref="S3:S66" si="11">IF(A3&gt;=4,2,IF(A3&gt;2,4-A3,0))</f>
        <v>0</v>
      </c>
      <c r="T3" s="58">
        <f t="shared" ref="T3:T66" si="12">IF(A3&gt;=2,1,IF(A3=2,1,0))</f>
        <v>0</v>
      </c>
      <c r="U3" s="54">
        <f t="shared" si="3"/>
        <v>0</v>
      </c>
    </row>
    <row r="4" spans="1:21" ht="12.75" x14ac:dyDescent="0.2">
      <c r="A4" s="54">
        <v>2</v>
      </c>
      <c r="B4" s="54">
        <f t="shared" si="0"/>
        <v>0</v>
      </c>
      <c r="C4" s="55">
        <f t="shared" si="1"/>
        <v>0</v>
      </c>
      <c r="D4" s="56">
        <f t="shared" si="4"/>
        <v>1</v>
      </c>
      <c r="E4" s="59">
        <f t="shared" si="5"/>
        <v>1</v>
      </c>
      <c r="F4" s="55">
        <v>0</v>
      </c>
      <c r="G4" s="55">
        <v>0</v>
      </c>
      <c r="H4" s="55">
        <v>0</v>
      </c>
      <c r="I4" s="55">
        <v>0</v>
      </c>
      <c r="J4" s="55">
        <f t="shared" si="2"/>
        <v>0</v>
      </c>
      <c r="K4" s="55">
        <f t="shared" si="2"/>
        <v>0</v>
      </c>
      <c r="L4" s="55">
        <f t="shared" si="2"/>
        <v>0</v>
      </c>
      <c r="M4" s="55">
        <f t="shared" si="6"/>
        <v>0</v>
      </c>
      <c r="N4" s="55">
        <f t="shared" si="6"/>
        <v>0</v>
      </c>
      <c r="O4" s="58">
        <f t="shared" si="7"/>
        <v>0</v>
      </c>
      <c r="P4" s="58">
        <f t="shared" si="8"/>
        <v>0</v>
      </c>
      <c r="Q4" s="58">
        <f t="shared" si="9"/>
        <v>0</v>
      </c>
      <c r="R4" s="58">
        <f t="shared" si="10"/>
        <v>0</v>
      </c>
      <c r="S4" s="58">
        <f t="shared" si="11"/>
        <v>0</v>
      </c>
      <c r="T4" s="58">
        <f t="shared" si="12"/>
        <v>1</v>
      </c>
      <c r="U4" s="54">
        <f t="shared" si="3"/>
        <v>0</v>
      </c>
    </row>
    <row r="5" spans="1:21" ht="12.75" x14ac:dyDescent="0.2">
      <c r="A5" s="54">
        <v>3</v>
      </c>
      <c r="B5" s="54">
        <f t="shared" si="0"/>
        <v>0</v>
      </c>
      <c r="C5" s="55">
        <f t="shared" si="1"/>
        <v>0</v>
      </c>
      <c r="D5" s="56">
        <f t="shared" si="4"/>
        <v>2</v>
      </c>
      <c r="E5" s="59">
        <f t="shared" si="5"/>
        <v>2</v>
      </c>
      <c r="F5" s="55">
        <v>0</v>
      </c>
      <c r="G5" s="55">
        <v>0</v>
      </c>
      <c r="H5" s="55">
        <v>0</v>
      </c>
      <c r="I5" s="55">
        <v>0</v>
      </c>
      <c r="J5" s="55">
        <f t="shared" si="2"/>
        <v>0</v>
      </c>
      <c r="K5" s="55">
        <f t="shared" si="2"/>
        <v>0</v>
      </c>
      <c r="L5" s="55">
        <f t="shared" si="2"/>
        <v>0</v>
      </c>
      <c r="M5" s="55">
        <f t="shared" si="6"/>
        <v>0</v>
      </c>
      <c r="N5" s="55">
        <f t="shared" si="6"/>
        <v>0</v>
      </c>
      <c r="O5" s="58">
        <f t="shared" si="7"/>
        <v>0</v>
      </c>
      <c r="P5" s="58">
        <f t="shared" si="8"/>
        <v>0</v>
      </c>
      <c r="Q5" s="58">
        <f t="shared" si="9"/>
        <v>0</v>
      </c>
      <c r="R5" s="58">
        <f t="shared" si="10"/>
        <v>0</v>
      </c>
      <c r="S5" s="58">
        <f t="shared" si="11"/>
        <v>1</v>
      </c>
      <c r="T5" s="58">
        <f t="shared" si="12"/>
        <v>1</v>
      </c>
      <c r="U5" s="54">
        <f t="shared" si="3"/>
        <v>0</v>
      </c>
    </row>
    <row r="6" spans="1:21" ht="12.75" x14ac:dyDescent="0.2">
      <c r="A6" s="54">
        <v>4</v>
      </c>
      <c r="B6" s="54">
        <f t="shared" si="0"/>
        <v>0</v>
      </c>
      <c r="C6" s="55">
        <f t="shared" si="1"/>
        <v>0</v>
      </c>
      <c r="D6" s="56">
        <f t="shared" si="4"/>
        <v>3</v>
      </c>
      <c r="E6" s="59">
        <f t="shared" si="5"/>
        <v>3</v>
      </c>
      <c r="F6" s="55">
        <v>0</v>
      </c>
      <c r="G6" s="55">
        <v>0</v>
      </c>
      <c r="H6" s="55">
        <v>0</v>
      </c>
      <c r="I6" s="55">
        <v>0</v>
      </c>
      <c r="J6" s="55">
        <f t="shared" si="2"/>
        <v>0</v>
      </c>
      <c r="K6" s="55">
        <f t="shared" si="2"/>
        <v>0</v>
      </c>
      <c r="L6" s="55">
        <f t="shared" si="2"/>
        <v>0</v>
      </c>
      <c r="M6" s="55">
        <f t="shared" si="6"/>
        <v>0</v>
      </c>
      <c r="N6" s="55">
        <f t="shared" si="6"/>
        <v>0</v>
      </c>
      <c r="O6" s="58">
        <f t="shared" si="7"/>
        <v>0</v>
      </c>
      <c r="P6" s="58">
        <f t="shared" si="8"/>
        <v>0</v>
      </c>
      <c r="Q6" s="58">
        <f t="shared" si="9"/>
        <v>0</v>
      </c>
      <c r="R6" s="58">
        <f t="shared" si="10"/>
        <v>0</v>
      </c>
      <c r="S6" s="58">
        <f t="shared" si="11"/>
        <v>2</v>
      </c>
      <c r="T6" s="58">
        <f t="shared" si="12"/>
        <v>1</v>
      </c>
      <c r="U6" s="54">
        <f t="shared" si="3"/>
        <v>0</v>
      </c>
    </row>
    <row r="7" spans="1:21" ht="12.75" x14ac:dyDescent="0.2">
      <c r="A7" s="54">
        <v>5</v>
      </c>
      <c r="B7" s="54">
        <f t="shared" si="0"/>
        <v>0</v>
      </c>
      <c r="C7" s="55">
        <f t="shared" si="1"/>
        <v>0</v>
      </c>
      <c r="D7" s="56">
        <f t="shared" si="4"/>
        <v>4</v>
      </c>
      <c r="E7" s="59">
        <f t="shared" si="5"/>
        <v>4</v>
      </c>
      <c r="F7" s="55">
        <v>0</v>
      </c>
      <c r="G7" s="55">
        <v>0</v>
      </c>
      <c r="H7" s="55">
        <v>0</v>
      </c>
      <c r="I7" s="55">
        <v>0</v>
      </c>
      <c r="J7" s="55">
        <f t="shared" si="2"/>
        <v>0</v>
      </c>
      <c r="K7" s="55">
        <f t="shared" si="2"/>
        <v>0</v>
      </c>
      <c r="L7" s="55">
        <f t="shared" si="2"/>
        <v>0</v>
      </c>
      <c r="M7" s="55">
        <f t="shared" si="6"/>
        <v>0</v>
      </c>
      <c r="N7" s="55">
        <f t="shared" si="6"/>
        <v>0</v>
      </c>
      <c r="O7" s="58">
        <f t="shared" si="7"/>
        <v>0</v>
      </c>
      <c r="P7" s="58">
        <f t="shared" si="8"/>
        <v>0</v>
      </c>
      <c r="Q7" s="58">
        <f t="shared" si="9"/>
        <v>0</v>
      </c>
      <c r="R7" s="58">
        <f t="shared" si="10"/>
        <v>1</v>
      </c>
      <c r="S7" s="58">
        <f t="shared" si="11"/>
        <v>2</v>
      </c>
      <c r="T7" s="58">
        <f t="shared" si="12"/>
        <v>1</v>
      </c>
      <c r="U7" s="54">
        <f t="shared" si="3"/>
        <v>0</v>
      </c>
    </row>
    <row r="8" spans="1:21" ht="12.75" x14ac:dyDescent="0.2">
      <c r="A8" s="54">
        <v>6</v>
      </c>
      <c r="B8" s="54">
        <f t="shared" si="0"/>
        <v>0</v>
      </c>
      <c r="C8" s="55">
        <f t="shared" si="1"/>
        <v>0</v>
      </c>
      <c r="D8" s="56">
        <f t="shared" si="4"/>
        <v>5</v>
      </c>
      <c r="E8" s="59">
        <f t="shared" si="5"/>
        <v>5</v>
      </c>
      <c r="F8" s="55">
        <v>0</v>
      </c>
      <c r="G8" s="55">
        <v>0</v>
      </c>
      <c r="H8" s="55">
        <v>0</v>
      </c>
      <c r="I8" s="55">
        <v>0</v>
      </c>
      <c r="J8" s="55">
        <f t="shared" si="2"/>
        <v>0</v>
      </c>
      <c r="K8" s="55">
        <f t="shared" si="2"/>
        <v>0</v>
      </c>
      <c r="L8" s="55">
        <f t="shared" si="2"/>
        <v>0</v>
      </c>
      <c r="M8" s="55">
        <f t="shared" si="6"/>
        <v>0</v>
      </c>
      <c r="N8" s="55">
        <f t="shared" si="6"/>
        <v>0</v>
      </c>
      <c r="O8" s="58">
        <f t="shared" si="7"/>
        <v>0</v>
      </c>
      <c r="P8" s="58">
        <f t="shared" si="8"/>
        <v>0</v>
      </c>
      <c r="Q8" s="58">
        <f t="shared" si="9"/>
        <v>0</v>
      </c>
      <c r="R8" s="58">
        <f t="shared" si="10"/>
        <v>2</v>
      </c>
      <c r="S8" s="58">
        <f t="shared" si="11"/>
        <v>2</v>
      </c>
      <c r="T8" s="58">
        <f t="shared" si="12"/>
        <v>1</v>
      </c>
      <c r="U8" s="54">
        <f t="shared" si="3"/>
        <v>0</v>
      </c>
    </row>
    <row r="9" spans="1:21" ht="12.75" x14ac:dyDescent="0.2">
      <c r="A9" s="54">
        <v>7</v>
      </c>
      <c r="B9" s="54">
        <f t="shared" si="0"/>
        <v>0</v>
      </c>
      <c r="C9" s="55">
        <f t="shared" si="1"/>
        <v>0</v>
      </c>
      <c r="D9" s="56">
        <f t="shared" si="4"/>
        <v>6</v>
      </c>
      <c r="E9" s="59">
        <f t="shared" si="5"/>
        <v>6</v>
      </c>
      <c r="F9" s="55">
        <v>0</v>
      </c>
      <c r="G9" s="55">
        <v>0</v>
      </c>
      <c r="H9" s="55">
        <v>0</v>
      </c>
      <c r="I9" s="55">
        <v>0</v>
      </c>
      <c r="J9" s="55">
        <f t="shared" si="2"/>
        <v>0</v>
      </c>
      <c r="K9" s="55">
        <f t="shared" si="2"/>
        <v>0</v>
      </c>
      <c r="L9" s="55">
        <f t="shared" si="2"/>
        <v>0</v>
      </c>
      <c r="M9" s="55">
        <f t="shared" si="6"/>
        <v>0</v>
      </c>
      <c r="N9" s="55">
        <f t="shared" si="6"/>
        <v>0</v>
      </c>
      <c r="O9" s="58">
        <f t="shared" si="7"/>
        <v>0</v>
      </c>
      <c r="P9" s="58">
        <f t="shared" si="8"/>
        <v>0</v>
      </c>
      <c r="Q9" s="58">
        <f t="shared" si="9"/>
        <v>0</v>
      </c>
      <c r="R9" s="58">
        <f t="shared" si="10"/>
        <v>3</v>
      </c>
      <c r="S9" s="58">
        <f t="shared" si="11"/>
        <v>2</v>
      </c>
      <c r="T9" s="58">
        <f t="shared" si="12"/>
        <v>1</v>
      </c>
      <c r="U9" s="54">
        <f t="shared" si="3"/>
        <v>0</v>
      </c>
    </row>
    <row r="10" spans="1:21" ht="12.75" x14ac:dyDescent="0.2">
      <c r="A10" s="54">
        <v>8</v>
      </c>
      <c r="B10" s="54">
        <f t="shared" si="0"/>
        <v>0</v>
      </c>
      <c r="C10" s="55">
        <f t="shared" si="1"/>
        <v>0</v>
      </c>
      <c r="D10" s="56">
        <f t="shared" si="4"/>
        <v>7</v>
      </c>
      <c r="E10" s="59">
        <f t="shared" si="5"/>
        <v>7</v>
      </c>
      <c r="F10" s="55">
        <v>0</v>
      </c>
      <c r="G10" s="55">
        <v>0</v>
      </c>
      <c r="H10" s="55">
        <v>0</v>
      </c>
      <c r="I10" s="55">
        <v>0</v>
      </c>
      <c r="J10" s="55">
        <f t="shared" si="2"/>
        <v>0</v>
      </c>
      <c r="K10" s="55">
        <f t="shared" si="2"/>
        <v>0</v>
      </c>
      <c r="L10" s="55">
        <f t="shared" si="2"/>
        <v>0</v>
      </c>
      <c r="M10" s="55">
        <f t="shared" si="6"/>
        <v>0</v>
      </c>
      <c r="N10" s="55">
        <f t="shared" si="6"/>
        <v>0</v>
      </c>
      <c r="O10" s="58">
        <f t="shared" si="7"/>
        <v>0</v>
      </c>
      <c r="P10" s="58">
        <f t="shared" si="8"/>
        <v>0</v>
      </c>
      <c r="Q10" s="58">
        <f t="shared" si="9"/>
        <v>0</v>
      </c>
      <c r="R10" s="58">
        <f t="shared" si="10"/>
        <v>4</v>
      </c>
      <c r="S10" s="58">
        <f t="shared" si="11"/>
        <v>2</v>
      </c>
      <c r="T10" s="58">
        <f t="shared" si="12"/>
        <v>1</v>
      </c>
      <c r="U10" s="54">
        <f t="shared" si="3"/>
        <v>0</v>
      </c>
    </row>
    <row r="11" spans="1:21" ht="12.75" x14ac:dyDescent="0.2">
      <c r="A11" s="54">
        <v>9</v>
      </c>
      <c r="B11" s="54">
        <f t="shared" si="0"/>
        <v>0</v>
      </c>
      <c r="C11" s="55">
        <f t="shared" si="1"/>
        <v>0</v>
      </c>
      <c r="D11" s="56">
        <f t="shared" si="4"/>
        <v>8</v>
      </c>
      <c r="E11" s="59">
        <f t="shared" si="5"/>
        <v>8</v>
      </c>
      <c r="F11" s="55">
        <v>0</v>
      </c>
      <c r="G11" s="55">
        <v>0</v>
      </c>
      <c r="H11" s="55">
        <v>0</v>
      </c>
      <c r="I11" s="55">
        <v>0</v>
      </c>
      <c r="J11" s="55">
        <f t="shared" si="2"/>
        <v>0</v>
      </c>
      <c r="K11" s="55">
        <f t="shared" si="2"/>
        <v>0</v>
      </c>
      <c r="L11" s="55">
        <f t="shared" si="2"/>
        <v>0</v>
      </c>
      <c r="M11" s="55">
        <f t="shared" si="6"/>
        <v>0</v>
      </c>
      <c r="N11" s="55">
        <f t="shared" si="6"/>
        <v>0</v>
      </c>
      <c r="O11" s="58">
        <f t="shared" si="7"/>
        <v>0</v>
      </c>
      <c r="P11" s="58">
        <f t="shared" si="8"/>
        <v>0</v>
      </c>
      <c r="Q11" s="58">
        <f t="shared" si="9"/>
        <v>1</v>
      </c>
      <c r="R11" s="58">
        <f t="shared" si="10"/>
        <v>4</v>
      </c>
      <c r="S11" s="58">
        <f t="shared" si="11"/>
        <v>2</v>
      </c>
      <c r="T11" s="58">
        <f t="shared" si="12"/>
        <v>1</v>
      </c>
      <c r="U11" s="54">
        <f t="shared" si="3"/>
        <v>0</v>
      </c>
    </row>
    <row r="12" spans="1:21" ht="12.75" x14ac:dyDescent="0.2">
      <c r="A12" s="54">
        <v>10</v>
      </c>
      <c r="B12" s="54">
        <f t="shared" si="0"/>
        <v>0</v>
      </c>
      <c r="C12" s="55">
        <f t="shared" si="1"/>
        <v>0</v>
      </c>
      <c r="D12" s="56">
        <f t="shared" si="4"/>
        <v>9</v>
      </c>
      <c r="E12" s="59">
        <f t="shared" si="5"/>
        <v>9</v>
      </c>
      <c r="F12" s="55">
        <v>0</v>
      </c>
      <c r="G12" s="55">
        <v>0</v>
      </c>
      <c r="H12" s="55">
        <v>0</v>
      </c>
      <c r="I12" s="55">
        <v>0</v>
      </c>
      <c r="J12" s="55">
        <f t="shared" si="2"/>
        <v>0</v>
      </c>
      <c r="K12" s="55">
        <f t="shared" si="2"/>
        <v>0</v>
      </c>
      <c r="L12" s="55">
        <f t="shared" si="2"/>
        <v>0</v>
      </c>
      <c r="M12" s="55">
        <f t="shared" si="6"/>
        <v>0</v>
      </c>
      <c r="N12" s="55">
        <f t="shared" si="6"/>
        <v>0</v>
      </c>
      <c r="O12" s="58">
        <f t="shared" si="7"/>
        <v>0</v>
      </c>
      <c r="P12" s="58">
        <f t="shared" si="8"/>
        <v>0</v>
      </c>
      <c r="Q12" s="58">
        <f t="shared" si="9"/>
        <v>2</v>
      </c>
      <c r="R12" s="58">
        <f t="shared" si="10"/>
        <v>4</v>
      </c>
      <c r="S12" s="58">
        <f t="shared" si="11"/>
        <v>2</v>
      </c>
      <c r="T12" s="58">
        <f t="shared" si="12"/>
        <v>1</v>
      </c>
      <c r="U12" s="54">
        <f t="shared" si="3"/>
        <v>0</v>
      </c>
    </row>
    <row r="13" spans="1:21" ht="12.75" x14ac:dyDescent="0.2">
      <c r="A13" s="54">
        <v>11</v>
      </c>
      <c r="B13" s="54">
        <f t="shared" si="0"/>
        <v>0</v>
      </c>
      <c r="C13" s="55">
        <f t="shared" si="1"/>
        <v>0</v>
      </c>
      <c r="D13" s="56">
        <f t="shared" si="4"/>
        <v>10</v>
      </c>
      <c r="E13" s="59">
        <f t="shared" si="5"/>
        <v>10</v>
      </c>
      <c r="F13" s="55">
        <v>0</v>
      </c>
      <c r="G13" s="55">
        <v>0</v>
      </c>
      <c r="H13" s="55">
        <v>0</v>
      </c>
      <c r="I13" s="55">
        <v>0</v>
      </c>
      <c r="J13" s="55">
        <f t="shared" si="2"/>
        <v>0</v>
      </c>
      <c r="K13" s="55">
        <f t="shared" si="2"/>
        <v>0</v>
      </c>
      <c r="L13" s="55">
        <f t="shared" si="2"/>
        <v>0</v>
      </c>
      <c r="M13" s="55">
        <f t="shared" si="6"/>
        <v>0</v>
      </c>
      <c r="N13" s="55">
        <f t="shared" si="6"/>
        <v>0</v>
      </c>
      <c r="O13" s="58">
        <f t="shared" si="7"/>
        <v>0</v>
      </c>
      <c r="P13" s="58">
        <f t="shared" si="8"/>
        <v>0</v>
      </c>
      <c r="Q13" s="58">
        <f t="shared" si="9"/>
        <v>3</v>
      </c>
      <c r="R13" s="58">
        <f t="shared" si="10"/>
        <v>4</v>
      </c>
      <c r="S13" s="58">
        <f t="shared" si="11"/>
        <v>2</v>
      </c>
      <c r="T13" s="58">
        <f t="shared" si="12"/>
        <v>1</v>
      </c>
      <c r="U13" s="54">
        <f t="shared" si="3"/>
        <v>0</v>
      </c>
    </row>
    <row r="14" spans="1:21" ht="12.75" x14ac:dyDescent="0.2">
      <c r="A14" s="54">
        <v>12</v>
      </c>
      <c r="B14" s="54">
        <f t="shared" si="0"/>
        <v>0</v>
      </c>
      <c r="C14" s="55">
        <f t="shared" si="1"/>
        <v>0</v>
      </c>
      <c r="D14" s="56">
        <f t="shared" si="4"/>
        <v>11</v>
      </c>
      <c r="E14" s="59">
        <f t="shared" si="5"/>
        <v>11</v>
      </c>
      <c r="F14" s="55">
        <v>0</v>
      </c>
      <c r="G14" s="55">
        <v>0</v>
      </c>
      <c r="H14" s="55">
        <v>0</v>
      </c>
      <c r="I14" s="55">
        <v>0</v>
      </c>
      <c r="J14" s="55">
        <f t="shared" si="2"/>
        <v>0</v>
      </c>
      <c r="K14" s="55">
        <f t="shared" si="2"/>
        <v>0</v>
      </c>
      <c r="L14" s="55">
        <f t="shared" si="2"/>
        <v>0</v>
      </c>
      <c r="M14" s="55">
        <f t="shared" si="6"/>
        <v>0</v>
      </c>
      <c r="N14" s="55">
        <f t="shared" si="6"/>
        <v>0</v>
      </c>
      <c r="O14" s="58">
        <f t="shared" si="7"/>
        <v>0</v>
      </c>
      <c r="P14" s="58">
        <f t="shared" si="8"/>
        <v>0</v>
      </c>
      <c r="Q14" s="58">
        <f t="shared" si="9"/>
        <v>4</v>
      </c>
      <c r="R14" s="58">
        <f t="shared" si="10"/>
        <v>4</v>
      </c>
      <c r="S14" s="58">
        <f t="shared" si="11"/>
        <v>2</v>
      </c>
      <c r="T14" s="58">
        <f t="shared" si="12"/>
        <v>1</v>
      </c>
      <c r="U14" s="54">
        <f t="shared" si="3"/>
        <v>0</v>
      </c>
    </row>
    <row r="15" spans="1:21" ht="12.75" x14ac:dyDescent="0.2">
      <c r="A15" s="54">
        <v>13</v>
      </c>
      <c r="B15" s="54">
        <f t="shared" si="0"/>
        <v>0</v>
      </c>
      <c r="C15" s="55">
        <f t="shared" si="1"/>
        <v>0</v>
      </c>
      <c r="D15" s="56">
        <f t="shared" si="4"/>
        <v>12</v>
      </c>
      <c r="E15" s="59">
        <f t="shared" si="5"/>
        <v>12</v>
      </c>
      <c r="F15" s="55">
        <v>0</v>
      </c>
      <c r="G15" s="55">
        <v>0</v>
      </c>
      <c r="H15" s="55">
        <v>0</v>
      </c>
      <c r="I15" s="55">
        <v>0</v>
      </c>
      <c r="J15" s="55">
        <f t="shared" si="2"/>
        <v>0</v>
      </c>
      <c r="K15" s="55">
        <f t="shared" si="2"/>
        <v>0</v>
      </c>
      <c r="L15" s="55">
        <f t="shared" si="2"/>
        <v>0</v>
      </c>
      <c r="M15" s="55">
        <f t="shared" si="6"/>
        <v>0</v>
      </c>
      <c r="N15" s="55">
        <f t="shared" si="6"/>
        <v>0</v>
      </c>
      <c r="O15" s="58">
        <f t="shared" si="7"/>
        <v>0</v>
      </c>
      <c r="P15" s="58">
        <f t="shared" si="8"/>
        <v>0</v>
      </c>
      <c r="Q15" s="58">
        <f t="shared" si="9"/>
        <v>5</v>
      </c>
      <c r="R15" s="58">
        <f t="shared" si="10"/>
        <v>4</v>
      </c>
      <c r="S15" s="58">
        <f t="shared" si="11"/>
        <v>2</v>
      </c>
      <c r="T15" s="58">
        <f t="shared" si="12"/>
        <v>1</v>
      </c>
      <c r="U15" s="54">
        <f t="shared" si="3"/>
        <v>0</v>
      </c>
    </row>
    <row r="16" spans="1:21" ht="12.75" x14ac:dyDescent="0.2">
      <c r="A16" s="54">
        <v>14</v>
      </c>
      <c r="B16" s="54">
        <f t="shared" si="0"/>
        <v>0</v>
      </c>
      <c r="C16" s="55">
        <f t="shared" si="1"/>
        <v>0</v>
      </c>
      <c r="D16" s="56">
        <f t="shared" si="4"/>
        <v>13</v>
      </c>
      <c r="E16" s="59">
        <f t="shared" si="5"/>
        <v>13</v>
      </c>
      <c r="F16" s="55">
        <v>0</v>
      </c>
      <c r="G16" s="55">
        <v>0</v>
      </c>
      <c r="H16" s="55">
        <v>0</v>
      </c>
      <c r="I16" s="55">
        <v>0</v>
      </c>
      <c r="J16" s="55">
        <f t="shared" si="2"/>
        <v>0</v>
      </c>
      <c r="K16" s="55">
        <f t="shared" si="2"/>
        <v>0</v>
      </c>
      <c r="L16" s="55">
        <f t="shared" si="2"/>
        <v>0</v>
      </c>
      <c r="M16" s="55">
        <f t="shared" si="6"/>
        <v>0</v>
      </c>
      <c r="N16" s="55">
        <f t="shared" si="6"/>
        <v>0</v>
      </c>
      <c r="O16" s="58">
        <f t="shared" si="7"/>
        <v>0</v>
      </c>
      <c r="P16" s="58">
        <f t="shared" si="8"/>
        <v>0</v>
      </c>
      <c r="Q16" s="58">
        <f t="shared" si="9"/>
        <v>6</v>
      </c>
      <c r="R16" s="58">
        <f t="shared" si="10"/>
        <v>4</v>
      </c>
      <c r="S16" s="58">
        <f t="shared" si="11"/>
        <v>2</v>
      </c>
      <c r="T16" s="58">
        <f t="shared" si="12"/>
        <v>1</v>
      </c>
      <c r="U16" s="54">
        <f t="shared" si="3"/>
        <v>0</v>
      </c>
    </row>
    <row r="17" spans="1:21" ht="12.75" x14ac:dyDescent="0.2">
      <c r="A17" s="54">
        <v>15</v>
      </c>
      <c r="B17" s="54">
        <f t="shared" si="0"/>
        <v>0</v>
      </c>
      <c r="C17" s="55">
        <f t="shared" si="1"/>
        <v>0</v>
      </c>
      <c r="D17" s="56">
        <f t="shared" si="4"/>
        <v>14</v>
      </c>
      <c r="E17" s="59">
        <f t="shared" si="5"/>
        <v>14</v>
      </c>
      <c r="F17" s="55">
        <v>0</v>
      </c>
      <c r="G17" s="55">
        <v>0</v>
      </c>
      <c r="H17" s="55">
        <v>0</v>
      </c>
      <c r="I17" s="55">
        <v>0</v>
      </c>
      <c r="J17" s="55">
        <f t="shared" si="2"/>
        <v>0</v>
      </c>
      <c r="K17" s="55">
        <f t="shared" si="2"/>
        <v>0</v>
      </c>
      <c r="L17" s="55">
        <f t="shared" si="2"/>
        <v>0</v>
      </c>
      <c r="M17" s="55">
        <f t="shared" si="6"/>
        <v>0</v>
      </c>
      <c r="N17" s="55">
        <f t="shared" si="6"/>
        <v>0</v>
      </c>
      <c r="O17" s="58">
        <f t="shared" si="7"/>
        <v>0</v>
      </c>
      <c r="P17" s="58">
        <f t="shared" si="8"/>
        <v>0</v>
      </c>
      <c r="Q17" s="58">
        <f t="shared" si="9"/>
        <v>7</v>
      </c>
      <c r="R17" s="58">
        <f t="shared" si="10"/>
        <v>4</v>
      </c>
      <c r="S17" s="58">
        <f t="shared" si="11"/>
        <v>2</v>
      </c>
      <c r="T17" s="58">
        <f t="shared" si="12"/>
        <v>1</v>
      </c>
      <c r="U17" s="54">
        <f t="shared" si="3"/>
        <v>0</v>
      </c>
    </row>
    <row r="18" spans="1:21" ht="12.75" x14ac:dyDescent="0.2">
      <c r="A18" s="54">
        <v>16</v>
      </c>
      <c r="B18" s="54">
        <f t="shared" si="0"/>
        <v>0</v>
      </c>
      <c r="C18" s="55">
        <f t="shared" si="1"/>
        <v>0</v>
      </c>
      <c r="D18" s="56">
        <f t="shared" si="4"/>
        <v>15</v>
      </c>
      <c r="E18" s="59">
        <f t="shared" si="5"/>
        <v>15</v>
      </c>
      <c r="F18" s="55">
        <v>0</v>
      </c>
      <c r="G18" s="55">
        <v>0</v>
      </c>
      <c r="H18" s="55">
        <v>0</v>
      </c>
      <c r="I18" s="55">
        <v>0</v>
      </c>
      <c r="J18" s="55">
        <f t="shared" si="2"/>
        <v>0</v>
      </c>
      <c r="K18" s="55">
        <f t="shared" si="2"/>
        <v>0</v>
      </c>
      <c r="L18" s="55">
        <f t="shared" si="2"/>
        <v>0</v>
      </c>
      <c r="M18" s="55">
        <f t="shared" si="6"/>
        <v>0</v>
      </c>
      <c r="N18" s="55">
        <f t="shared" si="6"/>
        <v>0</v>
      </c>
      <c r="O18" s="58">
        <f t="shared" si="7"/>
        <v>0</v>
      </c>
      <c r="P18" s="58">
        <f t="shared" si="8"/>
        <v>0</v>
      </c>
      <c r="Q18" s="58">
        <f t="shared" si="9"/>
        <v>8</v>
      </c>
      <c r="R18" s="58">
        <f t="shared" si="10"/>
        <v>4</v>
      </c>
      <c r="S18" s="58">
        <f t="shared" si="11"/>
        <v>2</v>
      </c>
      <c r="T18" s="58">
        <f t="shared" si="12"/>
        <v>1</v>
      </c>
      <c r="U18" s="54">
        <f t="shared" si="3"/>
        <v>0</v>
      </c>
    </row>
    <row r="19" spans="1:21" ht="12.75" x14ac:dyDescent="0.2">
      <c r="A19" s="54">
        <v>17</v>
      </c>
      <c r="B19" s="54">
        <f t="shared" si="0"/>
        <v>0</v>
      </c>
      <c r="C19" s="55">
        <f t="shared" si="1"/>
        <v>0</v>
      </c>
      <c r="D19" s="56">
        <f t="shared" si="4"/>
        <v>16</v>
      </c>
      <c r="E19" s="59">
        <f t="shared" si="5"/>
        <v>16</v>
      </c>
      <c r="F19" s="55">
        <v>0</v>
      </c>
      <c r="G19" s="55">
        <v>0</v>
      </c>
      <c r="H19" s="55">
        <v>0</v>
      </c>
      <c r="I19" s="55">
        <v>0</v>
      </c>
      <c r="J19" s="55">
        <f t="shared" si="2"/>
        <v>0</v>
      </c>
      <c r="K19" s="55">
        <f t="shared" si="2"/>
        <v>0</v>
      </c>
      <c r="L19" s="55">
        <f t="shared" si="2"/>
        <v>0</v>
      </c>
      <c r="M19" s="55">
        <f t="shared" si="6"/>
        <v>0</v>
      </c>
      <c r="N19" s="55">
        <f t="shared" si="6"/>
        <v>0</v>
      </c>
      <c r="O19" s="58">
        <f t="shared" si="7"/>
        <v>0</v>
      </c>
      <c r="P19" s="58">
        <f t="shared" si="8"/>
        <v>1</v>
      </c>
      <c r="Q19" s="58">
        <f t="shared" si="9"/>
        <v>8</v>
      </c>
      <c r="R19" s="58">
        <f t="shared" si="10"/>
        <v>4</v>
      </c>
      <c r="S19" s="58">
        <f t="shared" si="11"/>
        <v>2</v>
      </c>
      <c r="T19" s="58">
        <f t="shared" si="12"/>
        <v>1</v>
      </c>
      <c r="U19" s="54">
        <f t="shared" si="3"/>
        <v>0</v>
      </c>
    </row>
    <row r="20" spans="1:21" ht="12.75" x14ac:dyDescent="0.2">
      <c r="A20" s="54">
        <v>18</v>
      </c>
      <c r="B20" s="54">
        <f t="shared" si="0"/>
        <v>0</v>
      </c>
      <c r="C20" s="55">
        <f t="shared" si="1"/>
        <v>0</v>
      </c>
      <c r="D20" s="56">
        <f t="shared" si="4"/>
        <v>17</v>
      </c>
      <c r="E20" s="59">
        <f t="shared" si="5"/>
        <v>17</v>
      </c>
      <c r="F20" s="55">
        <v>0</v>
      </c>
      <c r="G20" s="55">
        <v>0</v>
      </c>
      <c r="H20" s="55">
        <v>0</v>
      </c>
      <c r="I20" s="55">
        <v>0</v>
      </c>
      <c r="J20" s="55">
        <f t="shared" si="2"/>
        <v>0</v>
      </c>
      <c r="K20" s="55">
        <f t="shared" si="2"/>
        <v>0</v>
      </c>
      <c r="L20" s="55">
        <f t="shared" si="2"/>
        <v>0</v>
      </c>
      <c r="M20" s="55">
        <f t="shared" si="6"/>
        <v>0</v>
      </c>
      <c r="N20" s="55">
        <f t="shared" si="6"/>
        <v>0</v>
      </c>
      <c r="O20" s="58">
        <f t="shared" si="7"/>
        <v>0</v>
      </c>
      <c r="P20" s="58">
        <f t="shared" si="8"/>
        <v>2</v>
      </c>
      <c r="Q20" s="58">
        <f t="shared" si="9"/>
        <v>8</v>
      </c>
      <c r="R20" s="58">
        <f t="shared" si="10"/>
        <v>4</v>
      </c>
      <c r="S20" s="58">
        <f t="shared" si="11"/>
        <v>2</v>
      </c>
      <c r="T20" s="58">
        <f t="shared" si="12"/>
        <v>1</v>
      </c>
      <c r="U20" s="54">
        <f t="shared" si="3"/>
        <v>0</v>
      </c>
    </row>
    <row r="21" spans="1:21" ht="12.75" x14ac:dyDescent="0.2">
      <c r="A21" s="54">
        <v>19</v>
      </c>
      <c r="B21" s="54">
        <f t="shared" si="0"/>
        <v>0</v>
      </c>
      <c r="C21" s="55">
        <f t="shared" si="1"/>
        <v>0</v>
      </c>
      <c r="D21" s="56">
        <f t="shared" si="4"/>
        <v>18</v>
      </c>
      <c r="E21" s="59">
        <f t="shared" si="5"/>
        <v>18</v>
      </c>
      <c r="F21" s="55">
        <v>0</v>
      </c>
      <c r="G21" s="55">
        <v>0</v>
      </c>
      <c r="H21" s="55">
        <v>0</v>
      </c>
      <c r="I21" s="55">
        <v>0</v>
      </c>
      <c r="J21" s="55">
        <f t="shared" si="2"/>
        <v>0</v>
      </c>
      <c r="K21" s="55">
        <f t="shared" si="2"/>
        <v>0</v>
      </c>
      <c r="L21" s="55">
        <f t="shared" si="2"/>
        <v>0</v>
      </c>
      <c r="M21" s="55">
        <f t="shared" si="6"/>
        <v>0</v>
      </c>
      <c r="N21" s="55">
        <f t="shared" si="6"/>
        <v>0</v>
      </c>
      <c r="O21" s="58">
        <f t="shared" si="7"/>
        <v>0</v>
      </c>
      <c r="P21" s="58">
        <f t="shared" si="8"/>
        <v>3</v>
      </c>
      <c r="Q21" s="58">
        <f t="shared" si="9"/>
        <v>8</v>
      </c>
      <c r="R21" s="58">
        <f t="shared" si="10"/>
        <v>4</v>
      </c>
      <c r="S21" s="58">
        <f t="shared" si="11"/>
        <v>2</v>
      </c>
      <c r="T21" s="58">
        <f t="shared" si="12"/>
        <v>1</v>
      </c>
      <c r="U21" s="54">
        <f t="shared" si="3"/>
        <v>0</v>
      </c>
    </row>
    <row r="22" spans="1:21" ht="12.75" x14ac:dyDescent="0.2">
      <c r="A22" s="54">
        <v>20</v>
      </c>
      <c r="B22" s="54">
        <f t="shared" si="0"/>
        <v>0</v>
      </c>
      <c r="C22" s="55">
        <f t="shared" si="1"/>
        <v>0</v>
      </c>
      <c r="D22" s="56">
        <f t="shared" si="4"/>
        <v>19</v>
      </c>
      <c r="E22" s="59">
        <f t="shared" si="5"/>
        <v>19</v>
      </c>
      <c r="F22" s="55">
        <v>0</v>
      </c>
      <c r="G22" s="55">
        <v>0</v>
      </c>
      <c r="H22" s="55">
        <v>0</v>
      </c>
      <c r="I22" s="55">
        <v>0</v>
      </c>
      <c r="J22" s="55">
        <f t="shared" ref="J22:L41" si="13">$F22*1+$G22*2+$H22*2+$I22*3</f>
        <v>0</v>
      </c>
      <c r="K22" s="55">
        <f t="shared" si="13"/>
        <v>0</v>
      </c>
      <c r="L22" s="55">
        <f t="shared" si="13"/>
        <v>0</v>
      </c>
      <c r="M22" s="55">
        <f t="shared" si="6"/>
        <v>0</v>
      </c>
      <c r="N22" s="55">
        <f t="shared" si="6"/>
        <v>0</v>
      </c>
      <c r="O22" s="58">
        <f t="shared" si="7"/>
        <v>0</v>
      </c>
      <c r="P22" s="58">
        <f t="shared" si="8"/>
        <v>4</v>
      </c>
      <c r="Q22" s="58">
        <f t="shared" si="9"/>
        <v>8</v>
      </c>
      <c r="R22" s="58">
        <f t="shared" si="10"/>
        <v>4</v>
      </c>
      <c r="S22" s="58">
        <f t="shared" si="11"/>
        <v>2</v>
      </c>
      <c r="T22" s="58">
        <f t="shared" si="12"/>
        <v>1</v>
      </c>
      <c r="U22" s="54">
        <f t="shared" si="3"/>
        <v>0</v>
      </c>
    </row>
    <row r="23" spans="1:21" ht="12.75" x14ac:dyDescent="0.2">
      <c r="A23" s="54">
        <v>21</v>
      </c>
      <c r="B23" s="54">
        <f t="shared" si="0"/>
        <v>0</v>
      </c>
      <c r="C23" s="55">
        <f t="shared" si="1"/>
        <v>0</v>
      </c>
      <c r="D23" s="56">
        <f t="shared" si="4"/>
        <v>20</v>
      </c>
      <c r="E23" s="59">
        <f t="shared" si="5"/>
        <v>20</v>
      </c>
      <c r="F23" s="55">
        <v>0</v>
      </c>
      <c r="G23" s="55">
        <v>0</v>
      </c>
      <c r="H23" s="55">
        <v>0</v>
      </c>
      <c r="I23" s="55">
        <v>0</v>
      </c>
      <c r="J23" s="55">
        <f t="shared" si="13"/>
        <v>0</v>
      </c>
      <c r="K23" s="55">
        <f t="shared" si="13"/>
        <v>0</v>
      </c>
      <c r="L23" s="55">
        <f t="shared" si="13"/>
        <v>0</v>
      </c>
      <c r="M23" s="55">
        <f t="shared" si="6"/>
        <v>0</v>
      </c>
      <c r="N23" s="55">
        <f t="shared" si="6"/>
        <v>0</v>
      </c>
      <c r="O23" s="58">
        <f t="shared" si="7"/>
        <v>0</v>
      </c>
      <c r="P23" s="58">
        <f t="shared" si="8"/>
        <v>5</v>
      </c>
      <c r="Q23" s="58">
        <f t="shared" si="9"/>
        <v>8</v>
      </c>
      <c r="R23" s="58">
        <f t="shared" si="10"/>
        <v>4</v>
      </c>
      <c r="S23" s="58">
        <f t="shared" si="11"/>
        <v>2</v>
      </c>
      <c r="T23" s="58">
        <f t="shared" si="12"/>
        <v>1</v>
      </c>
      <c r="U23" s="54">
        <f t="shared" si="3"/>
        <v>0</v>
      </c>
    </row>
    <row r="24" spans="1:21" ht="12.75" x14ac:dyDescent="0.2">
      <c r="A24" s="54">
        <v>22</v>
      </c>
      <c r="B24" s="54">
        <f t="shared" si="0"/>
        <v>0</v>
      </c>
      <c r="C24" s="55">
        <f t="shared" si="1"/>
        <v>0</v>
      </c>
      <c r="D24" s="56">
        <f t="shared" si="4"/>
        <v>21</v>
      </c>
      <c r="E24" s="59">
        <f t="shared" si="5"/>
        <v>21</v>
      </c>
      <c r="F24" s="55">
        <v>0</v>
      </c>
      <c r="G24" s="55">
        <v>0</v>
      </c>
      <c r="H24" s="55">
        <v>0</v>
      </c>
      <c r="I24" s="55">
        <v>0</v>
      </c>
      <c r="J24" s="55">
        <f t="shared" si="13"/>
        <v>0</v>
      </c>
      <c r="K24" s="55">
        <f t="shared" si="13"/>
        <v>0</v>
      </c>
      <c r="L24" s="55">
        <f t="shared" si="13"/>
        <v>0</v>
      </c>
      <c r="M24" s="55">
        <f t="shared" si="6"/>
        <v>0</v>
      </c>
      <c r="N24" s="55">
        <f t="shared" si="6"/>
        <v>0</v>
      </c>
      <c r="O24" s="58">
        <f t="shared" si="7"/>
        <v>0</v>
      </c>
      <c r="P24" s="58">
        <f t="shared" si="8"/>
        <v>6</v>
      </c>
      <c r="Q24" s="58">
        <f t="shared" si="9"/>
        <v>8</v>
      </c>
      <c r="R24" s="58">
        <f t="shared" si="10"/>
        <v>4</v>
      </c>
      <c r="S24" s="58">
        <f t="shared" si="11"/>
        <v>2</v>
      </c>
      <c r="T24" s="58">
        <f t="shared" si="12"/>
        <v>1</v>
      </c>
      <c r="U24" s="54">
        <f t="shared" si="3"/>
        <v>0</v>
      </c>
    </row>
    <row r="25" spans="1:21" ht="12.75" x14ac:dyDescent="0.2">
      <c r="A25" s="54">
        <v>23</v>
      </c>
      <c r="B25" s="54">
        <f t="shared" si="0"/>
        <v>0</v>
      </c>
      <c r="C25" s="55">
        <f t="shared" si="1"/>
        <v>0</v>
      </c>
      <c r="D25" s="56">
        <f t="shared" si="4"/>
        <v>22</v>
      </c>
      <c r="E25" s="59">
        <f t="shared" si="5"/>
        <v>22</v>
      </c>
      <c r="F25" s="55">
        <v>0</v>
      </c>
      <c r="G25" s="55">
        <v>0</v>
      </c>
      <c r="H25" s="55">
        <v>0</v>
      </c>
      <c r="I25" s="55">
        <v>0</v>
      </c>
      <c r="J25" s="55">
        <f t="shared" si="13"/>
        <v>0</v>
      </c>
      <c r="K25" s="55">
        <f t="shared" si="13"/>
        <v>0</v>
      </c>
      <c r="L25" s="55">
        <f t="shared" si="13"/>
        <v>0</v>
      </c>
      <c r="M25" s="55">
        <f t="shared" si="6"/>
        <v>0</v>
      </c>
      <c r="N25" s="55">
        <f t="shared" si="6"/>
        <v>0</v>
      </c>
      <c r="O25" s="58">
        <f t="shared" si="7"/>
        <v>0</v>
      </c>
      <c r="P25" s="58">
        <f t="shared" si="8"/>
        <v>7</v>
      </c>
      <c r="Q25" s="58">
        <f t="shared" si="9"/>
        <v>8</v>
      </c>
      <c r="R25" s="58">
        <f t="shared" si="10"/>
        <v>4</v>
      </c>
      <c r="S25" s="58">
        <f t="shared" si="11"/>
        <v>2</v>
      </c>
      <c r="T25" s="58">
        <f t="shared" si="12"/>
        <v>1</v>
      </c>
      <c r="U25" s="54">
        <f t="shared" si="3"/>
        <v>0</v>
      </c>
    </row>
    <row r="26" spans="1:21" ht="12.75" x14ac:dyDescent="0.2">
      <c r="A26" s="54">
        <v>24</v>
      </c>
      <c r="B26" s="54">
        <f t="shared" si="0"/>
        <v>0</v>
      </c>
      <c r="C26" s="55">
        <f t="shared" si="1"/>
        <v>0</v>
      </c>
      <c r="D26" s="56">
        <f t="shared" si="4"/>
        <v>23</v>
      </c>
      <c r="E26" s="59">
        <f t="shared" si="5"/>
        <v>23</v>
      </c>
      <c r="F26" s="55">
        <v>0</v>
      </c>
      <c r="G26" s="55">
        <v>0</v>
      </c>
      <c r="H26" s="55">
        <v>0</v>
      </c>
      <c r="I26" s="55">
        <v>0</v>
      </c>
      <c r="J26" s="55">
        <f t="shared" si="13"/>
        <v>0</v>
      </c>
      <c r="K26" s="55">
        <f t="shared" si="13"/>
        <v>0</v>
      </c>
      <c r="L26" s="55">
        <f t="shared" si="13"/>
        <v>0</v>
      </c>
      <c r="M26" s="55">
        <f t="shared" si="6"/>
        <v>0</v>
      </c>
      <c r="N26" s="55">
        <f t="shared" si="6"/>
        <v>0</v>
      </c>
      <c r="O26" s="58">
        <f t="shared" si="7"/>
        <v>0</v>
      </c>
      <c r="P26" s="58">
        <f t="shared" si="8"/>
        <v>8</v>
      </c>
      <c r="Q26" s="58">
        <f t="shared" si="9"/>
        <v>8</v>
      </c>
      <c r="R26" s="58">
        <f t="shared" si="10"/>
        <v>4</v>
      </c>
      <c r="S26" s="58">
        <f t="shared" si="11"/>
        <v>2</v>
      </c>
      <c r="T26" s="58">
        <f t="shared" si="12"/>
        <v>1</v>
      </c>
      <c r="U26" s="54">
        <f t="shared" si="3"/>
        <v>0</v>
      </c>
    </row>
    <row r="27" spans="1:21" ht="12.75" x14ac:dyDescent="0.2">
      <c r="A27" s="54">
        <v>25</v>
      </c>
      <c r="B27" s="54">
        <f t="shared" si="0"/>
        <v>0</v>
      </c>
      <c r="C27" s="55">
        <f t="shared" si="1"/>
        <v>0</v>
      </c>
      <c r="D27" s="56">
        <f t="shared" si="4"/>
        <v>24</v>
      </c>
      <c r="E27" s="59">
        <f t="shared" si="5"/>
        <v>24</v>
      </c>
      <c r="F27" s="55">
        <v>0</v>
      </c>
      <c r="G27" s="55">
        <v>0</v>
      </c>
      <c r="H27" s="55">
        <v>0</v>
      </c>
      <c r="I27" s="55">
        <v>0</v>
      </c>
      <c r="J27" s="55">
        <f t="shared" si="13"/>
        <v>0</v>
      </c>
      <c r="K27" s="55">
        <f t="shared" si="13"/>
        <v>0</v>
      </c>
      <c r="L27" s="55">
        <f t="shared" si="13"/>
        <v>0</v>
      </c>
      <c r="M27" s="55">
        <f t="shared" si="6"/>
        <v>0</v>
      </c>
      <c r="N27" s="55">
        <f t="shared" si="6"/>
        <v>0</v>
      </c>
      <c r="O27" s="58">
        <f t="shared" si="7"/>
        <v>0</v>
      </c>
      <c r="P27" s="58">
        <f t="shared" si="8"/>
        <v>9</v>
      </c>
      <c r="Q27" s="58">
        <f t="shared" si="9"/>
        <v>8</v>
      </c>
      <c r="R27" s="58">
        <f t="shared" si="10"/>
        <v>4</v>
      </c>
      <c r="S27" s="58">
        <f t="shared" si="11"/>
        <v>2</v>
      </c>
      <c r="T27" s="58">
        <f t="shared" si="12"/>
        <v>1</v>
      </c>
      <c r="U27" s="54">
        <f t="shared" si="3"/>
        <v>0</v>
      </c>
    </row>
    <row r="28" spans="1:21" ht="12.75" x14ac:dyDescent="0.2">
      <c r="A28" s="54">
        <v>26</v>
      </c>
      <c r="B28" s="54">
        <f t="shared" si="0"/>
        <v>0</v>
      </c>
      <c r="C28" s="55">
        <f t="shared" si="1"/>
        <v>0</v>
      </c>
      <c r="D28" s="56">
        <f t="shared" si="4"/>
        <v>25</v>
      </c>
      <c r="E28" s="59">
        <f t="shared" si="5"/>
        <v>25</v>
      </c>
      <c r="F28" s="55">
        <v>0</v>
      </c>
      <c r="G28" s="55">
        <v>0</v>
      </c>
      <c r="H28" s="55">
        <v>0</v>
      </c>
      <c r="I28" s="55">
        <v>0</v>
      </c>
      <c r="J28" s="55">
        <f t="shared" si="13"/>
        <v>0</v>
      </c>
      <c r="K28" s="55">
        <f t="shared" si="13"/>
        <v>0</v>
      </c>
      <c r="L28" s="55">
        <f t="shared" si="13"/>
        <v>0</v>
      </c>
      <c r="M28" s="55">
        <f t="shared" si="6"/>
        <v>0</v>
      </c>
      <c r="N28" s="55">
        <f t="shared" si="6"/>
        <v>0</v>
      </c>
      <c r="O28" s="58">
        <f t="shared" si="7"/>
        <v>0</v>
      </c>
      <c r="P28" s="58">
        <f t="shared" si="8"/>
        <v>10</v>
      </c>
      <c r="Q28" s="58">
        <f t="shared" si="9"/>
        <v>8</v>
      </c>
      <c r="R28" s="58">
        <f t="shared" si="10"/>
        <v>4</v>
      </c>
      <c r="S28" s="58">
        <f t="shared" si="11"/>
        <v>2</v>
      </c>
      <c r="T28" s="58">
        <f t="shared" si="12"/>
        <v>1</v>
      </c>
      <c r="U28" s="54">
        <f t="shared" si="3"/>
        <v>0</v>
      </c>
    </row>
    <row r="29" spans="1:21" ht="12.75" x14ac:dyDescent="0.2">
      <c r="A29" s="54">
        <v>27</v>
      </c>
      <c r="B29" s="54">
        <f t="shared" si="0"/>
        <v>0</v>
      </c>
      <c r="C29" s="55">
        <f t="shared" si="1"/>
        <v>0</v>
      </c>
      <c r="D29" s="56">
        <f t="shared" si="4"/>
        <v>26</v>
      </c>
      <c r="E29" s="59">
        <f t="shared" si="5"/>
        <v>26</v>
      </c>
      <c r="F29" s="55">
        <v>0</v>
      </c>
      <c r="G29" s="55">
        <v>0</v>
      </c>
      <c r="H29" s="55">
        <v>0</v>
      </c>
      <c r="I29" s="55">
        <v>0</v>
      </c>
      <c r="J29" s="55">
        <f t="shared" si="13"/>
        <v>0</v>
      </c>
      <c r="K29" s="55">
        <f t="shared" si="13"/>
        <v>0</v>
      </c>
      <c r="L29" s="55">
        <f t="shared" si="13"/>
        <v>0</v>
      </c>
      <c r="M29" s="55">
        <f t="shared" si="6"/>
        <v>0</v>
      </c>
      <c r="N29" s="55">
        <f t="shared" si="6"/>
        <v>0</v>
      </c>
      <c r="O29" s="58">
        <f t="shared" si="7"/>
        <v>0</v>
      </c>
      <c r="P29" s="58">
        <f t="shared" si="8"/>
        <v>11</v>
      </c>
      <c r="Q29" s="58">
        <f t="shared" si="9"/>
        <v>8</v>
      </c>
      <c r="R29" s="58">
        <f t="shared" si="10"/>
        <v>4</v>
      </c>
      <c r="S29" s="58">
        <f t="shared" si="11"/>
        <v>2</v>
      </c>
      <c r="T29" s="58">
        <f t="shared" si="12"/>
        <v>1</v>
      </c>
      <c r="U29" s="54">
        <f t="shared" si="3"/>
        <v>0</v>
      </c>
    </row>
    <row r="30" spans="1:21" ht="12.75" x14ac:dyDescent="0.2">
      <c r="A30" s="54">
        <v>28</v>
      </c>
      <c r="B30" s="54">
        <f t="shared" si="0"/>
        <v>0</v>
      </c>
      <c r="C30" s="55">
        <f t="shared" si="1"/>
        <v>0</v>
      </c>
      <c r="D30" s="56">
        <f t="shared" si="4"/>
        <v>27</v>
      </c>
      <c r="E30" s="59">
        <f t="shared" si="5"/>
        <v>27</v>
      </c>
      <c r="F30" s="55">
        <v>0</v>
      </c>
      <c r="G30" s="55">
        <v>0</v>
      </c>
      <c r="H30" s="55">
        <v>0</v>
      </c>
      <c r="I30" s="55">
        <v>0</v>
      </c>
      <c r="J30" s="55">
        <f t="shared" si="13"/>
        <v>0</v>
      </c>
      <c r="K30" s="55">
        <f t="shared" si="13"/>
        <v>0</v>
      </c>
      <c r="L30" s="55">
        <f t="shared" si="13"/>
        <v>0</v>
      </c>
      <c r="M30" s="55">
        <f t="shared" si="6"/>
        <v>0</v>
      </c>
      <c r="N30" s="55">
        <f t="shared" si="6"/>
        <v>0</v>
      </c>
      <c r="O30" s="58">
        <f t="shared" si="7"/>
        <v>0</v>
      </c>
      <c r="P30" s="58">
        <f t="shared" si="8"/>
        <v>12</v>
      </c>
      <c r="Q30" s="58">
        <f t="shared" si="9"/>
        <v>8</v>
      </c>
      <c r="R30" s="58">
        <f t="shared" si="10"/>
        <v>4</v>
      </c>
      <c r="S30" s="58">
        <f t="shared" si="11"/>
        <v>2</v>
      </c>
      <c r="T30" s="58">
        <f t="shared" si="12"/>
        <v>1</v>
      </c>
      <c r="U30" s="54">
        <f t="shared" si="3"/>
        <v>0</v>
      </c>
    </row>
    <row r="31" spans="1:21" ht="12.75" x14ac:dyDescent="0.2">
      <c r="A31" s="54">
        <v>29</v>
      </c>
      <c r="B31" s="54">
        <f t="shared" si="0"/>
        <v>0</v>
      </c>
      <c r="C31" s="55">
        <f t="shared" si="1"/>
        <v>0</v>
      </c>
      <c r="D31" s="56">
        <f t="shared" si="4"/>
        <v>28</v>
      </c>
      <c r="E31" s="59">
        <f t="shared" si="5"/>
        <v>28</v>
      </c>
      <c r="F31" s="55">
        <v>0</v>
      </c>
      <c r="G31" s="55">
        <v>0</v>
      </c>
      <c r="H31" s="55">
        <v>0</v>
      </c>
      <c r="I31" s="55">
        <v>0</v>
      </c>
      <c r="J31" s="55">
        <f t="shared" si="13"/>
        <v>0</v>
      </c>
      <c r="K31" s="55">
        <f t="shared" si="13"/>
        <v>0</v>
      </c>
      <c r="L31" s="55">
        <f t="shared" si="13"/>
        <v>0</v>
      </c>
      <c r="M31" s="55">
        <f t="shared" si="6"/>
        <v>0</v>
      </c>
      <c r="N31" s="55">
        <f t="shared" si="6"/>
        <v>0</v>
      </c>
      <c r="O31" s="58">
        <f t="shared" si="7"/>
        <v>0</v>
      </c>
      <c r="P31" s="58">
        <f t="shared" si="8"/>
        <v>13</v>
      </c>
      <c r="Q31" s="58">
        <f t="shared" si="9"/>
        <v>8</v>
      </c>
      <c r="R31" s="58">
        <f t="shared" si="10"/>
        <v>4</v>
      </c>
      <c r="S31" s="58">
        <f t="shared" si="11"/>
        <v>2</v>
      </c>
      <c r="T31" s="58">
        <f t="shared" si="12"/>
        <v>1</v>
      </c>
      <c r="U31" s="54">
        <f t="shared" si="3"/>
        <v>0</v>
      </c>
    </row>
    <row r="32" spans="1:21" ht="12.75" x14ac:dyDescent="0.2">
      <c r="A32" s="54">
        <v>30</v>
      </c>
      <c r="B32" s="54">
        <f t="shared" si="0"/>
        <v>0</v>
      </c>
      <c r="C32" s="55">
        <f t="shared" si="1"/>
        <v>0</v>
      </c>
      <c r="D32" s="56">
        <f t="shared" si="4"/>
        <v>29</v>
      </c>
      <c r="E32" s="59">
        <f t="shared" si="5"/>
        <v>29</v>
      </c>
      <c r="F32" s="55">
        <v>0</v>
      </c>
      <c r="G32" s="55">
        <v>0</v>
      </c>
      <c r="H32" s="55">
        <v>0</v>
      </c>
      <c r="I32" s="55">
        <v>0</v>
      </c>
      <c r="J32" s="55">
        <f t="shared" si="13"/>
        <v>0</v>
      </c>
      <c r="K32" s="55">
        <f t="shared" si="13"/>
        <v>0</v>
      </c>
      <c r="L32" s="55">
        <f t="shared" si="13"/>
        <v>0</v>
      </c>
      <c r="M32" s="55">
        <f t="shared" si="6"/>
        <v>0</v>
      </c>
      <c r="N32" s="55">
        <f t="shared" si="6"/>
        <v>0</v>
      </c>
      <c r="O32" s="58">
        <f t="shared" si="7"/>
        <v>0</v>
      </c>
      <c r="P32" s="58">
        <f t="shared" si="8"/>
        <v>14</v>
      </c>
      <c r="Q32" s="58">
        <f t="shared" si="9"/>
        <v>8</v>
      </c>
      <c r="R32" s="58">
        <f t="shared" si="10"/>
        <v>4</v>
      </c>
      <c r="S32" s="58">
        <f t="shared" si="11"/>
        <v>2</v>
      </c>
      <c r="T32" s="58">
        <f t="shared" si="12"/>
        <v>1</v>
      </c>
      <c r="U32" s="54">
        <f t="shared" si="3"/>
        <v>0</v>
      </c>
    </row>
    <row r="33" spans="1:21" ht="12.75" x14ac:dyDescent="0.2">
      <c r="A33" s="54">
        <v>31</v>
      </c>
      <c r="B33" s="54">
        <f t="shared" si="0"/>
        <v>0</v>
      </c>
      <c r="C33" s="55">
        <f t="shared" si="1"/>
        <v>0</v>
      </c>
      <c r="D33" s="56">
        <f t="shared" si="4"/>
        <v>30</v>
      </c>
      <c r="E33" s="59">
        <f t="shared" si="5"/>
        <v>30</v>
      </c>
      <c r="F33" s="55">
        <v>0</v>
      </c>
      <c r="G33" s="55">
        <v>0</v>
      </c>
      <c r="H33" s="55">
        <v>0</v>
      </c>
      <c r="I33" s="55">
        <v>0</v>
      </c>
      <c r="J33" s="55">
        <f t="shared" si="13"/>
        <v>0</v>
      </c>
      <c r="K33" s="55">
        <f t="shared" si="13"/>
        <v>0</v>
      </c>
      <c r="L33" s="55">
        <f t="shared" si="13"/>
        <v>0</v>
      </c>
      <c r="M33" s="55">
        <f t="shared" si="6"/>
        <v>0</v>
      </c>
      <c r="N33" s="55">
        <f t="shared" si="6"/>
        <v>0</v>
      </c>
      <c r="O33" s="58">
        <f t="shared" si="7"/>
        <v>0</v>
      </c>
      <c r="P33" s="58">
        <f t="shared" si="8"/>
        <v>15</v>
      </c>
      <c r="Q33" s="58">
        <f t="shared" si="9"/>
        <v>8</v>
      </c>
      <c r="R33" s="58">
        <f t="shared" si="10"/>
        <v>4</v>
      </c>
      <c r="S33" s="58">
        <f t="shared" si="11"/>
        <v>2</v>
      </c>
      <c r="T33" s="58">
        <f t="shared" si="12"/>
        <v>1</v>
      </c>
      <c r="U33" s="54">
        <f t="shared" si="3"/>
        <v>0</v>
      </c>
    </row>
    <row r="34" spans="1:21" ht="12.75" x14ac:dyDescent="0.2">
      <c r="A34" s="54">
        <v>32</v>
      </c>
      <c r="B34" s="54">
        <f t="shared" ref="B34:B66" si="14">SUM(F34:I34)</f>
        <v>0</v>
      </c>
      <c r="C34" s="55">
        <f t="shared" ref="C34:C66" si="15">F34*3+G34*6+H34*10+I34*15</f>
        <v>0</v>
      </c>
      <c r="D34" s="56">
        <f t="shared" si="4"/>
        <v>31</v>
      </c>
      <c r="E34" s="59">
        <f t="shared" si="5"/>
        <v>31</v>
      </c>
      <c r="F34" s="55">
        <v>0</v>
      </c>
      <c r="G34" s="55">
        <v>0</v>
      </c>
      <c r="H34" s="55">
        <v>0</v>
      </c>
      <c r="I34" s="55">
        <v>0</v>
      </c>
      <c r="J34" s="55">
        <f t="shared" si="13"/>
        <v>0</v>
      </c>
      <c r="K34" s="55">
        <f t="shared" si="13"/>
        <v>0</v>
      </c>
      <c r="L34" s="55">
        <f t="shared" si="13"/>
        <v>0</v>
      </c>
      <c r="M34" s="55">
        <f t="shared" si="6"/>
        <v>0</v>
      </c>
      <c r="N34" s="55">
        <f t="shared" si="6"/>
        <v>0</v>
      </c>
      <c r="O34" s="58">
        <f t="shared" si="7"/>
        <v>0</v>
      </c>
      <c r="P34" s="58">
        <f t="shared" si="8"/>
        <v>16</v>
      </c>
      <c r="Q34" s="58">
        <f t="shared" si="9"/>
        <v>8</v>
      </c>
      <c r="R34" s="58">
        <f t="shared" si="10"/>
        <v>4</v>
      </c>
      <c r="S34" s="58">
        <f t="shared" si="11"/>
        <v>2</v>
      </c>
      <c r="T34" s="58">
        <f t="shared" si="12"/>
        <v>1</v>
      </c>
      <c r="U34" s="54">
        <f t="shared" ref="U34:U66" si="16">F34*3+G34*4+H34*5+I34*6</f>
        <v>0</v>
      </c>
    </row>
    <row r="35" spans="1:21" ht="12.75" x14ac:dyDescent="0.2">
      <c r="A35" s="54">
        <v>33</v>
      </c>
      <c r="B35" s="54">
        <f t="shared" si="14"/>
        <v>0</v>
      </c>
      <c r="C35" s="55">
        <f t="shared" si="15"/>
        <v>0</v>
      </c>
      <c r="D35" s="56">
        <f t="shared" si="4"/>
        <v>32</v>
      </c>
      <c r="E35" s="59">
        <f t="shared" si="5"/>
        <v>32</v>
      </c>
      <c r="F35" s="55">
        <v>0</v>
      </c>
      <c r="G35" s="55">
        <v>0</v>
      </c>
      <c r="H35" s="55">
        <v>0</v>
      </c>
      <c r="I35" s="55">
        <v>0</v>
      </c>
      <c r="J35" s="55">
        <f t="shared" si="13"/>
        <v>0</v>
      </c>
      <c r="K35" s="55">
        <f t="shared" si="13"/>
        <v>0</v>
      </c>
      <c r="L35" s="55">
        <f t="shared" si="13"/>
        <v>0</v>
      </c>
      <c r="M35" s="55">
        <f t="shared" ref="M35:N66" si="17">$H35*2+$I35*3</f>
        <v>0</v>
      </c>
      <c r="N35" s="55">
        <f t="shared" si="17"/>
        <v>0</v>
      </c>
      <c r="O35" s="58">
        <f t="shared" si="7"/>
        <v>1</v>
      </c>
      <c r="P35" s="58">
        <f t="shared" si="8"/>
        <v>16</v>
      </c>
      <c r="Q35" s="58">
        <f t="shared" si="9"/>
        <v>8</v>
      </c>
      <c r="R35" s="58">
        <f t="shared" si="10"/>
        <v>4</v>
      </c>
      <c r="S35" s="58">
        <f t="shared" si="11"/>
        <v>2</v>
      </c>
      <c r="T35" s="58">
        <f t="shared" si="12"/>
        <v>1</v>
      </c>
      <c r="U35" s="54">
        <f t="shared" si="16"/>
        <v>0</v>
      </c>
    </row>
    <row r="36" spans="1:21" ht="12.75" x14ac:dyDescent="0.2">
      <c r="A36" s="54">
        <v>34</v>
      </c>
      <c r="B36" s="54">
        <f t="shared" si="14"/>
        <v>0</v>
      </c>
      <c r="C36" s="55">
        <f t="shared" si="15"/>
        <v>0</v>
      </c>
      <c r="D36" s="56">
        <f t="shared" si="4"/>
        <v>33</v>
      </c>
      <c r="E36" s="59">
        <f t="shared" si="5"/>
        <v>33</v>
      </c>
      <c r="F36" s="55">
        <v>0</v>
      </c>
      <c r="G36" s="55">
        <v>0</v>
      </c>
      <c r="H36" s="55">
        <v>0</v>
      </c>
      <c r="I36" s="55">
        <v>0</v>
      </c>
      <c r="J36" s="55">
        <f t="shared" si="13"/>
        <v>0</v>
      </c>
      <c r="K36" s="55">
        <f t="shared" si="13"/>
        <v>0</v>
      </c>
      <c r="L36" s="55">
        <f t="shared" si="13"/>
        <v>0</v>
      </c>
      <c r="M36" s="55">
        <f t="shared" si="17"/>
        <v>0</v>
      </c>
      <c r="N36" s="55">
        <f t="shared" si="17"/>
        <v>0</v>
      </c>
      <c r="O36" s="58">
        <f t="shared" si="7"/>
        <v>2</v>
      </c>
      <c r="P36" s="58">
        <f t="shared" si="8"/>
        <v>16</v>
      </c>
      <c r="Q36" s="58">
        <f t="shared" si="9"/>
        <v>8</v>
      </c>
      <c r="R36" s="58">
        <f t="shared" si="10"/>
        <v>4</v>
      </c>
      <c r="S36" s="58">
        <f t="shared" si="11"/>
        <v>2</v>
      </c>
      <c r="T36" s="58">
        <f t="shared" si="12"/>
        <v>1</v>
      </c>
      <c r="U36" s="54">
        <f t="shared" si="16"/>
        <v>0</v>
      </c>
    </row>
    <row r="37" spans="1:21" ht="12.75" x14ac:dyDescent="0.2">
      <c r="A37" s="54">
        <v>35</v>
      </c>
      <c r="B37" s="54">
        <f t="shared" si="14"/>
        <v>0</v>
      </c>
      <c r="C37" s="55">
        <f t="shared" si="15"/>
        <v>0</v>
      </c>
      <c r="D37" s="56">
        <f t="shared" si="4"/>
        <v>34</v>
      </c>
      <c r="E37" s="59">
        <f t="shared" si="5"/>
        <v>34</v>
      </c>
      <c r="F37" s="55">
        <v>0</v>
      </c>
      <c r="G37" s="55">
        <v>0</v>
      </c>
      <c r="H37" s="55">
        <v>0</v>
      </c>
      <c r="I37" s="55">
        <v>0</v>
      </c>
      <c r="J37" s="55">
        <f t="shared" si="13"/>
        <v>0</v>
      </c>
      <c r="K37" s="55">
        <f t="shared" si="13"/>
        <v>0</v>
      </c>
      <c r="L37" s="55">
        <f t="shared" si="13"/>
        <v>0</v>
      </c>
      <c r="M37" s="55">
        <f t="shared" si="17"/>
        <v>0</v>
      </c>
      <c r="N37" s="55">
        <f t="shared" si="17"/>
        <v>0</v>
      </c>
      <c r="O37" s="58">
        <f t="shared" si="7"/>
        <v>3</v>
      </c>
      <c r="P37" s="58">
        <f t="shared" si="8"/>
        <v>16</v>
      </c>
      <c r="Q37" s="58">
        <f t="shared" si="9"/>
        <v>8</v>
      </c>
      <c r="R37" s="58">
        <f t="shared" si="10"/>
        <v>4</v>
      </c>
      <c r="S37" s="58">
        <f t="shared" si="11"/>
        <v>2</v>
      </c>
      <c r="T37" s="58">
        <f t="shared" si="12"/>
        <v>1</v>
      </c>
      <c r="U37" s="54">
        <f t="shared" si="16"/>
        <v>0</v>
      </c>
    </row>
    <row r="38" spans="1:21" ht="12.75" x14ac:dyDescent="0.2">
      <c r="A38" s="54">
        <v>36</v>
      </c>
      <c r="B38" s="54">
        <f t="shared" si="14"/>
        <v>0</v>
      </c>
      <c r="C38" s="55">
        <f t="shared" si="15"/>
        <v>0</v>
      </c>
      <c r="D38" s="56">
        <f t="shared" si="4"/>
        <v>35</v>
      </c>
      <c r="E38" s="59">
        <f t="shared" si="5"/>
        <v>35</v>
      </c>
      <c r="F38" s="55">
        <v>0</v>
      </c>
      <c r="G38" s="55">
        <v>0</v>
      </c>
      <c r="H38" s="55">
        <v>0</v>
      </c>
      <c r="I38" s="55">
        <v>0</v>
      </c>
      <c r="J38" s="55">
        <f t="shared" si="13"/>
        <v>0</v>
      </c>
      <c r="K38" s="55">
        <f t="shared" si="13"/>
        <v>0</v>
      </c>
      <c r="L38" s="55">
        <f t="shared" si="13"/>
        <v>0</v>
      </c>
      <c r="M38" s="55">
        <f t="shared" si="17"/>
        <v>0</v>
      </c>
      <c r="N38" s="55">
        <f t="shared" si="17"/>
        <v>0</v>
      </c>
      <c r="O38" s="58">
        <f t="shared" si="7"/>
        <v>4</v>
      </c>
      <c r="P38" s="58">
        <f t="shared" si="8"/>
        <v>16</v>
      </c>
      <c r="Q38" s="58">
        <f t="shared" si="9"/>
        <v>8</v>
      </c>
      <c r="R38" s="58">
        <f t="shared" si="10"/>
        <v>4</v>
      </c>
      <c r="S38" s="58">
        <f t="shared" si="11"/>
        <v>2</v>
      </c>
      <c r="T38" s="58">
        <f t="shared" si="12"/>
        <v>1</v>
      </c>
      <c r="U38" s="54">
        <f t="shared" si="16"/>
        <v>0</v>
      </c>
    </row>
    <row r="39" spans="1:21" ht="12.75" x14ac:dyDescent="0.2">
      <c r="A39" s="54">
        <v>37</v>
      </c>
      <c r="B39" s="54">
        <f t="shared" si="14"/>
        <v>0</v>
      </c>
      <c r="C39" s="55">
        <f t="shared" si="15"/>
        <v>0</v>
      </c>
      <c r="D39" s="56">
        <f t="shared" si="4"/>
        <v>36</v>
      </c>
      <c r="E39" s="59">
        <f t="shared" si="5"/>
        <v>36</v>
      </c>
      <c r="F39" s="55">
        <v>0</v>
      </c>
      <c r="G39" s="55">
        <v>0</v>
      </c>
      <c r="H39" s="55">
        <v>0</v>
      </c>
      <c r="I39" s="55">
        <v>0</v>
      </c>
      <c r="J39" s="55">
        <f t="shared" si="13"/>
        <v>0</v>
      </c>
      <c r="K39" s="55">
        <f t="shared" si="13"/>
        <v>0</v>
      </c>
      <c r="L39" s="55">
        <f t="shared" si="13"/>
        <v>0</v>
      </c>
      <c r="M39" s="55">
        <f t="shared" si="17"/>
        <v>0</v>
      </c>
      <c r="N39" s="55">
        <f t="shared" si="17"/>
        <v>0</v>
      </c>
      <c r="O39" s="58">
        <f t="shared" si="7"/>
        <v>5</v>
      </c>
      <c r="P39" s="58">
        <f t="shared" si="8"/>
        <v>16</v>
      </c>
      <c r="Q39" s="58">
        <f t="shared" si="9"/>
        <v>8</v>
      </c>
      <c r="R39" s="58">
        <f t="shared" si="10"/>
        <v>4</v>
      </c>
      <c r="S39" s="58">
        <f t="shared" si="11"/>
        <v>2</v>
      </c>
      <c r="T39" s="58">
        <f t="shared" si="12"/>
        <v>1</v>
      </c>
      <c r="U39" s="54">
        <f t="shared" si="16"/>
        <v>0</v>
      </c>
    </row>
    <row r="40" spans="1:21" ht="12.75" x14ac:dyDescent="0.2">
      <c r="A40" s="54">
        <v>38</v>
      </c>
      <c r="B40" s="54">
        <f t="shared" si="14"/>
        <v>0</v>
      </c>
      <c r="C40" s="55">
        <f t="shared" si="15"/>
        <v>0</v>
      </c>
      <c r="D40" s="56">
        <f t="shared" si="4"/>
        <v>37</v>
      </c>
      <c r="E40" s="59">
        <f t="shared" si="5"/>
        <v>37</v>
      </c>
      <c r="F40" s="55">
        <v>0</v>
      </c>
      <c r="G40" s="55">
        <v>0</v>
      </c>
      <c r="H40" s="55">
        <v>0</v>
      </c>
      <c r="I40" s="55">
        <v>0</v>
      </c>
      <c r="J40" s="55">
        <f t="shared" si="13"/>
        <v>0</v>
      </c>
      <c r="K40" s="55">
        <f t="shared" si="13"/>
        <v>0</v>
      </c>
      <c r="L40" s="55">
        <f t="shared" si="13"/>
        <v>0</v>
      </c>
      <c r="M40" s="55">
        <f t="shared" si="17"/>
        <v>0</v>
      </c>
      <c r="N40" s="55">
        <f t="shared" si="17"/>
        <v>0</v>
      </c>
      <c r="O40" s="58">
        <f t="shared" si="7"/>
        <v>6</v>
      </c>
      <c r="P40" s="58">
        <f t="shared" si="8"/>
        <v>16</v>
      </c>
      <c r="Q40" s="58">
        <f t="shared" si="9"/>
        <v>8</v>
      </c>
      <c r="R40" s="58">
        <f t="shared" si="10"/>
        <v>4</v>
      </c>
      <c r="S40" s="58">
        <f t="shared" si="11"/>
        <v>2</v>
      </c>
      <c r="T40" s="58">
        <f t="shared" si="12"/>
        <v>1</v>
      </c>
      <c r="U40" s="54">
        <f t="shared" si="16"/>
        <v>0</v>
      </c>
    </row>
    <row r="41" spans="1:21" ht="12.75" x14ac:dyDescent="0.2">
      <c r="A41" s="54">
        <v>39</v>
      </c>
      <c r="B41" s="54">
        <f t="shared" si="14"/>
        <v>0</v>
      </c>
      <c r="C41" s="55">
        <f t="shared" si="15"/>
        <v>0</v>
      </c>
      <c r="D41" s="56">
        <f t="shared" si="4"/>
        <v>38</v>
      </c>
      <c r="E41" s="59">
        <f t="shared" si="5"/>
        <v>38</v>
      </c>
      <c r="F41" s="55">
        <v>0</v>
      </c>
      <c r="G41" s="55">
        <v>0</v>
      </c>
      <c r="H41" s="55">
        <v>0</v>
      </c>
      <c r="I41" s="55">
        <v>0</v>
      </c>
      <c r="J41" s="55">
        <f t="shared" si="13"/>
        <v>0</v>
      </c>
      <c r="K41" s="55">
        <f t="shared" si="13"/>
        <v>0</v>
      </c>
      <c r="L41" s="55">
        <f t="shared" si="13"/>
        <v>0</v>
      </c>
      <c r="M41" s="55">
        <f t="shared" si="17"/>
        <v>0</v>
      </c>
      <c r="N41" s="55">
        <f t="shared" si="17"/>
        <v>0</v>
      </c>
      <c r="O41" s="58">
        <f t="shared" si="7"/>
        <v>7</v>
      </c>
      <c r="P41" s="58">
        <f t="shared" si="8"/>
        <v>16</v>
      </c>
      <c r="Q41" s="58">
        <f t="shared" si="9"/>
        <v>8</v>
      </c>
      <c r="R41" s="58">
        <f t="shared" si="10"/>
        <v>4</v>
      </c>
      <c r="S41" s="58">
        <f t="shared" si="11"/>
        <v>2</v>
      </c>
      <c r="T41" s="58">
        <f t="shared" si="12"/>
        <v>1</v>
      </c>
      <c r="U41" s="54">
        <f t="shared" si="16"/>
        <v>0</v>
      </c>
    </row>
    <row r="42" spans="1:21" ht="12.75" x14ac:dyDescent="0.2">
      <c r="A42" s="54">
        <v>40</v>
      </c>
      <c r="B42" s="54">
        <f t="shared" si="14"/>
        <v>0</v>
      </c>
      <c r="C42" s="55">
        <f t="shared" si="15"/>
        <v>0</v>
      </c>
      <c r="D42" s="56">
        <f t="shared" si="4"/>
        <v>39</v>
      </c>
      <c r="E42" s="59">
        <f t="shared" si="5"/>
        <v>39</v>
      </c>
      <c r="F42" s="55">
        <v>0</v>
      </c>
      <c r="G42" s="55">
        <v>0</v>
      </c>
      <c r="H42" s="55">
        <v>0</v>
      </c>
      <c r="I42" s="55">
        <v>0</v>
      </c>
      <c r="J42" s="55">
        <f t="shared" ref="J42:L66" si="18">$F42*1+$G42*2+$H42*2+$I42*3</f>
        <v>0</v>
      </c>
      <c r="K42" s="55">
        <f t="shared" si="18"/>
        <v>0</v>
      </c>
      <c r="L42" s="55">
        <f t="shared" si="18"/>
        <v>0</v>
      </c>
      <c r="M42" s="55">
        <f t="shared" si="17"/>
        <v>0</v>
      </c>
      <c r="N42" s="55">
        <f t="shared" si="17"/>
        <v>0</v>
      </c>
      <c r="O42" s="58">
        <f t="shared" si="7"/>
        <v>8</v>
      </c>
      <c r="P42" s="58">
        <f t="shared" si="8"/>
        <v>16</v>
      </c>
      <c r="Q42" s="58">
        <f t="shared" si="9"/>
        <v>8</v>
      </c>
      <c r="R42" s="58">
        <f t="shared" si="10"/>
        <v>4</v>
      </c>
      <c r="S42" s="58">
        <f t="shared" si="11"/>
        <v>2</v>
      </c>
      <c r="T42" s="58">
        <f t="shared" si="12"/>
        <v>1</v>
      </c>
      <c r="U42" s="54">
        <f t="shared" si="16"/>
        <v>0</v>
      </c>
    </row>
    <row r="43" spans="1:21" ht="12.75" x14ac:dyDescent="0.2">
      <c r="A43" s="54">
        <v>41</v>
      </c>
      <c r="B43" s="54">
        <f t="shared" si="14"/>
        <v>0</v>
      </c>
      <c r="C43" s="55">
        <f t="shared" si="15"/>
        <v>0</v>
      </c>
      <c r="D43" s="56">
        <f t="shared" si="4"/>
        <v>40</v>
      </c>
      <c r="E43" s="59">
        <f t="shared" si="5"/>
        <v>40</v>
      </c>
      <c r="F43" s="55">
        <v>0</v>
      </c>
      <c r="G43" s="55">
        <v>0</v>
      </c>
      <c r="H43" s="55">
        <v>0</v>
      </c>
      <c r="I43" s="55">
        <v>0</v>
      </c>
      <c r="J43" s="55">
        <f t="shared" si="18"/>
        <v>0</v>
      </c>
      <c r="K43" s="55">
        <f t="shared" si="18"/>
        <v>0</v>
      </c>
      <c r="L43" s="55">
        <f t="shared" si="18"/>
        <v>0</v>
      </c>
      <c r="M43" s="55">
        <f t="shared" si="17"/>
        <v>0</v>
      </c>
      <c r="N43" s="55">
        <f t="shared" si="17"/>
        <v>0</v>
      </c>
      <c r="O43" s="58">
        <f t="shared" si="7"/>
        <v>9</v>
      </c>
      <c r="P43" s="58">
        <f t="shared" si="8"/>
        <v>16</v>
      </c>
      <c r="Q43" s="58">
        <f t="shared" si="9"/>
        <v>8</v>
      </c>
      <c r="R43" s="58">
        <f t="shared" si="10"/>
        <v>4</v>
      </c>
      <c r="S43" s="58">
        <f t="shared" si="11"/>
        <v>2</v>
      </c>
      <c r="T43" s="58">
        <f t="shared" si="12"/>
        <v>1</v>
      </c>
      <c r="U43" s="54">
        <f t="shared" si="16"/>
        <v>0</v>
      </c>
    </row>
    <row r="44" spans="1:21" ht="12.75" x14ac:dyDescent="0.2">
      <c r="A44" s="54">
        <v>42</v>
      </c>
      <c r="B44" s="54">
        <f t="shared" si="14"/>
        <v>0</v>
      </c>
      <c r="C44" s="55">
        <f t="shared" si="15"/>
        <v>0</v>
      </c>
      <c r="D44" s="56">
        <f t="shared" si="4"/>
        <v>41</v>
      </c>
      <c r="E44" s="59">
        <f t="shared" si="5"/>
        <v>41</v>
      </c>
      <c r="F44" s="55">
        <v>0</v>
      </c>
      <c r="G44" s="55">
        <v>0</v>
      </c>
      <c r="H44" s="55">
        <v>0</v>
      </c>
      <c r="I44" s="55">
        <v>0</v>
      </c>
      <c r="J44" s="55">
        <f t="shared" si="18"/>
        <v>0</v>
      </c>
      <c r="K44" s="55">
        <f t="shared" si="18"/>
        <v>0</v>
      </c>
      <c r="L44" s="55">
        <f t="shared" si="18"/>
        <v>0</v>
      </c>
      <c r="M44" s="55">
        <f t="shared" si="17"/>
        <v>0</v>
      </c>
      <c r="N44" s="55">
        <f t="shared" si="17"/>
        <v>0</v>
      </c>
      <c r="O44" s="58">
        <f t="shared" si="7"/>
        <v>10</v>
      </c>
      <c r="P44" s="58">
        <f t="shared" si="8"/>
        <v>16</v>
      </c>
      <c r="Q44" s="58">
        <f t="shared" si="9"/>
        <v>8</v>
      </c>
      <c r="R44" s="58">
        <f t="shared" si="10"/>
        <v>4</v>
      </c>
      <c r="S44" s="58">
        <f t="shared" si="11"/>
        <v>2</v>
      </c>
      <c r="T44" s="58">
        <f t="shared" si="12"/>
        <v>1</v>
      </c>
      <c r="U44" s="54">
        <f t="shared" si="16"/>
        <v>0</v>
      </c>
    </row>
    <row r="45" spans="1:21" ht="12.75" x14ac:dyDescent="0.2">
      <c r="A45" s="54">
        <v>43</v>
      </c>
      <c r="B45" s="54">
        <f t="shared" si="14"/>
        <v>0</v>
      </c>
      <c r="C45" s="55">
        <f t="shared" si="15"/>
        <v>0</v>
      </c>
      <c r="D45" s="56">
        <f t="shared" si="4"/>
        <v>42</v>
      </c>
      <c r="E45" s="59">
        <f t="shared" si="5"/>
        <v>42</v>
      </c>
      <c r="F45" s="55">
        <v>0</v>
      </c>
      <c r="G45" s="55">
        <v>0</v>
      </c>
      <c r="H45" s="55">
        <v>0</v>
      </c>
      <c r="I45" s="55">
        <v>0</v>
      </c>
      <c r="J45" s="55">
        <f t="shared" si="18"/>
        <v>0</v>
      </c>
      <c r="K45" s="55">
        <f t="shared" si="18"/>
        <v>0</v>
      </c>
      <c r="L45" s="55">
        <f t="shared" si="18"/>
        <v>0</v>
      </c>
      <c r="M45" s="55">
        <f t="shared" si="17"/>
        <v>0</v>
      </c>
      <c r="N45" s="55">
        <f t="shared" si="17"/>
        <v>0</v>
      </c>
      <c r="O45" s="58">
        <f t="shared" si="7"/>
        <v>11</v>
      </c>
      <c r="P45" s="58">
        <f t="shared" si="8"/>
        <v>16</v>
      </c>
      <c r="Q45" s="58">
        <f t="shared" si="9"/>
        <v>8</v>
      </c>
      <c r="R45" s="58">
        <f t="shared" si="10"/>
        <v>4</v>
      </c>
      <c r="S45" s="58">
        <f t="shared" si="11"/>
        <v>2</v>
      </c>
      <c r="T45" s="58">
        <f t="shared" si="12"/>
        <v>1</v>
      </c>
      <c r="U45" s="54">
        <f t="shared" si="16"/>
        <v>0</v>
      </c>
    </row>
    <row r="46" spans="1:21" ht="12.75" x14ac:dyDescent="0.2">
      <c r="A46" s="54">
        <v>44</v>
      </c>
      <c r="B46" s="54">
        <f t="shared" si="14"/>
        <v>0</v>
      </c>
      <c r="C46" s="55">
        <f t="shared" si="15"/>
        <v>0</v>
      </c>
      <c r="D46" s="56">
        <f t="shared" si="4"/>
        <v>43</v>
      </c>
      <c r="E46" s="59">
        <f t="shared" si="5"/>
        <v>43</v>
      </c>
      <c r="F46" s="55">
        <v>0</v>
      </c>
      <c r="G46" s="55">
        <v>0</v>
      </c>
      <c r="H46" s="55">
        <v>0</v>
      </c>
      <c r="I46" s="55">
        <v>0</v>
      </c>
      <c r="J46" s="55">
        <f t="shared" si="18"/>
        <v>0</v>
      </c>
      <c r="K46" s="55">
        <f t="shared" si="18"/>
        <v>0</v>
      </c>
      <c r="L46" s="55">
        <f t="shared" si="18"/>
        <v>0</v>
      </c>
      <c r="M46" s="55">
        <f t="shared" si="17"/>
        <v>0</v>
      </c>
      <c r="N46" s="55">
        <f t="shared" si="17"/>
        <v>0</v>
      </c>
      <c r="O46" s="58">
        <f t="shared" si="7"/>
        <v>12</v>
      </c>
      <c r="P46" s="58">
        <f t="shared" si="8"/>
        <v>16</v>
      </c>
      <c r="Q46" s="58">
        <f t="shared" si="9"/>
        <v>8</v>
      </c>
      <c r="R46" s="58">
        <f t="shared" si="10"/>
        <v>4</v>
      </c>
      <c r="S46" s="58">
        <f t="shared" si="11"/>
        <v>2</v>
      </c>
      <c r="T46" s="58">
        <f t="shared" si="12"/>
        <v>1</v>
      </c>
      <c r="U46" s="54">
        <f t="shared" si="16"/>
        <v>0</v>
      </c>
    </row>
    <row r="47" spans="1:21" ht="12.75" x14ac:dyDescent="0.2">
      <c r="A47" s="54">
        <v>45</v>
      </c>
      <c r="B47" s="54">
        <f t="shared" si="14"/>
        <v>0</v>
      </c>
      <c r="C47" s="55">
        <f t="shared" si="15"/>
        <v>0</v>
      </c>
      <c r="D47" s="56">
        <f t="shared" si="4"/>
        <v>44</v>
      </c>
      <c r="E47" s="59">
        <f t="shared" si="5"/>
        <v>44</v>
      </c>
      <c r="F47" s="55">
        <v>0</v>
      </c>
      <c r="G47" s="55">
        <v>0</v>
      </c>
      <c r="H47" s="55">
        <v>0</v>
      </c>
      <c r="I47" s="55">
        <v>0</v>
      </c>
      <c r="J47" s="55">
        <f t="shared" si="18"/>
        <v>0</v>
      </c>
      <c r="K47" s="55">
        <f t="shared" si="18"/>
        <v>0</v>
      </c>
      <c r="L47" s="55">
        <f t="shared" si="18"/>
        <v>0</v>
      </c>
      <c r="M47" s="55">
        <f t="shared" si="17"/>
        <v>0</v>
      </c>
      <c r="N47" s="55">
        <f t="shared" si="17"/>
        <v>0</v>
      </c>
      <c r="O47" s="58">
        <f t="shared" si="7"/>
        <v>13</v>
      </c>
      <c r="P47" s="58">
        <f t="shared" si="8"/>
        <v>16</v>
      </c>
      <c r="Q47" s="58">
        <f t="shared" si="9"/>
        <v>8</v>
      </c>
      <c r="R47" s="58">
        <f t="shared" si="10"/>
        <v>4</v>
      </c>
      <c r="S47" s="58">
        <f t="shared" si="11"/>
        <v>2</v>
      </c>
      <c r="T47" s="58">
        <f t="shared" si="12"/>
        <v>1</v>
      </c>
      <c r="U47" s="54">
        <f t="shared" si="16"/>
        <v>0</v>
      </c>
    </row>
    <row r="48" spans="1:21" ht="12.75" x14ac:dyDescent="0.2">
      <c r="A48" s="54">
        <v>46</v>
      </c>
      <c r="B48" s="54">
        <f t="shared" si="14"/>
        <v>0</v>
      </c>
      <c r="C48" s="55">
        <f t="shared" si="15"/>
        <v>0</v>
      </c>
      <c r="D48" s="56">
        <f t="shared" si="4"/>
        <v>45</v>
      </c>
      <c r="E48" s="59">
        <f t="shared" si="5"/>
        <v>45</v>
      </c>
      <c r="F48" s="55">
        <v>0</v>
      </c>
      <c r="G48" s="55">
        <v>0</v>
      </c>
      <c r="H48" s="55">
        <v>0</v>
      </c>
      <c r="I48" s="55">
        <v>0</v>
      </c>
      <c r="J48" s="55">
        <f t="shared" si="18"/>
        <v>0</v>
      </c>
      <c r="K48" s="55">
        <f t="shared" si="18"/>
        <v>0</v>
      </c>
      <c r="L48" s="55">
        <f t="shared" si="18"/>
        <v>0</v>
      </c>
      <c r="M48" s="55">
        <f t="shared" si="17"/>
        <v>0</v>
      </c>
      <c r="N48" s="55">
        <f t="shared" si="17"/>
        <v>0</v>
      </c>
      <c r="O48" s="58">
        <f t="shared" si="7"/>
        <v>14</v>
      </c>
      <c r="P48" s="58">
        <f t="shared" si="8"/>
        <v>16</v>
      </c>
      <c r="Q48" s="58">
        <f t="shared" si="9"/>
        <v>8</v>
      </c>
      <c r="R48" s="58">
        <f t="shared" si="10"/>
        <v>4</v>
      </c>
      <c r="S48" s="58">
        <f t="shared" si="11"/>
        <v>2</v>
      </c>
      <c r="T48" s="58">
        <f t="shared" si="12"/>
        <v>1</v>
      </c>
      <c r="U48" s="54">
        <f t="shared" si="16"/>
        <v>0</v>
      </c>
    </row>
    <row r="49" spans="1:21" ht="12.75" x14ac:dyDescent="0.2">
      <c r="A49" s="54">
        <v>47</v>
      </c>
      <c r="B49" s="54">
        <f t="shared" si="14"/>
        <v>0</v>
      </c>
      <c r="C49" s="55">
        <f t="shared" si="15"/>
        <v>0</v>
      </c>
      <c r="D49" s="56">
        <f t="shared" si="4"/>
        <v>46</v>
      </c>
      <c r="E49" s="59">
        <f t="shared" si="5"/>
        <v>46</v>
      </c>
      <c r="F49" s="55">
        <v>0</v>
      </c>
      <c r="G49" s="55">
        <v>0</v>
      </c>
      <c r="H49" s="55">
        <v>0</v>
      </c>
      <c r="I49" s="55">
        <v>0</v>
      </c>
      <c r="J49" s="55">
        <f t="shared" si="18"/>
        <v>0</v>
      </c>
      <c r="K49" s="55">
        <f t="shared" si="18"/>
        <v>0</v>
      </c>
      <c r="L49" s="55">
        <f t="shared" si="18"/>
        <v>0</v>
      </c>
      <c r="M49" s="55">
        <f t="shared" si="17"/>
        <v>0</v>
      </c>
      <c r="N49" s="55">
        <f t="shared" si="17"/>
        <v>0</v>
      </c>
      <c r="O49" s="58">
        <f t="shared" si="7"/>
        <v>15</v>
      </c>
      <c r="P49" s="58">
        <f t="shared" si="8"/>
        <v>16</v>
      </c>
      <c r="Q49" s="58">
        <f t="shared" si="9"/>
        <v>8</v>
      </c>
      <c r="R49" s="58">
        <f t="shared" si="10"/>
        <v>4</v>
      </c>
      <c r="S49" s="58">
        <f t="shared" si="11"/>
        <v>2</v>
      </c>
      <c r="T49" s="58">
        <f t="shared" si="12"/>
        <v>1</v>
      </c>
      <c r="U49" s="54">
        <f t="shared" si="16"/>
        <v>0</v>
      </c>
    </row>
    <row r="50" spans="1:21" ht="12.75" x14ac:dyDescent="0.2">
      <c r="A50" s="54">
        <v>48</v>
      </c>
      <c r="B50" s="54">
        <f t="shared" si="14"/>
        <v>0</v>
      </c>
      <c r="C50" s="55">
        <f t="shared" si="15"/>
        <v>0</v>
      </c>
      <c r="D50" s="56">
        <f t="shared" si="4"/>
        <v>47</v>
      </c>
      <c r="E50" s="59">
        <f t="shared" si="5"/>
        <v>47</v>
      </c>
      <c r="F50" s="55">
        <v>0</v>
      </c>
      <c r="G50" s="55">
        <v>0</v>
      </c>
      <c r="H50" s="55">
        <v>0</v>
      </c>
      <c r="I50" s="55">
        <v>0</v>
      </c>
      <c r="J50" s="55">
        <f t="shared" si="18"/>
        <v>0</v>
      </c>
      <c r="K50" s="55">
        <f t="shared" si="18"/>
        <v>0</v>
      </c>
      <c r="L50" s="55">
        <f t="shared" si="18"/>
        <v>0</v>
      </c>
      <c r="M50" s="55">
        <f t="shared" si="17"/>
        <v>0</v>
      </c>
      <c r="N50" s="55">
        <f t="shared" si="17"/>
        <v>0</v>
      </c>
      <c r="O50" s="58">
        <f t="shared" si="7"/>
        <v>16</v>
      </c>
      <c r="P50" s="58">
        <f t="shared" si="8"/>
        <v>16</v>
      </c>
      <c r="Q50" s="58">
        <f t="shared" si="9"/>
        <v>8</v>
      </c>
      <c r="R50" s="58">
        <f t="shared" si="10"/>
        <v>4</v>
      </c>
      <c r="S50" s="58">
        <f t="shared" si="11"/>
        <v>2</v>
      </c>
      <c r="T50" s="58">
        <f t="shared" si="12"/>
        <v>1</v>
      </c>
      <c r="U50" s="54">
        <f t="shared" si="16"/>
        <v>0</v>
      </c>
    </row>
    <row r="51" spans="1:21" ht="12.75" x14ac:dyDescent="0.2">
      <c r="A51" s="54">
        <v>49</v>
      </c>
      <c r="B51" s="54">
        <f t="shared" si="14"/>
        <v>0</v>
      </c>
      <c r="C51" s="55">
        <f t="shared" si="15"/>
        <v>0</v>
      </c>
      <c r="D51" s="56">
        <f t="shared" si="4"/>
        <v>48</v>
      </c>
      <c r="E51" s="59">
        <f t="shared" si="5"/>
        <v>48</v>
      </c>
      <c r="F51" s="55">
        <v>0</v>
      </c>
      <c r="G51" s="55">
        <v>0</v>
      </c>
      <c r="H51" s="55">
        <v>0</v>
      </c>
      <c r="I51" s="55">
        <v>0</v>
      </c>
      <c r="J51" s="55">
        <f t="shared" si="18"/>
        <v>0</v>
      </c>
      <c r="K51" s="55">
        <f t="shared" si="18"/>
        <v>0</v>
      </c>
      <c r="L51" s="55">
        <f t="shared" si="18"/>
        <v>0</v>
      </c>
      <c r="M51" s="55">
        <f t="shared" si="17"/>
        <v>0</v>
      </c>
      <c r="N51" s="55">
        <f t="shared" si="17"/>
        <v>0</v>
      </c>
      <c r="O51" s="58">
        <f t="shared" si="7"/>
        <v>17</v>
      </c>
      <c r="P51" s="58">
        <f t="shared" si="8"/>
        <v>16</v>
      </c>
      <c r="Q51" s="58">
        <f t="shared" si="9"/>
        <v>8</v>
      </c>
      <c r="R51" s="58">
        <f t="shared" si="10"/>
        <v>4</v>
      </c>
      <c r="S51" s="58">
        <f t="shared" si="11"/>
        <v>2</v>
      </c>
      <c r="T51" s="58">
        <f t="shared" si="12"/>
        <v>1</v>
      </c>
      <c r="U51" s="54">
        <f t="shared" si="16"/>
        <v>0</v>
      </c>
    </row>
    <row r="52" spans="1:21" ht="12.75" x14ac:dyDescent="0.2">
      <c r="A52" s="54">
        <v>50</v>
      </c>
      <c r="B52" s="54">
        <f t="shared" si="14"/>
        <v>0</v>
      </c>
      <c r="C52" s="55">
        <f t="shared" si="15"/>
        <v>0</v>
      </c>
      <c r="D52" s="56">
        <f t="shared" si="4"/>
        <v>49</v>
      </c>
      <c r="E52" s="59">
        <f t="shared" si="5"/>
        <v>49</v>
      </c>
      <c r="F52" s="55">
        <v>0</v>
      </c>
      <c r="G52" s="55">
        <v>0</v>
      </c>
      <c r="H52" s="55">
        <v>0</v>
      </c>
      <c r="I52" s="55">
        <v>0</v>
      </c>
      <c r="J52" s="55">
        <f t="shared" si="18"/>
        <v>0</v>
      </c>
      <c r="K52" s="55">
        <f t="shared" si="18"/>
        <v>0</v>
      </c>
      <c r="L52" s="55">
        <f t="shared" si="18"/>
        <v>0</v>
      </c>
      <c r="M52" s="55">
        <f t="shared" si="17"/>
        <v>0</v>
      </c>
      <c r="N52" s="55">
        <f t="shared" si="17"/>
        <v>0</v>
      </c>
      <c r="O52" s="58">
        <f t="shared" si="7"/>
        <v>18</v>
      </c>
      <c r="P52" s="58">
        <f t="shared" si="8"/>
        <v>16</v>
      </c>
      <c r="Q52" s="58">
        <f t="shared" si="9"/>
        <v>8</v>
      </c>
      <c r="R52" s="58">
        <f t="shared" si="10"/>
        <v>4</v>
      </c>
      <c r="S52" s="58">
        <f t="shared" si="11"/>
        <v>2</v>
      </c>
      <c r="T52" s="58">
        <f t="shared" si="12"/>
        <v>1</v>
      </c>
      <c r="U52" s="54">
        <f t="shared" si="16"/>
        <v>0</v>
      </c>
    </row>
    <row r="53" spans="1:21" ht="12.75" x14ac:dyDescent="0.2">
      <c r="A53" s="54">
        <v>51</v>
      </c>
      <c r="B53" s="54">
        <f t="shared" si="14"/>
        <v>0</v>
      </c>
      <c r="C53" s="55">
        <f t="shared" si="15"/>
        <v>0</v>
      </c>
      <c r="D53" s="56">
        <f t="shared" si="4"/>
        <v>50</v>
      </c>
      <c r="E53" s="59">
        <f t="shared" si="5"/>
        <v>50</v>
      </c>
      <c r="F53" s="55">
        <v>0</v>
      </c>
      <c r="G53" s="55">
        <v>0</v>
      </c>
      <c r="H53" s="55">
        <v>0</v>
      </c>
      <c r="I53" s="55">
        <v>0</v>
      </c>
      <c r="J53" s="55">
        <f t="shared" si="18"/>
        <v>0</v>
      </c>
      <c r="K53" s="55">
        <f t="shared" si="18"/>
        <v>0</v>
      </c>
      <c r="L53" s="55">
        <f t="shared" si="18"/>
        <v>0</v>
      </c>
      <c r="M53" s="55">
        <f t="shared" si="17"/>
        <v>0</v>
      </c>
      <c r="N53" s="55">
        <f t="shared" si="17"/>
        <v>0</v>
      </c>
      <c r="O53" s="58">
        <f t="shared" si="7"/>
        <v>19</v>
      </c>
      <c r="P53" s="58">
        <f t="shared" si="8"/>
        <v>16</v>
      </c>
      <c r="Q53" s="58">
        <f t="shared" si="9"/>
        <v>8</v>
      </c>
      <c r="R53" s="58">
        <f t="shared" si="10"/>
        <v>4</v>
      </c>
      <c r="S53" s="58">
        <f t="shared" si="11"/>
        <v>2</v>
      </c>
      <c r="T53" s="58">
        <f t="shared" si="12"/>
        <v>1</v>
      </c>
      <c r="U53" s="54">
        <f t="shared" si="16"/>
        <v>0</v>
      </c>
    </row>
    <row r="54" spans="1:21" ht="12.75" x14ac:dyDescent="0.2">
      <c r="A54" s="54">
        <v>52</v>
      </c>
      <c r="B54" s="54">
        <f t="shared" si="14"/>
        <v>0</v>
      </c>
      <c r="C54" s="55">
        <f t="shared" si="15"/>
        <v>0</v>
      </c>
      <c r="D54" s="56">
        <f t="shared" si="4"/>
        <v>51</v>
      </c>
      <c r="E54" s="59">
        <f t="shared" si="5"/>
        <v>51</v>
      </c>
      <c r="F54" s="55">
        <v>0</v>
      </c>
      <c r="G54" s="55">
        <v>0</v>
      </c>
      <c r="H54" s="55">
        <v>0</v>
      </c>
      <c r="I54" s="55">
        <v>0</v>
      </c>
      <c r="J54" s="55">
        <f t="shared" si="18"/>
        <v>0</v>
      </c>
      <c r="K54" s="55">
        <f t="shared" si="18"/>
        <v>0</v>
      </c>
      <c r="L54" s="55">
        <f t="shared" si="18"/>
        <v>0</v>
      </c>
      <c r="M54" s="55">
        <f t="shared" si="17"/>
        <v>0</v>
      </c>
      <c r="N54" s="55">
        <f t="shared" si="17"/>
        <v>0</v>
      </c>
      <c r="O54" s="58">
        <f t="shared" si="7"/>
        <v>20</v>
      </c>
      <c r="P54" s="58">
        <f t="shared" si="8"/>
        <v>16</v>
      </c>
      <c r="Q54" s="58">
        <f t="shared" si="9"/>
        <v>8</v>
      </c>
      <c r="R54" s="58">
        <f t="shared" si="10"/>
        <v>4</v>
      </c>
      <c r="S54" s="58">
        <f t="shared" si="11"/>
        <v>2</v>
      </c>
      <c r="T54" s="58">
        <f t="shared" si="12"/>
        <v>1</v>
      </c>
      <c r="U54" s="54">
        <f t="shared" si="16"/>
        <v>0</v>
      </c>
    </row>
    <row r="55" spans="1:21" ht="12.75" x14ac:dyDescent="0.2">
      <c r="A55" s="54">
        <v>53</v>
      </c>
      <c r="B55" s="54">
        <f t="shared" si="14"/>
        <v>0</v>
      </c>
      <c r="C55" s="55">
        <f t="shared" si="15"/>
        <v>0</v>
      </c>
      <c r="D55" s="56">
        <f t="shared" si="4"/>
        <v>52</v>
      </c>
      <c r="E55" s="59">
        <f t="shared" si="5"/>
        <v>52</v>
      </c>
      <c r="F55" s="55">
        <v>0</v>
      </c>
      <c r="G55" s="55">
        <v>0</v>
      </c>
      <c r="H55" s="55">
        <v>0</v>
      </c>
      <c r="I55" s="55">
        <v>0</v>
      </c>
      <c r="J55" s="55">
        <f t="shared" si="18"/>
        <v>0</v>
      </c>
      <c r="K55" s="55">
        <f t="shared" si="18"/>
        <v>0</v>
      </c>
      <c r="L55" s="55">
        <f t="shared" si="18"/>
        <v>0</v>
      </c>
      <c r="M55" s="55">
        <f t="shared" si="17"/>
        <v>0</v>
      </c>
      <c r="N55" s="55">
        <f t="shared" si="17"/>
        <v>0</v>
      </c>
      <c r="O55" s="58">
        <f t="shared" si="7"/>
        <v>21</v>
      </c>
      <c r="P55" s="58">
        <f t="shared" si="8"/>
        <v>16</v>
      </c>
      <c r="Q55" s="58">
        <f t="shared" si="9"/>
        <v>8</v>
      </c>
      <c r="R55" s="58">
        <f t="shared" si="10"/>
        <v>4</v>
      </c>
      <c r="S55" s="58">
        <f t="shared" si="11"/>
        <v>2</v>
      </c>
      <c r="T55" s="58">
        <f t="shared" si="12"/>
        <v>1</v>
      </c>
      <c r="U55" s="54">
        <f t="shared" si="16"/>
        <v>0</v>
      </c>
    </row>
    <row r="56" spans="1:21" ht="12.75" x14ac:dyDescent="0.2">
      <c r="A56" s="54">
        <v>54</v>
      </c>
      <c r="B56" s="54">
        <f t="shared" si="14"/>
        <v>0</v>
      </c>
      <c r="C56" s="55">
        <f t="shared" si="15"/>
        <v>0</v>
      </c>
      <c r="D56" s="56">
        <f t="shared" si="4"/>
        <v>53</v>
      </c>
      <c r="E56" s="59">
        <f t="shared" si="5"/>
        <v>53</v>
      </c>
      <c r="F56" s="55">
        <v>0</v>
      </c>
      <c r="G56" s="55">
        <v>0</v>
      </c>
      <c r="H56" s="55">
        <v>0</v>
      </c>
      <c r="I56" s="55">
        <v>0</v>
      </c>
      <c r="J56" s="55">
        <f t="shared" si="18"/>
        <v>0</v>
      </c>
      <c r="K56" s="55">
        <f t="shared" si="18"/>
        <v>0</v>
      </c>
      <c r="L56" s="55">
        <f t="shared" si="18"/>
        <v>0</v>
      </c>
      <c r="M56" s="55">
        <f t="shared" si="17"/>
        <v>0</v>
      </c>
      <c r="N56" s="55">
        <f t="shared" si="17"/>
        <v>0</v>
      </c>
      <c r="O56" s="58">
        <f t="shared" si="7"/>
        <v>22</v>
      </c>
      <c r="P56" s="58">
        <f t="shared" si="8"/>
        <v>16</v>
      </c>
      <c r="Q56" s="58">
        <f t="shared" si="9"/>
        <v>8</v>
      </c>
      <c r="R56" s="58">
        <f t="shared" si="10"/>
        <v>4</v>
      </c>
      <c r="S56" s="58">
        <f t="shared" si="11"/>
        <v>2</v>
      </c>
      <c r="T56" s="58">
        <f t="shared" si="12"/>
        <v>1</v>
      </c>
      <c r="U56" s="54">
        <f t="shared" si="16"/>
        <v>0</v>
      </c>
    </row>
    <row r="57" spans="1:21" ht="12.75" x14ac:dyDescent="0.2">
      <c r="A57" s="54">
        <v>55</v>
      </c>
      <c r="B57" s="54">
        <f t="shared" si="14"/>
        <v>0</v>
      </c>
      <c r="C57" s="55">
        <f t="shared" si="15"/>
        <v>0</v>
      </c>
      <c r="D57" s="56">
        <f t="shared" si="4"/>
        <v>54</v>
      </c>
      <c r="E57" s="59">
        <f t="shared" si="5"/>
        <v>54</v>
      </c>
      <c r="F57" s="55">
        <v>0</v>
      </c>
      <c r="G57" s="55">
        <v>0</v>
      </c>
      <c r="H57" s="55">
        <v>0</v>
      </c>
      <c r="I57" s="55">
        <v>0</v>
      </c>
      <c r="J57" s="55">
        <f t="shared" si="18"/>
        <v>0</v>
      </c>
      <c r="K57" s="55">
        <f t="shared" si="18"/>
        <v>0</v>
      </c>
      <c r="L57" s="55">
        <f t="shared" si="18"/>
        <v>0</v>
      </c>
      <c r="M57" s="55">
        <f t="shared" si="17"/>
        <v>0</v>
      </c>
      <c r="N57" s="55">
        <f t="shared" si="17"/>
        <v>0</v>
      </c>
      <c r="O57" s="58">
        <f t="shared" si="7"/>
        <v>23</v>
      </c>
      <c r="P57" s="58">
        <f t="shared" si="8"/>
        <v>16</v>
      </c>
      <c r="Q57" s="58">
        <f t="shared" si="9"/>
        <v>8</v>
      </c>
      <c r="R57" s="58">
        <f t="shared" si="10"/>
        <v>4</v>
      </c>
      <c r="S57" s="58">
        <f t="shared" si="11"/>
        <v>2</v>
      </c>
      <c r="T57" s="58">
        <f t="shared" si="12"/>
        <v>1</v>
      </c>
      <c r="U57" s="54">
        <f t="shared" si="16"/>
        <v>0</v>
      </c>
    </row>
    <row r="58" spans="1:21" ht="12.75" x14ac:dyDescent="0.2">
      <c r="A58" s="54">
        <v>56</v>
      </c>
      <c r="B58" s="54">
        <f t="shared" si="14"/>
        <v>0</v>
      </c>
      <c r="C58" s="55">
        <f t="shared" si="15"/>
        <v>0</v>
      </c>
      <c r="D58" s="56">
        <f t="shared" si="4"/>
        <v>55</v>
      </c>
      <c r="E58" s="59">
        <f t="shared" si="5"/>
        <v>55</v>
      </c>
      <c r="F58" s="55">
        <v>0</v>
      </c>
      <c r="G58" s="55">
        <v>0</v>
      </c>
      <c r="H58" s="55">
        <v>0</v>
      </c>
      <c r="I58" s="55">
        <v>0</v>
      </c>
      <c r="J58" s="55">
        <f t="shared" si="18"/>
        <v>0</v>
      </c>
      <c r="K58" s="55">
        <f t="shared" si="18"/>
        <v>0</v>
      </c>
      <c r="L58" s="55">
        <f t="shared" si="18"/>
        <v>0</v>
      </c>
      <c r="M58" s="55">
        <f t="shared" si="17"/>
        <v>0</v>
      </c>
      <c r="N58" s="55">
        <f t="shared" si="17"/>
        <v>0</v>
      </c>
      <c r="O58" s="58">
        <f t="shared" si="7"/>
        <v>24</v>
      </c>
      <c r="P58" s="58">
        <f t="shared" si="8"/>
        <v>16</v>
      </c>
      <c r="Q58" s="58">
        <f t="shared" si="9"/>
        <v>8</v>
      </c>
      <c r="R58" s="58">
        <f t="shared" si="10"/>
        <v>4</v>
      </c>
      <c r="S58" s="58">
        <f t="shared" si="11"/>
        <v>2</v>
      </c>
      <c r="T58" s="58">
        <f t="shared" si="12"/>
        <v>1</v>
      </c>
      <c r="U58" s="54">
        <f t="shared" si="16"/>
        <v>0</v>
      </c>
    </row>
    <row r="59" spans="1:21" ht="12.75" x14ac:dyDescent="0.2">
      <c r="A59" s="54">
        <v>57</v>
      </c>
      <c r="B59" s="54">
        <f t="shared" si="14"/>
        <v>0</v>
      </c>
      <c r="C59" s="55">
        <f t="shared" si="15"/>
        <v>0</v>
      </c>
      <c r="D59" s="56">
        <f t="shared" si="4"/>
        <v>56</v>
      </c>
      <c r="E59" s="59">
        <f t="shared" si="5"/>
        <v>56</v>
      </c>
      <c r="F59" s="55">
        <v>0</v>
      </c>
      <c r="G59" s="55">
        <v>0</v>
      </c>
      <c r="H59" s="55">
        <v>0</v>
      </c>
      <c r="I59" s="55">
        <v>0</v>
      </c>
      <c r="J59" s="55">
        <f t="shared" si="18"/>
        <v>0</v>
      </c>
      <c r="K59" s="55">
        <f t="shared" si="18"/>
        <v>0</v>
      </c>
      <c r="L59" s="55">
        <f t="shared" si="18"/>
        <v>0</v>
      </c>
      <c r="M59" s="55">
        <f t="shared" si="17"/>
        <v>0</v>
      </c>
      <c r="N59" s="55">
        <f t="shared" si="17"/>
        <v>0</v>
      </c>
      <c r="O59" s="58">
        <f t="shared" si="7"/>
        <v>25</v>
      </c>
      <c r="P59" s="58">
        <f t="shared" si="8"/>
        <v>16</v>
      </c>
      <c r="Q59" s="58">
        <f t="shared" si="9"/>
        <v>8</v>
      </c>
      <c r="R59" s="58">
        <f t="shared" si="10"/>
        <v>4</v>
      </c>
      <c r="S59" s="58">
        <f t="shared" si="11"/>
        <v>2</v>
      </c>
      <c r="T59" s="58">
        <f t="shared" si="12"/>
        <v>1</v>
      </c>
      <c r="U59" s="54">
        <f t="shared" si="16"/>
        <v>0</v>
      </c>
    </row>
    <row r="60" spans="1:21" ht="12.75" x14ac:dyDescent="0.2">
      <c r="A60" s="54">
        <v>58</v>
      </c>
      <c r="B60" s="54">
        <f t="shared" si="14"/>
        <v>0</v>
      </c>
      <c r="C60" s="55">
        <f t="shared" si="15"/>
        <v>0</v>
      </c>
      <c r="D60" s="56">
        <f t="shared" si="4"/>
        <v>57</v>
      </c>
      <c r="E60" s="59">
        <f t="shared" si="5"/>
        <v>57</v>
      </c>
      <c r="F60" s="55">
        <v>0</v>
      </c>
      <c r="G60" s="55">
        <v>0</v>
      </c>
      <c r="H60" s="55">
        <v>0</v>
      </c>
      <c r="I60" s="55">
        <v>0</v>
      </c>
      <c r="J60" s="55">
        <f t="shared" si="18"/>
        <v>0</v>
      </c>
      <c r="K60" s="55">
        <f t="shared" si="18"/>
        <v>0</v>
      </c>
      <c r="L60" s="55">
        <f t="shared" si="18"/>
        <v>0</v>
      </c>
      <c r="M60" s="55">
        <f t="shared" si="17"/>
        <v>0</v>
      </c>
      <c r="N60" s="55">
        <f t="shared" si="17"/>
        <v>0</v>
      </c>
      <c r="O60" s="58">
        <f t="shared" si="7"/>
        <v>26</v>
      </c>
      <c r="P60" s="58">
        <f t="shared" si="8"/>
        <v>16</v>
      </c>
      <c r="Q60" s="58">
        <f t="shared" si="9"/>
        <v>8</v>
      </c>
      <c r="R60" s="58">
        <f t="shared" si="10"/>
        <v>4</v>
      </c>
      <c r="S60" s="58">
        <f t="shared" si="11"/>
        <v>2</v>
      </c>
      <c r="T60" s="58">
        <f t="shared" si="12"/>
        <v>1</v>
      </c>
      <c r="U60" s="54">
        <f t="shared" si="16"/>
        <v>0</v>
      </c>
    </row>
    <row r="61" spans="1:21" ht="12.75" x14ac:dyDescent="0.2">
      <c r="A61" s="54">
        <v>59</v>
      </c>
      <c r="B61" s="54">
        <f t="shared" si="14"/>
        <v>0</v>
      </c>
      <c r="C61" s="55">
        <f t="shared" si="15"/>
        <v>0</v>
      </c>
      <c r="D61" s="56">
        <f t="shared" si="4"/>
        <v>58</v>
      </c>
      <c r="E61" s="59">
        <f t="shared" si="5"/>
        <v>58</v>
      </c>
      <c r="F61" s="55">
        <v>0</v>
      </c>
      <c r="G61" s="55">
        <v>0</v>
      </c>
      <c r="H61" s="55">
        <v>0</v>
      </c>
      <c r="I61" s="55">
        <v>0</v>
      </c>
      <c r="J61" s="55">
        <f t="shared" si="18"/>
        <v>0</v>
      </c>
      <c r="K61" s="55">
        <f t="shared" si="18"/>
        <v>0</v>
      </c>
      <c r="L61" s="55">
        <f t="shared" si="18"/>
        <v>0</v>
      </c>
      <c r="M61" s="55">
        <f t="shared" si="17"/>
        <v>0</v>
      </c>
      <c r="N61" s="55">
        <f t="shared" si="17"/>
        <v>0</v>
      </c>
      <c r="O61" s="58">
        <f t="shared" si="7"/>
        <v>27</v>
      </c>
      <c r="P61" s="58">
        <f t="shared" si="8"/>
        <v>16</v>
      </c>
      <c r="Q61" s="58">
        <f t="shared" si="9"/>
        <v>8</v>
      </c>
      <c r="R61" s="58">
        <f t="shared" si="10"/>
        <v>4</v>
      </c>
      <c r="S61" s="58">
        <f t="shared" si="11"/>
        <v>2</v>
      </c>
      <c r="T61" s="58">
        <f t="shared" si="12"/>
        <v>1</v>
      </c>
      <c r="U61" s="54">
        <f t="shared" si="16"/>
        <v>0</v>
      </c>
    </row>
    <row r="62" spans="1:21" ht="12.75" x14ac:dyDescent="0.2">
      <c r="A62" s="54">
        <v>60</v>
      </c>
      <c r="B62" s="54">
        <f t="shared" si="14"/>
        <v>0</v>
      </c>
      <c r="C62" s="55">
        <f t="shared" si="15"/>
        <v>0</v>
      </c>
      <c r="D62" s="56">
        <f t="shared" si="4"/>
        <v>59</v>
      </c>
      <c r="E62" s="59">
        <f t="shared" si="5"/>
        <v>59</v>
      </c>
      <c r="F62" s="55">
        <v>0</v>
      </c>
      <c r="G62" s="55">
        <v>0</v>
      </c>
      <c r="H62" s="55">
        <v>0</v>
      </c>
      <c r="I62" s="55">
        <v>0</v>
      </c>
      <c r="J62" s="55">
        <f t="shared" si="18"/>
        <v>0</v>
      </c>
      <c r="K62" s="55">
        <f t="shared" si="18"/>
        <v>0</v>
      </c>
      <c r="L62" s="55">
        <f t="shared" si="18"/>
        <v>0</v>
      </c>
      <c r="M62" s="55">
        <f t="shared" si="17"/>
        <v>0</v>
      </c>
      <c r="N62" s="55">
        <f t="shared" si="17"/>
        <v>0</v>
      </c>
      <c r="O62" s="58">
        <f t="shared" si="7"/>
        <v>28</v>
      </c>
      <c r="P62" s="58">
        <f t="shared" si="8"/>
        <v>16</v>
      </c>
      <c r="Q62" s="58">
        <f t="shared" si="9"/>
        <v>8</v>
      </c>
      <c r="R62" s="58">
        <f t="shared" si="10"/>
        <v>4</v>
      </c>
      <c r="S62" s="58">
        <f t="shared" si="11"/>
        <v>2</v>
      </c>
      <c r="T62" s="58">
        <f t="shared" si="12"/>
        <v>1</v>
      </c>
      <c r="U62" s="54">
        <f t="shared" si="16"/>
        <v>0</v>
      </c>
    </row>
    <row r="63" spans="1:21" ht="12.75" x14ac:dyDescent="0.2">
      <c r="A63" s="54">
        <v>61</v>
      </c>
      <c r="B63" s="54">
        <f t="shared" si="14"/>
        <v>0</v>
      </c>
      <c r="C63" s="55">
        <f t="shared" si="15"/>
        <v>0</v>
      </c>
      <c r="D63" s="56">
        <f t="shared" si="4"/>
        <v>60</v>
      </c>
      <c r="E63" s="59">
        <f t="shared" si="5"/>
        <v>60</v>
      </c>
      <c r="F63" s="55">
        <v>0</v>
      </c>
      <c r="G63" s="55">
        <v>0</v>
      </c>
      <c r="H63" s="55">
        <v>0</v>
      </c>
      <c r="I63" s="55">
        <v>0</v>
      </c>
      <c r="J63" s="55">
        <f t="shared" si="18"/>
        <v>0</v>
      </c>
      <c r="K63" s="55">
        <f t="shared" si="18"/>
        <v>0</v>
      </c>
      <c r="L63" s="55">
        <f t="shared" si="18"/>
        <v>0</v>
      </c>
      <c r="M63" s="55">
        <f t="shared" si="17"/>
        <v>0</v>
      </c>
      <c r="N63" s="55">
        <f t="shared" si="17"/>
        <v>0</v>
      </c>
      <c r="O63" s="58">
        <f t="shared" si="7"/>
        <v>29</v>
      </c>
      <c r="P63" s="58">
        <f t="shared" si="8"/>
        <v>16</v>
      </c>
      <c r="Q63" s="58">
        <f t="shared" si="9"/>
        <v>8</v>
      </c>
      <c r="R63" s="58">
        <f t="shared" si="10"/>
        <v>4</v>
      </c>
      <c r="S63" s="58">
        <f t="shared" si="11"/>
        <v>2</v>
      </c>
      <c r="T63" s="58">
        <f t="shared" si="12"/>
        <v>1</v>
      </c>
      <c r="U63" s="54">
        <f t="shared" si="16"/>
        <v>0</v>
      </c>
    </row>
    <row r="64" spans="1:21" ht="12.75" x14ac:dyDescent="0.2">
      <c r="A64" s="54">
        <v>62</v>
      </c>
      <c r="B64" s="54">
        <f t="shared" si="14"/>
        <v>0</v>
      </c>
      <c r="C64" s="55">
        <f t="shared" si="15"/>
        <v>0</v>
      </c>
      <c r="D64" s="56">
        <f t="shared" si="4"/>
        <v>61</v>
      </c>
      <c r="E64" s="59">
        <f t="shared" si="5"/>
        <v>61</v>
      </c>
      <c r="F64" s="55">
        <v>0</v>
      </c>
      <c r="G64" s="55">
        <v>0</v>
      </c>
      <c r="H64" s="55">
        <v>0</v>
      </c>
      <c r="I64" s="55">
        <v>0</v>
      </c>
      <c r="J64" s="55">
        <f t="shared" si="18"/>
        <v>0</v>
      </c>
      <c r="K64" s="55">
        <f t="shared" si="18"/>
        <v>0</v>
      </c>
      <c r="L64" s="55">
        <f t="shared" si="18"/>
        <v>0</v>
      </c>
      <c r="M64" s="55">
        <f t="shared" si="17"/>
        <v>0</v>
      </c>
      <c r="N64" s="55">
        <f t="shared" si="17"/>
        <v>0</v>
      </c>
      <c r="O64" s="58">
        <f t="shared" si="7"/>
        <v>30</v>
      </c>
      <c r="P64" s="58">
        <f t="shared" si="8"/>
        <v>16</v>
      </c>
      <c r="Q64" s="58">
        <f t="shared" si="9"/>
        <v>8</v>
      </c>
      <c r="R64" s="58">
        <f t="shared" si="10"/>
        <v>4</v>
      </c>
      <c r="S64" s="58">
        <f t="shared" si="11"/>
        <v>2</v>
      </c>
      <c r="T64" s="58">
        <f t="shared" si="12"/>
        <v>1</v>
      </c>
      <c r="U64" s="54">
        <f t="shared" si="16"/>
        <v>0</v>
      </c>
    </row>
    <row r="65" spans="1:21" ht="12.75" x14ac:dyDescent="0.2">
      <c r="A65" s="54">
        <v>63</v>
      </c>
      <c r="B65" s="54">
        <f t="shared" si="14"/>
        <v>0</v>
      </c>
      <c r="C65" s="55">
        <f t="shared" si="15"/>
        <v>0</v>
      </c>
      <c r="D65" s="56">
        <f t="shared" si="4"/>
        <v>62</v>
      </c>
      <c r="E65" s="59">
        <f t="shared" si="5"/>
        <v>62</v>
      </c>
      <c r="F65" s="55">
        <v>0</v>
      </c>
      <c r="G65" s="55">
        <v>0</v>
      </c>
      <c r="H65" s="55">
        <v>0</v>
      </c>
      <c r="I65" s="55">
        <v>0</v>
      </c>
      <c r="J65" s="55">
        <f t="shared" si="18"/>
        <v>0</v>
      </c>
      <c r="K65" s="55">
        <f t="shared" si="18"/>
        <v>0</v>
      </c>
      <c r="L65" s="55">
        <f t="shared" si="18"/>
        <v>0</v>
      </c>
      <c r="M65" s="55">
        <f t="shared" si="17"/>
        <v>0</v>
      </c>
      <c r="N65" s="55">
        <f t="shared" si="17"/>
        <v>0</v>
      </c>
      <c r="O65" s="58">
        <f t="shared" si="7"/>
        <v>31</v>
      </c>
      <c r="P65" s="58">
        <f t="shared" si="8"/>
        <v>16</v>
      </c>
      <c r="Q65" s="58">
        <f t="shared" si="9"/>
        <v>8</v>
      </c>
      <c r="R65" s="58">
        <f t="shared" si="10"/>
        <v>4</v>
      </c>
      <c r="S65" s="58">
        <f t="shared" si="11"/>
        <v>2</v>
      </c>
      <c r="T65" s="58">
        <f t="shared" si="12"/>
        <v>1</v>
      </c>
      <c r="U65" s="54">
        <f t="shared" si="16"/>
        <v>0</v>
      </c>
    </row>
    <row r="66" spans="1:21" ht="12.75" x14ac:dyDescent="0.2">
      <c r="A66" s="54">
        <v>64</v>
      </c>
      <c r="B66" s="54">
        <f t="shared" si="14"/>
        <v>0</v>
      </c>
      <c r="C66" s="55">
        <f t="shared" si="15"/>
        <v>0</v>
      </c>
      <c r="D66" s="56">
        <f t="shared" si="4"/>
        <v>63</v>
      </c>
      <c r="E66" s="59">
        <f t="shared" si="5"/>
        <v>63</v>
      </c>
      <c r="F66" s="55">
        <v>0</v>
      </c>
      <c r="G66" s="55">
        <v>0</v>
      </c>
      <c r="H66" s="55">
        <v>0</v>
      </c>
      <c r="I66" s="55">
        <v>0</v>
      </c>
      <c r="J66" s="55">
        <f t="shared" si="18"/>
        <v>0</v>
      </c>
      <c r="K66" s="55">
        <f t="shared" si="18"/>
        <v>0</v>
      </c>
      <c r="L66" s="55">
        <f t="shared" si="18"/>
        <v>0</v>
      </c>
      <c r="M66" s="55">
        <f t="shared" si="17"/>
        <v>0</v>
      </c>
      <c r="N66" s="55">
        <f t="shared" si="17"/>
        <v>0</v>
      </c>
      <c r="O66" s="58">
        <f t="shared" si="7"/>
        <v>32</v>
      </c>
      <c r="P66" s="58">
        <f t="shared" si="8"/>
        <v>16</v>
      </c>
      <c r="Q66" s="58">
        <f t="shared" si="9"/>
        <v>8</v>
      </c>
      <c r="R66" s="58">
        <f t="shared" si="10"/>
        <v>4</v>
      </c>
      <c r="S66" s="58">
        <f t="shared" si="11"/>
        <v>2</v>
      </c>
      <c r="T66" s="58">
        <f t="shared" si="12"/>
        <v>1</v>
      </c>
      <c r="U66" s="54">
        <f t="shared" si="16"/>
        <v>0</v>
      </c>
    </row>
    <row r="67" spans="1:21" ht="12.75" x14ac:dyDescent="0.2">
      <c r="D67" s="56"/>
      <c r="O67" s="58"/>
      <c r="P67" s="58"/>
      <c r="Q67" s="58"/>
      <c r="R67" s="58"/>
      <c r="S67" s="58"/>
      <c r="T67" s="58"/>
    </row>
    <row r="68" spans="1:21" ht="12.75" x14ac:dyDescent="0.2">
      <c r="D68" s="56"/>
      <c r="O68" s="58"/>
      <c r="P68" s="58"/>
      <c r="Q68" s="58"/>
      <c r="R68" s="58"/>
      <c r="S68" s="58"/>
      <c r="T68" s="58"/>
    </row>
    <row r="69" spans="1:21" ht="12.75" x14ac:dyDescent="0.2">
      <c r="D69" s="56"/>
      <c r="O69" s="58"/>
      <c r="P69" s="58"/>
      <c r="Q69" s="58"/>
      <c r="R69" s="58"/>
      <c r="S69" s="58"/>
      <c r="T69" s="58"/>
    </row>
    <row r="70" spans="1:21" ht="12.75" x14ac:dyDescent="0.2">
      <c r="D70" s="56"/>
      <c r="O70" s="58"/>
      <c r="P70" s="58"/>
      <c r="Q70" s="58"/>
      <c r="R70" s="58"/>
      <c r="S70" s="58"/>
      <c r="T70" s="58"/>
    </row>
    <row r="71" spans="1:21" ht="12.75" x14ac:dyDescent="0.2">
      <c r="D71" s="56"/>
      <c r="O71" s="58"/>
      <c r="P71" s="58"/>
      <c r="Q71" s="58"/>
      <c r="R71" s="58"/>
      <c r="S71" s="58"/>
      <c r="T71" s="58"/>
    </row>
    <row r="72" spans="1:21" ht="12.75" x14ac:dyDescent="0.2">
      <c r="D72" s="56"/>
      <c r="O72" s="58"/>
      <c r="P72" s="58"/>
      <c r="Q72" s="58"/>
      <c r="R72" s="58"/>
      <c r="S72" s="58"/>
      <c r="T72" s="58"/>
    </row>
    <row r="73" spans="1:21" ht="12.75" x14ac:dyDescent="0.2">
      <c r="D73" s="56"/>
      <c r="O73" s="58"/>
      <c r="P73" s="58"/>
      <c r="Q73" s="58"/>
      <c r="R73" s="58"/>
      <c r="S73" s="58"/>
      <c r="T73" s="58"/>
    </row>
    <row r="74" spans="1:21" ht="12.75" x14ac:dyDescent="0.2">
      <c r="D74" s="56"/>
      <c r="O74" s="58"/>
      <c r="P74" s="58"/>
      <c r="Q74" s="58"/>
      <c r="R74" s="58"/>
      <c r="S74" s="58"/>
      <c r="T74" s="58"/>
    </row>
    <row r="75" spans="1:21" ht="12.75" x14ac:dyDescent="0.2">
      <c r="D75" s="56"/>
      <c r="O75" s="58"/>
      <c r="P75" s="58"/>
      <c r="Q75" s="58"/>
      <c r="R75" s="58"/>
      <c r="S75" s="58"/>
      <c r="T75" s="58"/>
    </row>
    <row r="76" spans="1:21" ht="12.75" x14ac:dyDescent="0.2">
      <c r="D76" s="56"/>
      <c r="O76" s="58"/>
      <c r="P76" s="58"/>
      <c r="Q76" s="58"/>
      <c r="R76" s="58"/>
      <c r="S76" s="58"/>
      <c r="T76" s="58"/>
    </row>
    <row r="77" spans="1:21" ht="12.75" x14ac:dyDescent="0.2">
      <c r="D77" s="56"/>
      <c r="O77" s="58"/>
      <c r="P77" s="58"/>
      <c r="Q77" s="58"/>
      <c r="R77" s="58"/>
      <c r="S77" s="58"/>
      <c r="T77" s="58"/>
    </row>
    <row r="78" spans="1:21" ht="12.75" x14ac:dyDescent="0.2">
      <c r="D78" s="56"/>
      <c r="O78" s="58"/>
      <c r="P78" s="58"/>
      <c r="Q78" s="58"/>
      <c r="R78" s="58"/>
      <c r="S78" s="58"/>
      <c r="T78" s="58"/>
    </row>
    <row r="79" spans="1:21" ht="12.75" x14ac:dyDescent="0.2">
      <c r="D79" s="56"/>
      <c r="O79" s="58"/>
      <c r="P79" s="58"/>
      <c r="Q79" s="58"/>
      <c r="R79" s="58"/>
      <c r="S79" s="58"/>
      <c r="T79" s="58"/>
    </row>
    <row r="80" spans="1:21" ht="12.75" x14ac:dyDescent="0.2">
      <c r="D80" s="56"/>
      <c r="O80" s="58"/>
      <c r="P80" s="58"/>
      <c r="Q80" s="58"/>
      <c r="R80" s="58"/>
      <c r="S80" s="58"/>
      <c r="T80" s="58"/>
    </row>
    <row r="81" spans="4:20" ht="12.75" x14ac:dyDescent="0.2">
      <c r="D81" s="56"/>
      <c r="O81" s="58"/>
      <c r="P81" s="58"/>
      <c r="Q81" s="58"/>
      <c r="R81" s="58"/>
      <c r="S81" s="58"/>
      <c r="T81" s="58"/>
    </row>
    <row r="82" spans="4:20" ht="12.75" x14ac:dyDescent="0.2">
      <c r="D82" s="56"/>
      <c r="O82" s="58"/>
      <c r="P82" s="58"/>
      <c r="Q82" s="58"/>
      <c r="R82" s="58"/>
      <c r="S82" s="58"/>
      <c r="T82" s="58"/>
    </row>
    <row r="83" spans="4:20" ht="12.75" x14ac:dyDescent="0.2">
      <c r="D83" s="56"/>
      <c r="O83" s="58"/>
      <c r="P83" s="58"/>
      <c r="Q83" s="58"/>
      <c r="R83" s="58"/>
      <c r="S83" s="58"/>
      <c r="T83" s="58"/>
    </row>
    <row r="84" spans="4:20" ht="12.75" x14ac:dyDescent="0.2">
      <c r="D84" s="56"/>
      <c r="O84" s="58"/>
      <c r="P84" s="58"/>
      <c r="Q84" s="58"/>
      <c r="R84" s="58"/>
      <c r="S84" s="58"/>
      <c r="T84" s="58"/>
    </row>
    <row r="85" spans="4:20" ht="12.75" x14ac:dyDescent="0.2">
      <c r="D85" s="56"/>
      <c r="O85" s="58"/>
      <c r="P85" s="58"/>
      <c r="Q85" s="58"/>
      <c r="R85" s="58"/>
      <c r="S85" s="58"/>
      <c r="T85" s="58"/>
    </row>
    <row r="86" spans="4:20" ht="12.75" x14ac:dyDescent="0.2">
      <c r="D86" s="56"/>
      <c r="O86" s="58"/>
      <c r="P86" s="58"/>
      <c r="Q86" s="58"/>
      <c r="R86" s="58"/>
      <c r="S86" s="58"/>
      <c r="T86" s="58"/>
    </row>
    <row r="87" spans="4:20" ht="12.75" x14ac:dyDescent="0.2">
      <c r="D87" s="56"/>
      <c r="O87" s="58"/>
      <c r="P87" s="58"/>
      <c r="Q87" s="58"/>
      <c r="R87" s="58"/>
      <c r="S87" s="58"/>
      <c r="T87" s="58"/>
    </row>
    <row r="88" spans="4:20" ht="12.75" x14ac:dyDescent="0.2">
      <c r="D88" s="56"/>
      <c r="O88" s="58"/>
      <c r="P88" s="58"/>
      <c r="Q88" s="58"/>
      <c r="R88" s="58"/>
      <c r="S88" s="58"/>
      <c r="T88" s="58"/>
    </row>
    <row r="89" spans="4:20" ht="12.75" x14ac:dyDescent="0.2">
      <c r="D89" s="56"/>
      <c r="O89" s="58"/>
      <c r="P89" s="58"/>
      <c r="Q89" s="58"/>
      <c r="R89" s="58"/>
      <c r="S89" s="58"/>
      <c r="T89" s="58"/>
    </row>
    <row r="90" spans="4:20" ht="12.75" x14ac:dyDescent="0.2">
      <c r="D90" s="56"/>
      <c r="O90" s="58"/>
      <c r="P90" s="58"/>
      <c r="Q90" s="58"/>
      <c r="R90" s="58"/>
      <c r="S90" s="58"/>
      <c r="T90" s="58"/>
    </row>
    <row r="91" spans="4:20" ht="12.75" x14ac:dyDescent="0.2">
      <c r="D91" s="56"/>
      <c r="O91" s="58"/>
      <c r="P91" s="58"/>
      <c r="Q91" s="58"/>
      <c r="R91" s="58"/>
      <c r="S91" s="58"/>
      <c r="T91" s="58"/>
    </row>
    <row r="92" spans="4:20" ht="12.75" x14ac:dyDescent="0.2">
      <c r="D92" s="56"/>
      <c r="O92" s="58"/>
      <c r="P92" s="58"/>
      <c r="Q92" s="58"/>
      <c r="R92" s="58"/>
      <c r="S92" s="58"/>
      <c r="T92" s="58"/>
    </row>
    <row r="93" spans="4:20" ht="12.75" x14ac:dyDescent="0.2">
      <c r="D93" s="56"/>
      <c r="O93" s="58"/>
      <c r="P93" s="58"/>
      <c r="Q93" s="58"/>
      <c r="R93" s="58"/>
      <c r="S93" s="58"/>
      <c r="T93" s="58"/>
    </row>
    <row r="94" spans="4:20" ht="12.75" x14ac:dyDescent="0.2">
      <c r="D94" s="56"/>
      <c r="O94" s="58"/>
      <c r="P94" s="58"/>
      <c r="Q94" s="58"/>
      <c r="R94" s="58"/>
      <c r="S94" s="58"/>
      <c r="T94" s="58"/>
    </row>
    <row r="95" spans="4:20" ht="12.75" x14ac:dyDescent="0.2">
      <c r="D95" s="56"/>
      <c r="O95" s="58"/>
      <c r="P95" s="58"/>
      <c r="Q95" s="58"/>
      <c r="R95" s="58"/>
      <c r="S95" s="58"/>
      <c r="T95" s="58"/>
    </row>
    <row r="96" spans="4:20" ht="12.75" x14ac:dyDescent="0.2">
      <c r="D96" s="56"/>
      <c r="O96" s="58"/>
      <c r="P96" s="58"/>
      <c r="Q96" s="58"/>
      <c r="R96" s="58"/>
      <c r="S96" s="58"/>
      <c r="T96" s="58"/>
    </row>
    <row r="97" spans="4:20" ht="12.75" x14ac:dyDescent="0.2">
      <c r="D97" s="56"/>
      <c r="O97" s="58"/>
      <c r="P97" s="58"/>
      <c r="Q97" s="58"/>
      <c r="R97" s="58"/>
      <c r="S97" s="58"/>
      <c r="T97" s="58"/>
    </row>
    <row r="98" spans="4:20" ht="12.75" x14ac:dyDescent="0.2">
      <c r="D98" s="56"/>
      <c r="O98" s="58"/>
      <c r="P98" s="58"/>
      <c r="Q98" s="58"/>
      <c r="R98" s="58"/>
      <c r="S98" s="58"/>
      <c r="T98" s="58"/>
    </row>
    <row r="99" spans="4:20" ht="12.75" x14ac:dyDescent="0.2">
      <c r="D99" s="56"/>
      <c r="O99" s="58"/>
      <c r="P99" s="58"/>
      <c r="Q99" s="58"/>
      <c r="R99" s="58"/>
      <c r="S99" s="58"/>
      <c r="T99" s="58"/>
    </row>
    <row r="100" spans="4:20" ht="12.75" x14ac:dyDescent="0.2">
      <c r="D100" s="56"/>
      <c r="O100" s="58"/>
      <c r="P100" s="58"/>
      <c r="Q100" s="58"/>
      <c r="R100" s="58"/>
      <c r="S100" s="58"/>
      <c r="T100" s="58"/>
    </row>
    <row r="101" spans="4:20" ht="12.75" x14ac:dyDescent="0.2">
      <c r="D101" s="56"/>
      <c r="O101" s="58"/>
      <c r="P101" s="58"/>
      <c r="Q101" s="58"/>
      <c r="R101" s="58"/>
      <c r="S101" s="58"/>
      <c r="T101" s="58"/>
    </row>
    <row r="102" spans="4:20" ht="12.75" x14ac:dyDescent="0.2">
      <c r="D102" s="56"/>
      <c r="O102" s="58"/>
      <c r="P102" s="58"/>
      <c r="Q102" s="58"/>
      <c r="R102" s="58"/>
      <c r="S102" s="58"/>
      <c r="T102" s="58"/>
    </row>
    <row r="103" spans="4:20" ht="12.75" x14ac:dyDescent="0.2">
      <c r="D103" s="56"/>
      <c r="O103" s="58"/>
      <c r="P103" s="58"/>
      <c r="Q103" s="58"/>
      <c r="R103" s="58"/>
      <c r="S103" s="58"/>
      <c r="T103" s="58"/>
    </row>
    <row r="104" spans="4:20" ht="12.75" x14ac:dyDescent="0.2">
      <c r="D104" s="56"/>
      <c r="O104" s="58"/>
      <c r="P104" s="58"/>
      <c r="Q104" s="58"/>
      <c r="R104" s="58"/>
      <c r="S104" s="58"/>
      <c r="T104" s="58"/>
    </row>
    <row r="105" spans="4:20" ht="12.75" x14ac:dyDescent="0.2">
      <c r="D105" s="56"/>
      <c r="O105" s="58"/>
      <c r="P105" s="58"/>
      <c r="Q105" s="58"/>
      <c r="R105" s="58"/>
      <c r="S105" s="58"/>
      <c r="T105" s="58"/>
    </row>
    <row r="106" spans="4:20" ht="12.75" x14ac:dyDescent="0.2">
      <c r="D106" s="56"/>
      <c r="O106" s="58"/>
      <c r="P106" s="58"/>
      <c r="Q106" s="58"/>
      <c r="R106" s="58"/>
      <c r="S106" s="58"/>
      <c r="T106" s="58"/>
    </row>
    <row r="107" spans="4:20" ht="12.75" x14ac:dyDescent="0.2">
      <c r="D107" s="56"/>
      <c r="O107" s="58"/>
      <c r="P107" s="58"/>
      <c r="Q107" s="58"/>
      <c r="R107" s="58"/>
      <c r="S107" s="58"/>
      <c r="T107" s="58"/>
    </row>
    <row r="108" spans="4:20" ht="12.75" x14ac:dyDescent="0.2">
      <c r="D108" s="56"/>
      <c r="O108" s="58"/>
      <c r="P108" s="58"/>
      <c r="Q108" s="58"/>
      <c r="R108" s="58"/>
      <c r="S108" s="58"/>
      <c r="T108" s="58"/>
    </row>
    <row r="109" spans="4:20" ht="12.75" x14ac:dyDescent="0.2">
      <c r="D109" s="56"/>
      <c r="O109" s="58"/>
      <c r="P109" s="58"/>
      <c r="Q109" s="58"/>
      <c r="R109" s="58"/>
      <c r="S109" s="58"/>
      <c r="T109" s="58"/>
    </row>
    <row r="110" spans="4:20" ht="12.75" x14ac:dyDescent="0.2">
      <c r="D110" s="56"/>
      <c r="O110" s="58"/>
      <c r="P110" s="58"/>
      <c r="Q110" s="58"/>
      <c r="R110" s="58"/>
      <c r="S110" s="58"/>
      <c r="T110" s="58"/>
    </row>
    <row r="111" spans="4:20" ht="12.75" x14ac:dyDescent="0.2">
      <c r="D111" s="56"/>
      <c r="O111" s="58"/>
      <c r="P111" s="58"/>
      <c r="Q111" s="58"/>
      <c r="R111" s="58"/>
      <c r="S111" s="58"/>
      <c r="T111" s="58"/>
    </row>
    <row r="112" spans="4:20" ht="12.75" x14ac:dyDescent="0.2">
      <c r="D112" s="56"/>
      <c r="O112" s="58"/>
      <c r="P112" s="58"/>
      <c r="Q112" s="58"/>
      <c r="R112" s="58"/>
      <c r="S112" s="58"/>
      <c r="T112" s="58"/>
    </row>
    <row r="113" spans="4:20" ht="12.75" x14ac:dyDescent="0.2">
      <c r="D113" s="56"/>
      <c r="O113" s="58"/>
      <c r="P113" s="58"/>
      <c r="Q113" s="58"/>
      <c r="R113" s="58"/>
      <c r="S113" s="58"/>
      <c r="T113" s="58"/>
    </row>
    <row r="114" spans="4:20" ht="12.75" x14ac:dyDescent="0.2">
      <c r="D114" s="56"/>
      <c r="O114" s="58"/>
      <c r="P114" s="58"/>
      <c r="Q114" s="58"/>
      <c r="R114" s="58"/>
      <c r="S114" s="58"/>
      <c r="T114" s="58"/>
    </row>
    <row r="115" spans="4:20" ht="12.75" x14ac:dyDescent="0.2">
      <c r="D115" s="56"/>
      <c r="O115" s="58"/>
      <c r="P115" s="58"/>
      <c r="Q115" s="58"/>
      <c r="R115" s="58"/>
      <c r="S115" s="58"/>
      <c r="T115" s="58"/>
    </row>
    <row r="116" spans="4:20" ht="12.75" x14ac:dyDescent="0.2">
      <c r="D116" s="56"/>
      <c r="O116" s="58"/>
      <c r="P116" s="58"/>
      <c r="Q116" s="58"/>
      <c r="R116" s="58"/>
      <c r="S116" s="58"/>
      <c r="T116" s="58"/>
    </row>
    <row r="117" spans="4:20" ht="12.75" x14ac:dyDescent="0.2">
      <c r="D117" s="56"/>
      <c r="O117" s="58"/>
      <c r="P117" s="58"/>
      <c r="Q117" s="58"/>
      <c r="R117" s="58"/>
      <c r="S117" s="58"/>
      <c r="T117" s="58"/>
    </row>
    <row r="118" spans="4:20" ht="12.75" x14ac:dyDescent="0.2">
      <c r="D118" s="56"/>
      <c r="O118" s="58"/>
      <c r="P118" s="58"/>
      <c r="Q118" s="58"/>
      <c r="R118" s="58"/>
      <c r="S118" s="58"/>
      <c r="T118" s="58"/>
    </row>
    <row r="119" spans="4:20" ht="12.75" x14ac:dyDescent="0.2">
      <c r="D119" s="56"/>
      <c r="O119" s="58"/>
      <c r="P119" s="58"/>
      <c r="Q119" s="58"/>
      <c r="R119" s="58"/>
      <c r="S119" s="58"/>
      <c r="T119" s="58"/>
    </row>
    <row r="120" spans="4:20" ht="12.75" x14ac:dyDescent="0.2">
      <c r="D120" s="56"/>
      <c r="O120" s="58"/>
      <c r="P120" s="58"/>
      <c r="Q120" s="58"/>
      <c r="R120" s="58"/>
      <c r="S120" s="58"/>
      <c r="T120" s="58"/>
    </row>
    <row r="121" spans="4:20" ht="12.75" x14ac:dyDescent="0.2">
      <c r="D121" s="56"/>
      <c r="O121" s="58"/>
      <c r="P121" s="58"/>
      <c r="Q121" s="58"/>
      <c r="R121" s="58"/>
      <c r="S121" s="58"/>
      <c r="T121" s="58"/>
    </row>
    <row r="122" spans="4:20" ht="12.75" x14ac:dyDescent="0.2">
      <c r="D122" s="56"/>
      <c r="O122" s="58"/>
      <c r="P122" s="58"/>
      <c r="Q122" s="58"/>
      <c r="R122" s="58"/>
      <c r="S122" s="58"/>
      <c r="T122" s="58"/>
    </row>
    <row r="123" spans="4:20" ht="12.75" x14ac:dyDescent="0.2">
      <c r="D123" s="56"/>
      <c r="O123" s="58"/>
      <c r="P123" s="58"/>
      <c r="Q123" s="58"/>
      <c r="R123" s="58"/>
      <c r="S123" s="58"/>
      <c r="T123" s="58"/>
    </row>
    <row r="124" spans="4:20" ht="12.75" x14ac:dyDescent="0.2">
      <c r="D124" s="56"/>
      <c r="O124" s="58"/>
      <c r="P124" s="58"/>
      <c r="Q124" s="58"/>
      <c r="R124" s="58"/>
      <c r="S124" s="58"/>
      <c r="T124" s="58"/>
    </row>
    <row r="125" spans="4:20" ht="12.75" x14ac:dyDescent="0.2">
      <c r="D125" s="56"/>
      <c r="O125" s="58"/>
      <c r="P125" s="58"/>
      <c r="Q125" s="58"/>
      <c r="R125" s="58"/>
      <c r="S125" s="58"/>
      <c r="T125" s="58"/>
    </row>
    <row r="126" spans="4:20" ht="12.75" x14ac:dyDescent="0.2">
      <c r="D126" s="56"/>
      <c r="O126" s="58"/>
      <c r="P126" s="58"/>
      <c r="Q126" s="58"/>
      <c r="R126" s="58"/>
      <c r="S126" s="58"/>
      <c r="T126" s="58"/>
    </row>
    <row r="127" spans="4:20" ht="12.75" x14ac:dyDescent="0.2">
      <c r="D127" s="56"/>
      <c r="O127" s="58"/>
      <c r="P127" s="58"/>
      <c r="Q127" s="58"/>
      <c r="R127" s="58"/>
      <c r="S127" s="58"/>
      <c r="T127" s="58"/>
    </row>
    <row r="128" spans="4:20" ht="12.75" x14ac:dyDescent="0.2">
      <c r="D128" s="56"/>
      <c r="O128" s="58"/>
      <c r="P128" s="58"/>
      <c r="Q128" s="58"/>
      <c r="R128" s="58"/>
      <c r="S128" s="58"/>
      <c r="T128" s="58"/>
    </row>
    <row r="129" spans="4:20" ht="12.75" x14ac:dyDescent="0.2">
      <c r="D129" s="56"/>
      <c r="O129" s="58"/>
      <c r="P129" s="58"/>
      <c r="Q129" s="58"/>
      <c r="R129" s="58"/>
      <c r="S129" s="58"/>
      <c r="T129" s="58"/>
    </row>
    <row r="130" spans="4:20" ht="12.75" x14ac:dyDescent="0.2">
      <c r="D130" s="56"/>
      <c r="O130" s="58"/>
      <c r="P130" s="58"/>
      <c r="Q130" s="58"/>
      <c r="R130" s="58"/>
      <c r="S130" s="58"/>
      <c r="T130" s="5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Rundeskema</vt:lpstr>
      <vt:lpstr>PRÆMIER</vt:lpstr>
      <vt:lpstr>Ark43s</vt:lpstr>
      <vt:lpstr>Ark43d</vt:lpstr>
      <vt:lpstr>Ark34</vt:lpstr>
      <vt:lpstr>Arkcup</vt:lpstr>
    </vt:vector>
  </TitlesOfParts>
  <Company>Rønde Højskole og Efterskole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Tophøj</dc:creator>
  <cp:lastModifiedBy>Tophøj</cp:lastModifiedBy>
  <cp:lastPrinted>2022-09-02T12:07:37Z</cp:lastPrinted>
  <dcterms:created xsi:type="dcterms:W3CDTF">2016-09-03T00:29:14Z</dcterms:created>
  <dcterms:modified xsi:type="dcterms:W3CDTF">2026-08-03T07:05:47Z</dcterms:modified>
</cp:coreProperties>
</file>