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Tophøj\Documents\TP\"/>
    </mc:Choice>
  </mc:AlternateContent>
  <bookViews>
    <workbookView xWindow="0" yWindow="0" windowWidth="28800" windowHeight="12210"/>
  </bookViews>
  <sheets>
    <sheet name="Rundeskema" sheetId="8" r:id="rId1"/>
    <sheet name="PRÆMIER" sheetId="9" state="hidden" r:id="rId2"/>
    <sheet name="Ark43s" sheetId="11" state="hidden" r:id="rId3"/>
    <sheet name="Ark43d" sheetId="15" state="hidden" r:id="rId4"/>
    <sheet name="Ark34" sheetId="13" state="hidden" r:id="rId5"/>
    <sheet name="Ark45" sheetId="16" state="hidden" r:id="rId6"/>
    <sheet name="Ark54" sheetId="17" state="hidden" r:id="rId7"/>
    <sheet name="Ark56" sheetId="18" state="hidden" r:id="rId8"/>
    <sheet name="Ark65" sheetId="19" state="hidden" r:id="rId9"/>
    <sheet name="Arkcup" sheetId="14" state="hidden" r:id="rId10"/>
    <sheet name="ArkSw3" sheetId="20" state="hidden" r:id="rId11"/>
    <sheet name="ArkSw4" sheetId="22" state="hidden" r:id="rId12"/>
    <sheet name="ArkSw5" sheetId="23" state="hidden" r:id="rId13"/>
    <sheet name="ArkSw6" sheetId="24" state="hidden" r:id="rId14"/>
    <sheet name="ArkU911s" sheetId="25" state="hidden" r:id="rId15"/>
    <sheet name="ArkU9d" sheetId="26" state="hidden" r:id="rId16"/>
    <sheet name="ArkU11d" sheetId="27" state="hidden" r:id="rId1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8" l="1"/>
  <c r="T7" i="8"/>
  <c r="S7" i="8"/>
  <c r="R7" i="8"/>
  <c r="Q7" i="8"/>
  <c r="P7" i="8"/>
  <c r="I7" i="8"/>
  <c r="H7" i="8"/>
  <c r="G7" i="8"/>
  <c r="F7" i="8"/>
  <c r="O108" i="8" l="1"/>
  <c r="I108" i="8"/>
  <c r="H108" i="8"/>
  <c r="G108" i="8"/>
  <c r="F108" i="8"/>
  <c r="O107" i="8"/>
  <c r="I107" i="8"/>
  <c r="H107" i="8"/>
  <c r="G107" i="8"/>
  <c r="F107" i="8"/>
  <c r="O106" i="8"/>
  <c r="I106" i="8"/>
  <c r="H106" i="8"/>
  <c r="G106" i="8"/>
  <c r="F106" i="8"/>
  <c r="O105" i="8"/>
  <c r="I105" i="8"/>
  <c r="H105" i="8"/>
  <c r="G105" i="8"/>
  <c r="F105" i="8"/>
  <c r="O104" i="8"/>
  <c r="I104" i="8"/>
  <c r="H104" i="8"/>
  <c r="G104" i="8"/>
  <c r="F104" i="8"/>
  <c r="O103" i="8"/>
  <c r="I103" i="8"/>
  <c r="H103" i="8"/>
  <c r="G103" i="8"/>
  <c r="F103" i="8"/>
  <c r="O102" i="8"/>
  <c r="I102" i="8"/>
  <c r="H102" i="8"/>
  <c r="G102" i="8"/>
  <c r="F102" i="8"/>
  <c r="O101" i="8"/>
  <c r="I101" i="8"/>
  <c r="H101" i="8"/>
  <c r="G101" i="8"/>
  <c r="F101" i="8"/>
  <c r="O100" i="8"/>
  <c r="I100" i="8"/>
  <c r="H100" i="8"/>
  <c r="G100" i="8"/>
  <c r="F100" i="8"/>
  <c r="O99" i="8"/>
  <c r="I99" i="8"/>
  <c r="H99" i="8"/>
  <c r="G99" i="8"/>
  <c r="F99" i="8"/>
  <c r="O98" i="8"/>
  <c r="I98" i="8"/>
  <c r="H98" i="8"/>
  <c r="G98" i="8"/>
  <c r="F98" i="8"/>
  <c r="O97" i="8"/>
  <c r="I97" i="8"/>
  <c r="H97" i="8"/>
  <c r="G97" i="8"/>
  <c r="F97" i="8"/>
  <c r="O96" i="8"/>
  <c r="I96" i="8"/>
  <c r="H96" i="8"/>
  <c r="G96" i="8"/>
  <c r="F96" i="8"/>
  <c r="O95" i="8"/>
  <c r="I95" i="8"/>
  <c r="H95" i="8"/>
  <c r="G95" i="8"/>
  <c r="F95" i="8"/>
  <c r="O94" i="8"/>
  <c r="I94" i="8"/>
  <c r="H94" i="8"/>
  <c r="G94" i="8"/>
  <c r="F94" i="8"/>
  <c r="O93" i="8"/>
  <c r="I93" i="8"/>
  <c r="H93" i="8"/>
  <c r="G93" i="8"/>
  <c r="F93" i="8"/>
  <c r="O92" i="8"/>
  <c r="I92" i="8"/>
  <c r="H92" i="8"/>
  <c r="G92" i="8"/>
  <c r="F92" i="8"/>
  <c r="O91" i="8"/>
  <c r="I91" i="8"/>
  <c r="H91" i="8"/>
  <c r="G91" i="8"/>
  <c r="F91" i="8"/>
  <c r="O90" i="8"/>
  <c r="I90" i="8"/>
  <c r="H90" i="8"/>
  <c r="G90" i="8"/>
  <c r="F90" i="8"/>
  <c r="O89" i="8"/>
  <c r="I89" i="8"/>
  <c r="H89" i="8"/>
  <c r="G89" i="8"/>
  <c r="F89" i="8"/>
  <c r="O88" i="8"/>
  <c r="I88" i="8"/>
  <c r="H88" i="8"/>
  <c r="G88" i="8"/>
  <c r="F88" i="8"/>
  <c r="O87" i="8"/>
  <c r="I87" i="8"/>
  <c r="H87" i="8"/>
  <c r="G87" i="8"/>
  <c r="F87" i="8"/>
  <c r="O86" i="8"/>
  <c r="I86" i="8"/>
  <c r="H86" i="8"/>
  <c r="G86" i="8"/>
  <c r="F86" i="8"/>
  <c r="O85" i="8"/>
  <c r="I85" i="8"/>
  <c r="H85" i="8"/>
  <c r="G85" i="8"/>
  <c r="F85" i="8"/>
  <c r="O84" i="8"/>
  <c r="I84" i="8"/>
  <c r="H84" i="8"/>
  <c r="G84" i="8"/>
  <c r="F84" i="8"/>
  <c r="O83" i="8"/>
  <c r="I83" i="8"/>
  <c r="H83" i="8"/>
  <c r="G83" i="8"/>
  <c r="F83" i="8"/>
  <c r="O82" i="8"/>
  <c r="I82" i="8"/>
  <c r="H82" i="8"/>
  <c r="G82" i="8"/>
  <c r="F82" i="8"/>
  <c r="O81" i="8"/>
  <c r="I81" i="8"/>
  <c r="H81" i="8"/>
  <c r="G81" i="8"/>
  <c r="F81" i="8"/>
  <c r="O80" i="8"/>
  <c r="I80" i="8"/>
  <c r="H80" i="8"/>
  <c r="G80" i="8"/>
  <c r="F80" i="8"/>
  <c r="O79" i="8"/>
  <c r="I79" i="8"/>
  <c r="H79" i="8"/>
  <c r="G79" i="8"/>
  <c r="F79" i="8"/>
  <c r="O78" i="8"/>
  <c r="I78" i="8"/>
  <c r="H78" i="8"/>
  <c r="G78" i="8"/>
  <c r="F78" i="8"/>
  <c r="O77" i="8"/>
  <c r="I77" i="8"/>
  <c r="H77" i="8"/>
  <c r="G77" i="8"/>
  <c r="F77" i="8"/>
  <c r="O76" i="8"/>
  <c r="I76" i="8"/>
  <c r="H76" i="8"/>
  <c r="G76" i="8"/>
  <c r="F76" i="8"/>
  <c r="O75" i="8"/>
  <c r="I75" i="8"/>
  <c r="H75" i="8"/>
  <c r="G75" i="8"/>
  <c r="F75" i="8"/>
  <c r="O74" i="8"/>
  <c r="I74" i="8"/>
  <c r="H74" i="8"/>
  <c r="G74" i="8"/>
  <c r="F74" i="8"/>
  <c r="O73" i="8"/>
  <c r="I73" i="8"/>
  <c r="H73" i="8"/>
  <c r="G73" i="8"/>
  <c r="F73" i="8"/>
  <c r="O72" i="8"/>
  <c r="I72" i="8"/>
  <c r="H72" i="8"/>
  <c r="G72" i="8"/>
  <c r="F72" i="8"/>
  <c r="O71" i="8"/>
  <c r="I71" i="8"/>
  <c r="H71" i="8"/>
  <c r="G71" i="8"/>
  <c r="F71" i="8"/>
  <c r="O70" i="8"/>
  <c r="I70" i="8"/>
  <c r="H70" i="8"/>
  <c r="G70" i="8"/>
  <c r="F70" i="8"/>
  <c r="O69" i="8"/>
  <c r="I69" i="8"/>
  <c r="H69" i="8"/>
  <c r="G69" i="8"/>
  <c r="F69" i="8"/>
  <c r="O68" i="8"/>
  <c r="I68" i="8"/>
  <c r="H68" i="8"/>
  <c r="G68" i="8"/>
  <c r="F68" i="8"/>
  <c r="O67" i="8"/>
  <c r="I67" i="8"/>
  <c r="H67" i="8"/>
  <c r="G67" i="8"/>
  <c r="F67" i="8"/>
  <c r="O66" i="8"/>
  <c r="I66" i="8"/>
  <c r="H66" i="8"/>
  <c r="G66" i="8"/>
  <c r="F66" i="8"/>
  <c r="O65" i="8"/>
  <c r="I65" i="8"/>
  <c r="H65" i="8"/>
  <c r="G65" i="8"/>
  <c r="F65" i="8"/>
  <c r="O64" i="8"/>
  <c r="I64" i="8"/>
  <c r="H64" i="8"/>
  <c r="G64" i="8"/>
  <c r="F64" i="8"/>
  <c r="O63" i="8"/>
  <c r="I63" i="8"/>
  <c r="H63" i="8"/>
  <c r="G63" i="8"/>
  <c r="F63" i="8"/>
  <c r="O62" i="8"/>
  <c r="I62" i="8"/>
  <c r="H62" i="8"/>
  <c r="G62" i="8"/>
  <c r="F62" i="8"/>
  <c r="O61" i="8"/>
  <c r="I61" i="8"/>
  <c r="H61" i="8"/>
  <c r="G61" i="8"/>
  <c r="F61" i="8"/>
  <c r="O60" i="8"/>
  <c r="I60" i="8"/>
  <c r="H60" i="8"/>
  <c r="G60" i="8"/>
  <c r="F60" i="8"/>
  <c r="O59" i="8"/>
  <c r="I59" i="8"/>
  <c r="H59" i="8"/>
  <c r="G59" i="8"/>
  <c r="F59" i="8"/>
  <c r="O58" i="8"/>
  <c r="I58" i="8"/>
  <c r="H58" i="8"/>
  <c r="G58" i="8"/>
  <c r="F58" i="8"/>
  <c r="O57" i="8"/>
  <c r="I57" i="8"/>
  <c r="H57" i="8"/>
  <c r="G57" i="8"/>
  <c r="F57" i="8"/>
  <c r="O56" i="8"/>
  <c r="I56" i="8"/>
  <c r="H56" i="8"/>
  <c r="G56" i="8"/>
  <c r="F56" i="8"/>
  <c r="O55" i="8"/>
  <c r="I55" i="8"/>
  <c r="H55" i="8"/>
  <c r="G55" i="8"/>
  <c r="F55" i="8"/>
  <c r="O54" i="8"/>
  <c r="I54" i="8"/>
  <c r="H54" i="8"/>
  <c r="G54" i="8"/>
  <c r="F54" i="8"/>
  <c r="O53" i="8"/>
  <c r="I53" i="8"/>
  <c r="H53" i="8"/>
  <c r="G53" i="8"/>
  <c r="F53" i="8"/>
  <c r="O52" i="8"/>
  <c r="I52" i="8"/>
  <c r="H52" i="8"/>
  <c r="G52" i="8"/>
  <c r="F52" i="8"/>
  <c r="O51" i="8"/>
  <c r="I51" i="8"/>
  <c r="H51" i="8"/>
  <c r="G51" i="8"/>
  <c r="F51" i="8"/>
  <c r="O50" i="8"/>
  <c r="I50" i="8"/>
  <c r="H50" i="8"/>
  <c r="G50" i="8"/>
  <c r="F50" i="8"/>
  <c r="O49" i="8"/>
  <c r="I49" i="8"/>
  <c r="H49" i="8"/>
  <c r="G49" i="8"/>
  <c r="F49" i="8"/>
  <c r="O48" i="8"/>
  <c r="I48" i="8"/>
  <c r="H48" i="8"/>
  <c r="G48" i="8"/>
  <c r="F48" i="8"/>
  <c r="O47" i="8"/>
  <c r="I47" i="8"/>
  <c r="H47" i="8"/>
  <c r="G47" i="8"/>
  <c r="F47" i="8"/>
  <c r="O46" i="8"/>
  <c r="I46" i="8"/>
  <c r="H46" i="8"/>
  <c r="G46" i="8"/>
  <c r="F46" i="8"/>
  <c r="O45" i="8"/>
  <c r="I45" i="8"/>
  <c r="H45" i="8"/>
  <c r="G45" i="8"/>
  <c r="F45" i="8"/>
  <c r="O44" i="8"/>
  <c r="I44" i="8"/>
  <c r="H44" i="8"/>
  <c r="G44" i="8"/>
  <c r="F44" i="8"/>
  <c r="O43" i="8"/>
  <c r="I43" i="8"/>
  <c r="H43" i="8"/>
  <c r="G43" i="8"/>
  <c r="F43" i="8"/>
  <c r="O42" i="8"/>
  <c r="I42" i="8"/>
  <c r="H42" i="8"/>
  <c r="G42" i="8"/>
  <c r="F42" i="8"/>
  <c r="O41" i="8"/>
  <c r="I41" i="8"/>
  <c r="H41" i="8"/>
  <c r="G41" i="8"/>
  <c r="F41" i="8"/>
  <c r="O40" i="8"/>
  <c r="I40" i="8"/>
  <c r="H40" i="8"/>
  <c r="G40" i="8"/>
  <c r="F40" i="8"/>
  <c r="O39" i="8"/>
  <c r="I39" i="8"/>
  <c r="H39" i="8"/>
  <c r="G39" i="8"/>
  <c r="F39" i="8"/>
  <c r="O38" i="8"/>
  <c r="I38" i="8"/>
  <c r="H38" i="8"/>
  <c r="G38" i="8"/>
  <c r="F38" i="8"/>
  <c r="O37" i="8"/>
  <c r="I37" i="8"/>
  <c r="H37" i="8"/>
  <c r="G37" i="8"/>
  <c r="F37" i="8"/>
  <c r="O36" i="8"/>
  <c r="I36" i="8"/>
  <c r="H36" i="8"/>
  <c r="G36" i="8"/>
  <c r="F36" i="8"/>
  <c r="O35" i="8"/>
  <c r="I35" i="8"/>
  <c r="H35" i="8"/>
  <c r="G35" i="8"/>
  <c r="F35" i="8"/>
  <c r="O34" i="8"/>
  <c r="I34" i="8"/>
  <c r="H34" i="8"/>
  <c r="G34" i="8"/>
  <c r="F34" i="8"/>
  <c r="O33" i="8"/>
  <c r="I33" i="8"/>
  <c r="H33" i="8"/>
  <c r="G33" i="8"/>
  <c r="F33" i="8"/>
  <c r="O32" i="8"/>
  <c r="I32" i="8"/>
  <c r="H32" i="8"/>
  <c r="G32" i="8"/>
  <c r="F32" i="8"/>
  <c r="O31" i="8"/>
  <c r="I31" i="8"/>
  <c r="H31" i="8"/>
  <c r="G31" i="8"/>
  <c r="F31" i="8"/>
  <c r="O30" i="8"/>
  <c r="I30" i="8"/>
  <c r="H30" i="8"/>
  <c r="G30" i="8"/>
  <c r="F30" i="8"/>
  <c r="O29" i="8"/>
  <c r="I29" i="8"/>
  <c r="H29" i="8"/>
  <c r="G29" i="8"/>
  <c r="F29" i="8"/>
  <c r="O28" i="8"/>
  <c r="I28" i="8"/>
  <c r="H28" i="8"/>
  <c r="G28" i="8"/>
  <c r="F28" i="8"/>
  <c r="O27" i="8"/>
  <c r="I27" i="8"/>
  <c r="H27" i="8"/>
  <c r="G27" i="8"/>
  <c r="F27" i="8"/>
  <c r="O26" i="8"/>
  <c r="I26" i="8"/>
  <c r="H26" i="8"/>
  <c r="G26" i="8"/>
  <c r="F26" i="8"/>
  <c r="U25" i="8"/>
  <c r="T25" i="8"/>
  <c r="S25" i="8"/>
  <c r="R25" i="8"/>
  <c r="Q25" i="8"/>
  <c r="P25" i="8"/>
  <c r="I25" i="8"/>
  <c r="H25" i="8"/>
  <c r="G25" i="8"/>
  <c r="F25" i="8"/>
  <c r="U24" i="8"/>
  <c r="T24" i="8"/>
  <c r="S24" i="8"/>
  <c r="R24" i="8"/>
  <c r="Q24" i="8"/>
  <c r="P24" i="8"/>
  <c r="I24" i="8"/>
  <c r="H24" i="8"/>
  <c r="G24" i="8"/>
  <c r="F24" i="8"/>
  <c r="O23" i="8"/>
  <c r="I23" i="8"/>
  <c r="H23" i="8"/>
  <c r="G23" i="8"/>
  <c r="F23" i="8"/>
  <c r="O22" i="8"/>
  <c r="I22" i="8"/>
  <c r="H22" i="8"/>
  <c r="G22" i="8"/>
  <c r="F22" i="8"/>
  <c r="O21" i="8"/>
  <c r="I21" i="8"/>
  <c r="H21" i="8"/>
  <c r="G21" i="8"/>
  <c r="F21" i="8"/>
  <c r="O18" i="8"/>
  <c r="I18" i="8"/>
  <c r="H18" i="8"/>
  <c r="G18" i="8"/>
  <c r="F18" i="8"/>
  <c r="O17" i="8"/>
  <c r="I17" i="8"/>
  <c r="H17" i="8"/>
  <c r="G17" i="8"/>
  <c r="F17" i="8"/>
  <c r="O16" i="8"/>
  <c r="I16" i="8"/>
  <c r="H16" i="8"/>
  <c r="G16" i="8"/>
  <c r="F16" i="8"/>
  <c r="F12" i="8"/>
  <c r="G12" i="8"/>
  <c r="H12" i="8"/>
  <c r="I12" i="8"/>
  <c r="O12" i="8"/>
  <c r="F13" i="8"/>
  <c r="G13" i="8"/>
  <c r="H13" i="8"/>
  <c r="I13" i="8"/>
  <c r="O13" i="8"/>
  <c r="O11" i="8"/>
  <c r="I11" i="8"/>
  <c r="H11" i="8"/>
  <c r="G11" i="8"/>
  <c r="F11" i="8"/>
  <c r="U8" i="8"/>
  <c r="T8" i="8"/>
  <c r="S8" i="8"/>
  <c r="R8" i="8"/>
  <c r="Q8" i="8"/>
  <c r="P8" i="8"/>
  <c r="I8" i="8"/>
  <c r="H8" i="8"/>
  <c r="G8" i="8"/>
  <c r="F8" i="8"/>
  <c r="U4" i="8"/>
  <c r="T4" i="8"/>
  <c r="R4" i="8"/>
  <c r="Q4" i="8"/>
  <c r="P4" i="8"/>
  <c r="U20" i="8"/>
  <c r="T20" i="8"/>
  <c r="S20" i="8"/>
  <c r="R20" i="8"/>
  <c r="Q20" i="8"/>
  <c r="P20" i="8"/>
  <c r="I20" i="8"/>
  <c r="H20" i="8"/>
  <c r="G20" i="8"/>
  <c r="F20" i="8"/>
  <c r="U19" i="8"/>
  <c r="T19" i="8"/>
  <c r="S19" i="8"/>
  <c r="R19" i="8"/>
  <c r="Q19" i="8"/>
  <c r="P19" i="8"/>
  <c r="I19" i="8"/>
  <c r="H19" i="8"/>
  <c r="G19" i="8"/>
  <c r="F19" i="8"/>
  <c r="O15" i="8"/>
  <c r="I15" i="8"/>
  <c r="H15" i="8"/>
  <c r="G15" i="8"/>
  <c r="F15" i="8"/>
  <c r="O14" i="8"/>
  <c r="I14" i="8"/>
  <c r="H14" i="8"/>
  <c r="G14" i="8"/>
  <c r="F14" i="8"/>
  <c r="O10" i="8"/>
  <c r="I10" i="8"/>
  <c r="H10" i="8"/>
  <c r="G10" i="8"/>
  <c r="F10" i="8"/>
  <c r="O9" i="8"/>
  <c r="I9" i="8"/>
  <c r="H9" i="8"/>
  <c r="G9" i="8"/>
  <c r="F9" i="8"/>
  <c r="U6" i="8"/>
  <c r="T6" i="8"/>
  <c r="S6" i="8"/>
  <c r="R6" i="8"/>
  <c r="Q6" i="8"/>
  <c r="P6" i="8"/>
  <c r="I6" i="8"/>
  <c r="H6" i="8"/>
  <c r="G6" i="8"/>
  <c r="F6" i="8"/>
  <c r="U5" i="8"/>
  <c r="T5" i="8"/>
  <c r="S5" i="8"/>
  <c r="R5" i="8"/>
  <c r="Q5" i="8"/>
  <c r="P5" i="8"/>
  <c r="I5" i="8"/>
  <c r="H5" i="8"/>
  <c r="G5" i="8"/>
  <c r="F5" i="8"/>
  <c r="S4" i="8"/>
  <c r="I4" i="8"/>
  <c r="H4" i="8"/>
  <c r="G4" i="8"/>
  <c r="F4" i="8"/>
  <c r="V10" i="27"/>
  <c r="E10" i="27"/>
  <c r="B10" i="27"/>
  <c r="V9" i="27"/>
  <c r="E9" i="27"/>
  <c r="B9" i="27"/>
  <c r="V8" i="27"/>
  <c r="E8" i="27"/>
  <c r="B8" i="27"/>
  <c r="V7" i="27"/>
  <c r="E7" i="27"/>
  <c r="B7" i="27"/>
  <c r="V6" i="27"/>
  <c r="E6" i="27"/>
  <c r="B6" i="27"/>
  <c r="V5" i="27"/>
  <c r="E5" i="27"/>
  <c r="B5" i="27"/>
  <c r="V130" i="27"/>
  <c r="U130" i="27"/>
  <c r="T130" i="27"/>
  <c r="S130" i="27"/>
  <c r="R130" i="27"/>
  <c r="Q130" i="27"/>
  <c r="P130" i="27"/>
  <c r="N130" i="27"/>
  <c r="M130" i="27"/>
  <c r="L130" i="27"/>
  <c r="K130" i="27"/>
  <c r="J130" i="27"/>
  <c r="C130" i="27"/>
  <c r="B130" i="27"/>
  <c r="V129" i="27"/>
  <c r="U129" i="27"/>
  <c r="T129" i="27"/>
  <c r="S129" i="27"/>
  <c r="R129" i="27"/>
  <c r="Q129" i="27"/>
  <c r="P129" i="27"/>
  <c r="N129" i="27"/>
  <c r="M129" i="27"/>
  <c r="L129" i="27"/>
  <c r="K129" i="27"/>
  <c r="J129" i="27"/>
  <c r="C129" i="27"/>
  <c r="B129" i="27"/>
  <c r="V128" i="27"/>
  <c r="U128" i="27"/>
  <c r="T128" i="27"/>
  <c r="S128" i="27"/>
  <c r="R128" i="27"/>
  <c r="Q128" i="27"/>
  <c r="P128" i="27"/>
  <c r="N128" i="27"/>
  <c r="M128" i="27"/>
  <c r="L128" i="27"/>
  <c r="K128" i="27"/>
  <c r="J128" i="27"/>
  <c r="C128" i="27"/>
  <c r="B128" i="27"/>
  <c r="V127" i="27"/>
  <c r="U127" i="27"/>
  <c r="T127" i="27"/>
  <c r="S127" i="27"/>
  <c r="R127" i="27"/>
  <c r="Q127" i="27"/>
  <c r="P127" i="27"/>
  <c r="N127" i="27"/>
  <c r="M127" i="27"/>
  <c r="L127" i="27"/>
  <c r="K127" i="27"/>
  <c r="J127" i="27"/>
  <c r="C127" i="27"/>
  <c r="B127" i="27"/>
  <c r="V126" i="27"/>
  <c r="U126" i="27"/>
  <c r="T126" i="27"/>
  <c r="S126" i="27"/>
  <c r="R126" i="27"/>
  <c r="Q126" i="27"/>
  <c r="P126" i="27"/>
  <c r="N126" i="27"/>
  <c r="M126" i="27"/>
  <c r="L126" i="27"/>
  <c r="K126" i="27"/>
  <c r="J126" i="27"/>
  <c r="C126" i="27"/>
  <c r="B126" i="27"/>
  <c r="V125" i="27"/>
  <c r="U125" i="27"/>
  <c r="T125" i="27"/>
  <c r="S125" i="27"/>
  <c r="R125" i="27"/>
  <c r="Q125" i="27"/>
  <c r="P125" i="27"/>
  <c r="N125" i="27"/>
  <c r="M125" i="27"/>
  <c r="L125" i="27"/>
  <c r="K125" i="27"/>
  <c r="J125" i="27"/>
  <c r="C125" i="27"/>
  <c r="B125" i="27"/>
  <c r="V124" i="27"/>
  <c r="U124" i="27"/>
  <c r="T124" i="27"/>
  <c r="S124" i="27"/>
  <c r="R124" i="27"/>
  <c r="Q124" i="27"/>
  <c r="P124" i="27"/>
  <c r="N124" i="27"/>
  <c r="M124" i="27"/>
  <c r="L124" i="27"/>
  <c r="K124" i="27"/>
  <c r="J124" i="27"/>
  <c r="C124" i="27"/>
  <c r="B124" i="27"/>
  <c r="V123" i="27"/>
  <c r="U123" i="27"/>
  <c r="T123" i="27"/>
  <c r="S123" i="27"/>
  <c r="R123" i="27"/>
  <c r="Q123" i="27"/>
  <c r="P123" i="27"/>
  <c r="N123" i="27"/>
  <c r="M123" i="27"/>
  <c r="L123" i="27"/>
  <c r="K123" i="27"/>
  <c r="J123" i="27"/>
  <c r="C123" i="27"/>
  <c r="B123" i="27"/>
  <c r="V122" i="27"/>
  <c r="U122" i="27"/>
  <c r="T122" i="27"/>
  <c r="S122" i="27"/>
  <c r="R122" i="27"/>
  <c r="Q122" i="27"/>
  <c r="P122" i="27"/>
  <c r="N122" i="27"/>
  <c r="M122" i="27"/>
  <c r="L122" i="27"/>
  <c r="K122" i="27"/>
  <c r="J122" i="27"/>
  <c r="C122" i="27"/>
  <c r="B122" i="27"/>
  <c r="V121" i="27"/>
  <c r="U121" i="27"/>
  <c r="T121" i="27"/>
  <c r="S121" i="27"/>
  <c r="R121" i="27"/>
  <c r="Q121" i="27"/>
  <c r="P121" i="27"/>
  <c r="N121" i="27"/>
  <c r="M121" i="27"/>
  <c r="L121" i="27"/>
  <c r="K121" i="27"/>
  <c r="J121" i="27"/>
  <c r="C121" i="27"/>
  <c r="B121" i="27"/>
  <c r="V120" i="27"/>
  <c r="U120" i="27"/>
  <c r="T120" i="27"/>
  <c r="S120" i="27"/>
  <c r="R120" i="27"/>
  <c r="Q120" i="27"/>
  <c r="P120" i="27"/>
  <c r="N120" i="27"/>
  <c r="M120" i="27"/>
  <c r="L120" i="27"/>
  <c r="K120" i="27"/>
  <c r="J120" i="27"/>
  <c r="C120" i="27"/>
  <c r="B120" i="27"/>
  <c r="V119" i="27"/>
  <c r="U119" i="27"/>
  <c r="T119" i="27"/>
  <c r="S119" i="27"/>
  <c r="R119" i="27"/>
  <c r="Q119" i="27"/>
  <c r="P119" i="27"/>
  <c r="N119" i="27"/>
  <c r="M119" i="27"/>
  <c r="L119" i="27"/>
  <c r="K119" i="27"/>
  <c r="J119" i="27"/>
  <c r="C119" i="27"/>
  <c r="B119" i="27"/>
  <c r="V118" i="27"/>
  <c r="U118" i="27"/>
  <c r="T118" i="27"/>
  <c r="S118" i="27"/>
  <c r="R118" i="27"/>
  <c r="Q118" i="27"/>
  <c r="P118" i="27"/>
  <c r="N118" i="27"/>
  <c r="M118" i="27"/>
  <c r="L118" i="27"/>
  <c r="K118" i="27"/>
  <c r="J118" i="27"/>
  <c r="C118" i="27"/>
  <c r="B118" i="27"/>
  <c r="V117" i="27"/>
  <c r="U117" i="27"/>
  <c r="T117" i="27"/>
  <c r="S117" i="27"/>
  <c r="R117" i="27"/>
  <c r="Q117" i="27"/>
  <c r="P117" i="27"/>
  <c r="N117" i="27"/>
  <c r="M117" i="27"/>
  <c r="L117" i="27"/>
  <c r="K117" i="27"/>
  <c r="J117" i="27"/>
  <c r="C117" i="27"/>
  <c r="B117" i="27"/>
  <c r="V116" i="27"/>
  <c r="U116" i="27"/>
  <c r="T116" i="27"/>
  <c r="S116" i="27"/>
  <c r="R116" i="27"/>
  <c r="Q116" i="27"/>
  <c r="P116" i="27"/>
  <c r="N116" i="27"/>
  <c r="M116" i="27"/>
  <c r="L116" i="27"/>
  <c r="K116" i="27"/>
  <c r="J116" i="27"/>
  <c r="C116" i="27"/>
  <c r="B116" i="27"/>
  <c r="V115" i="27"/>
  <c r="U115" i="27"/>
  <c r="T115" i="27"/>
  <c r="S115" i="27"/>
  <c r="R115" i="27"/>
  <c r="Q115" i="27"/>
  <c r="P115" i="27"/>
  <c r="N115" i="27"/>
  <c r="M115" i="27"/>
  <c r="L115" i="27"/>
  <c r="K115" i="27"/>
  <c r="J115" i="27"/>
  <c r="C115" i="27"/>
  <c r="B115" i="27"/>
  <c r="V114" i="27"/>
  <c r="U114" i="27"/>
  <c r="T114" i="27"/>
  <c r="S114" i="27"/>
  <c r="R114" i="27"/>
  <c r="Q114" i="27"/>
  <c r="P114" i="27"/>
  <c r="N114" i="27"/>
  <c r="M114" i="27"/>
  <c r="L114" i="27"/>
  <c r="K114" i="27"/>
  <c r="J114" i="27"/>
  <c r="C114" i="27"/>
  <c r="B114" i="27"/>
  <c r="V113" i="27"/>
  <c r="U113" i="27"/>
  <c r="T113" i="27"/>
  <c r="S113" i="27"/>
  <c r="R113" i="27"/>
  <c r="Q113" i="27"/>
  <c r="P113" i="27"/>
  <c r="N113" i="27"/>
  <c r="M113" i="27"/>
  <c r="L113" i="27"/>
  <c r="K113" i="27"/>
  <c r="J113" i="27"/>
  <c r="C113" i="27"/>
  <c r="B113" i="27"/>
  <c r="V112" i="27"/>
  <c r="U112" i="27"/>
  <c r="T112" i="27"/>
  <c r="S112" i="27"/>
  <c r="R112" i="27"/>
  <c r="Q112" i="27"/>
  <c r="P112" i="27"/>
  <c r="N112" i="27"/>
  <c r="M112" i="27"/>
  <c r="L112" i="27"/>
  <c r="K112" i="27"/>
  <c r="J112" i="27"/>
  <c r="C112" i="27"/>
  <c r="B112" i="27"/>
  <c r="V111" i="27"/>
  <c r="U111" i="27"/>
  <c r="T111" i="27"/>
  <c r="S111" i="27"/>
  <c r="R111" i="27"/>
  <c r="Q111" i="27"/>
  <c r="P111" i="27"/>
  <c r="N111" i="27"/>
  <c r="M111" i="27"/>
  <c r="L111" i="27"/>
  <c r="K111" i="27"/>
  <c r="J111" i="27"/>
  <c r="C111" i="27"/>
  <c r="B111" i="27"/>
  <c r="V110" i="27"/>
  <c r="U110" i="27"/>
  <c r="T110" i="27"/>
  <c r="S110" i="27"/>
  <c r="R110" i="27"/>
  <c r="Q110" i="27"/>
  <c r="P110" i="27"/>
  <c r="N110" i="27"/>
  <c r="M110" i="27"/>
  <c r="L110" i="27"/>
  <c r="K110" i="27"/>
  <c r="J110" i="27"/>
  <c r="C110" i="27"/>
  <c r="B110" i="27"/>
  <c r="V109" i="27"/>
  <c r="U109" i="27"/>
  <c r="T109" i="27"/>
  <c r="S109" i="27"/>
  <c r="R109" i="27"/>
  <c r="Q109" i="27"/>
  <c r="P109" i="27"/>
  <c r="N109" i="27"/>
  <c r="M109" i="27"/>
  <c r="L109" i="27"/>
  <c r="K109" i="27"/>
  <c r="J109" i="27"/>
  <c r="C109" i="27"/>
  <c r="B109" i="27"/>
  <c r="V108" i="27"/>
  <c r="U108" i="27"/>
  <c r="T108" i="27"/>
  <c r="S108" i="27"/>
  <c r="R108" i="27"/>
  <c r="Q108" i="27"/>
  <c r="P108" i="27"/>
  <c r="N108" i="27"/>
  <c r="M108" i="27"/>
  <c r="L108" i="27"/>
  <c r="K108" i="27"/>
  <c r="J108" i="27"/>
  <c r="C108" i="27"/>
  <c r="B108" i="27"/>
  <c r="V107" i="27"/>
  <c r="U107" i="27"/>
  <c r="T107" i="27"/>
  <c r="S107" i="27"/>
  <c r="R107" i="27"/>
  <c r="Q107" i="27"/>
  <c r="P107" i="27"/>
  <c r="N107" i="27"/>
  <c r="M107" i="27"/>
  <c r="L107" i="27"/>
  <c r="K107" i="27"/>
  <c r="J107" i="27"/>
  <c r="C107" i="27"/>
  <c r="B107" i="27"/>
  <c r="V106" i="27"/>
  <c r="U106" i="27"/>
  <c r="T106" i="27"/>
  <c r="S106" i="27"/>
  <c r="R106" i="27"/>
  <c r="Q106" i="27"/>
  <c r="P106" i="27"/>
  <c r="N106" i="27"/>
  <c r="M106" i="27"/>
  <c r="L106" i="27"/>
  <c r="K106" i="27"/>
  <c r="J106" i="27"/>
  <c r="C106" i="27"/>
  <c r="B106" i="27"/>
  <c r="V105" i="27"/>
  <c r="U105" i="27"/>
  <c r="T105" i="27"/>
  <c r="S105" i="27"/>
  <c r="R105" i="27"/>
  <c r="Q105" i="27"/>
  <c r="P105" i="27"/>
  <c r="N105" i="27"/>
  <c r="M105" i="27"/>
  <c r="L105" i="27"/>
  <c r="K105" i="27"/>
  <c r="J105" i="27"/>
  <c r="C105" i="27"/>
  <c r="B105" i="27"/>
  <c r="V104" i="27"/>
  <c r="U104" i="27"/>
  <c r="T104" i="27"/>
  <c r="S104" i="27"/>
  <c r="R104" i="27"/>
  <c r="Q104" i="27"/>
  <c r="P104" i="27"/>
  <c r="N104" i="27"/>
  <c r="M104" i="27"/>
  <c r="L104" i="27"/>
  <c r="K104" i="27"/>
  <c r="J104" i="27"/>
  <c r="C104" i="27"/>
  <c r="B104" i="27"/>
  <c r="V103" i="27"/>
  <c r="U103" i="27"/>
  <c r="T103" i="27"/>
  <c r="S103" i="27"/>
  <c r="R103" i="27"/>
  <c r="Q103" i="27"/>
  <c r="P103" i="27"/>
  <c r="N103" i="27"/>
  <c r="M103" i="27"/>
  <c r="L103" i="27"/>
  <c r="K103" i="27"/>
  <c r="J103" i="27"/>
  <c r="C103" i="27"/>
  <c r="B103" i="27"/>
  <c r="V102" i="27"/>
  <c r="U102" i="27"/>
  <c r="T102" i="27"/>
  <c r="S102" i="27"/>
  <c r="R102" i="27"/>
  <c r="Q102" i="27"/>
  <c r="P102" i="27"/>
  <c r="N102" i="27"/>
  <c r="M102" i="27"/>
  <c r="L102" i="27"/>
  <c r="K102" i="27"/>
  <c r="J102" i="27"/>
  <c r="C102" i="27"/>
  <c r="B102" i="27"/>
  <c r="V101" i="27"/>
  <c r="U101" i="27"/>
  <c r="T101" i="27"/>
  <c r="S101" i="27"/>
  <c r="R101" i="27"/>
  <c r="Q101" i="27"/>
  <c r="P101" i="27"/>
  <c r="N101" i="27"/>
  <c r="M101" i="27"/>
  <c r="L101" i="27"/>
  <c r="K101" i="27"/>
  <c r="J101" i="27"/>
  <c r="C101" i="27"/>
  <c r="B101" i="27"/>
  <c r="V100" i="27"/>
  <c r="U100" i="27"/>
  <c r="T100" i="27"/>
  <c r="S100" i="27"/>
  <c r="R100" i="27"/>
  <c r="Q100" i="27"/>
  <c r="P100" i="27"/>
  <c r="N100" i="27"/>
  <c r="M100" i="27"/>
  <c r="L100" i="27"/>
  <c r="K100" i="27"/>
  <c r="J100" i="27"/>
  <c r="C100" i="27"/>
  <c r="B100" i="27"/>
  <c r="V99" i="27"/>
  <c r="U99" i="27"/>
  <c r="T99" i="27"/>
  <c r="S99" i="27"/>
  <c r="R99" i="27"/>
  <c r="Q99" i="27"/>
  <c r="P99" i="27"/>
  <c r="N99" i="27"/>
  <c r="M99" i="27"/>
  <c r="L99" i="27"/>
  <c r="K99" i="27"/>
  <c r="J99" i="27"/>
  <c r="C99" i="27"/>
  <c r="B99" i="27"/>
  <c r="V98" i="27"/>
  <c r="U98" i="27"/>
  <c r="T98" i="27"/>
  <c r="S98" i="27"/>
  <c r="R98" i="27"/>
  <c r="Q98" i="27"/>
  <c r="P98" i="27"/>
  <c r="N98" i="27"/>
  <c r="M98" i="27"/>
  <c r="L98" i="27"/>
  <c r="K98" i="27"/>
  <c r="J98" i="27"/>
  <c r="C98" i="27"/>
  <c r="B98" i="27"/>
  <c r="V97" i="27"/>
  <c r="U97" i="27"/>
  <c r="T97" i="27"/>
  <c r="S97" i="27"/>
  <c r="R97" i="27"/>
  <c r="Q97" i="27"/>
  <c r="P97" i="27"/>
  <c r="N97" i="27"/>
  <c r="M97" i="27"/>
  <c r="L97" i="27"/>
  <c r="K97" i="27"/>
  <c r="J97" i="27"/>
  <c r="C97" i="27"/>
  <c r="B97" i="27"/>
  <c r="V96" i="27"/>
  <c r="U96" i="27"/>
  <c r="T96" i="27"/>
  <c r="S96" i="27"/>
  <c r="R96" i="27"/>
  <c r="Q96" i="27"/>
  <c r="P96" i="27"/>
  <c r="N96" i="27"/>
  <c r="M96" i="27"/>
  <c r="L96" i="27"/>
  <c r="K96" i="27"/>
  <c r="J96" i="27"/>
  <c r="C96" i="27"/>
  <c r="B96" i="27"/>
  <c r="V95" i="27"/>
  <c r="U95" i="27"/>
  <c r="T95" i="27"/>
  <c r="S95" i="27"/>
  <c r="R95" i="27"/>
  <c r="Q95" i="27"/>
  <c r="P95" i="27"/>
  <c r="N95" i="27"/>
  <c r="M95" i="27"/>
  <c r="L95" i="27"/>
  <c r="K95" i="27"/>
  <c r="J95" i="27"/>
  <c r="C95" i="27"/>
  <c r="B95" i="27"/>
  <c r="V94" i="27"/>
  <c r="U94" i="27"/>
  <c r="T94" i="27"/>
  <c r="S94" i="27"/>
  <c r="R94" i="27"/>
  <c r="Q94" i="27"/>
  <c r="P94" i="27"/>
  <c r="N94" i="27"/>
  <c r="M94" i="27"/>
  <c r="L94" i="27"/>
  <c r="K94" i="27"/>
  <c r="J94" i="27"/>
  <c r="C94" i="27"/>
  <c r="B94" i="27"/>
  <c r="V93" i="27"/>
  <c r="U93" i="27"/>
  <c r="T93" i="27"/>
  <c r="S93" i="27"/>
  <c r="R93" i="27"/>
  <c r="Q93" i="27"/>
  <c r="P93" i="27"/>
  <c r="N93" i="27"/>
  <c r="M93" i="27"/>
  <c r="L93" i="27"/>
  <c r="K93" i="27"/>
  <c r="J93" i="27"/>
  <c r="C93" i="27"/>
  <c r="B93" i="27"/>
  <c r="V92" i="27"/>
  <c r="U92" i="27"/>
  <c r="T92" i="27"/>
  <c r="S92" i="27"/>
  <c r="R92" i="27"/>
  <c r="Q92" i="27"/>
  <c r="P92" i="27"/>
  <c r="N92" i="27"/>
  <c r="M92" i="27"/>
  <c r="L92" i="27"/>
  <c r="K92" i="27"/>
  <c r="J92" i="27"/>
  <c r="C92" i="27"/>
  <c r="B92" i="27"/>
  <c r="V91" i="27"/>
  <c r="U91" i="27"/>
  <c r="T91" i="27"/>
  <c r="S91" i="27"/>
  <c r="R91" i="27"/>
  <c r="Q91" i="27"/>
  <c r="P91" i="27"/>
  <c r="N91" i="27"/>
  <c r="M91" i="27"/>
  <c r="L91" i="27"/>
  <c r="K91" i="27"/>
  <c r="J91" i="27"/>
  <c r="C91" i="27"/>
  <c r="B91" i="27"/>
  <c r="V90" i="27"/>
  <c r="U90" i="27"/>
  <c r="T90" i="27"/>
  <c r="S90" i="27"/>
  <c r="R90" i="27"/>
  <c r="Q90" i="27"/>
  <c r="P90" i="27"/>
  <c r="N90" i="27"/>
  <c r="M90" i="27"/>
  <c r="L90" i="27"/>
  <c r="K90" i="27"/>
  <c r="J90" i="27"/>
  <c r="C90" i="27"/>
  <c r="B90" i="27"/>
  <c r="V89" i="27"/>
  <c r="U89" i="27"/>
  <c r="T89" i="27"/>
  <c r="S89" i="27"/>
  <c r="R89" i="27"/>
  <c r="Q89" i="27"/>
  <c r="P89" i="27"/>
  <c r="N89" i="27"/>
  <c r="M89" i="27"/>
  <c r="L89" i="27"/>
  <c r="K89" i="27"/>
  <c r="J89" i="27"/>
  <c r="C89" i="27"/>
  <c r="B89" i="27"/>
  <c r="V88" i="27"/>
  <c r="U88" i="27"/>
  <c r="T88" i="27"/>
  <c r="S88" i="27"/>
  <c r="R88" i="27"/>
  <c r="Q88" i="27"/>
  <c r="P88" i="27"/>
  <c r="N88" i="27"/>
  <c r="M88" i="27"/>
  <c r="L88" i="27"/>
  <c r="K88" i="27"/>
  <c r="J88" i="27"/>
  <c r="C88" i="27"/>
  <c r="B88" i="27"/>
  <c r="V87" i="27"/>
  <c r="U87" i="27"/>
  <c r="T87" i="27"/>
  <c r="S87" i="27"/>
  <c r="R87" i="27"/>
  <c r="Q87" i="27"/>
  <c r="P87" i="27"/>
  <c r="N87" i="27"/>
  <c r="M87" i="27"/>
  <c r="L87" i="27"/>
  <c r="K87" i="27"/>
  <c r="J87" i="27"/>
  <c r="C87" i="27"/>
  <c r="B87" i="27"/>
  <c r="V86" i="27"/>
  <c r="U86" i="27"/>
  <c r="T86" i="27"/>
  <c r="S86" i="27"/>
  <c r="R86" i="27"/>
  <c r="Q86" i="27"/>
  <c r="P86" i="27"/>
  <c r="N86" i="27"/>
  <c r="M86" i="27"/>
  <c r="L86" i="27"/>
  <c r="K86" i="27"/>
  <c r="J86" i="27"/>
  <c r="C86" i="27"/>
  <c r="B86" i="27"/>
  <c r="V85" i="27"/>
  <c r="U85" i="27"/>
  <c r="T85" i="27"/>
  <c r="S85" i="27"/>
  <c r="R85" i="27"/>
  <c r="Q85" i="27"/>
  <c r="P85" i="27"/>
  <c r="N85" i="27"/>
  <c r="M85" i="27"/>
  <c r="L85" i="27"/>
  <c r="K85" i="27"/>
  <c r="J85" i="27"/>
  <c r="C85" i="27"/>
  <c r="B85" i="27"/>
  <c r="V84" i="27"/>
  <c r="U84" i="27"/>
  <c r="T84" i="27"/>
  <c r="S84" i="27"/>
  <c r="R84" i="27"/>
  <c r="Q84" i="27"/>
  <c r="P84" i="27"/>
  <c r="N84" i="27"/>
  <c r="M84" i="27"/>
  <c r="L84" i="27"/>
  <c r="K84" i="27"/>
  <c r="J84" i="27"/>
  <c r="C84" i="27"/>
  <c r="B84" i="27"/>
  <c r="V83" i="27"/>
  <c r="U83" i="27"/>
  <c r="T83" i="27"/>
  <c r="S83" i="27"/>
  <c r="R83" i="27"/>
  <c r="Q83" i="27"/>
  <c r="P83" i="27"/>
  <c r="N83" i="27"/>
  <c r="M83" i="27"/>
  <c r="L83" i="27"/>
  <c r="K83" i="27"/>
  <c r="J83" i="27"/>
  <c r="C83" i="27"/>
  <c r="B83" i="27"/>
  <c r="V82" i="27"/>
  <c r="U82" i="27"/>
  <c r="T82" i="27"/>
  <c r="S82" i="27"/>
  <c r="R82" i="27"/>
  <c r="Q82" i="27"/>
  <c r="P82" i="27"/>
  <c r="N82" i="27"/>
  <c r="M82" i="27"/>
  <c r="L82" i="27"/>
  <c r="K82" i="27"/>
  <c r="J82" i="27"/>
  <c r="C82" i="27"/>
  <c r="B82" i="27"/>
  <c r="V81" i="27"/>
  <c r="U81" i="27"/>
  <c r="T81" i="27"/>
  <c r="S81" i="27"/>
  <c r="R81" i="27"/>
  <c r="Q81" i="27"/>
  <c r="P81" i="27"/>
  <c r="N81" i="27"/>
  <c r="M81" i="27"/>
  <c r="L81" i="27"/>
  <c r="K81" i="27"/>
  <c r="J81" i="27"/>
  <c r="C81" i="27"/>
  <c r="B81" i="27"/>
  <c r="V80" i="27"/>
  <c r="U80" i="27"/>
  <c r="T80" i="27"/>
  <c r="S80" i="27"/>
  <c r="R80" i="27"/>
  <c r="Q80" i="27"/>
  <c r="P80" i="27"/>
  <c r="N80" i="27"/>
  <c r="M80" i="27"/>
  <c r="L80" i="27"/>
  <c r="K80" i="27"/>
  <c r="J80" i="27"/>
  <c r="C80" i="27"/>
  <c r="B80" i="27"/>
  <c r="V79" i="27"/>
  <c r="U79" i="27"/>
  <c r="T79" i="27"/>
  <c r="S79" i="27"/>
  <c r="R79" i="27"/>
  <c r="Q79" i="27"/>
  <c r="P79" i="27"/>
  <c r="N79" i="27"/>
  <c r="M79" i="27"/>
  <c r="L79" i="27"/>
  <c r="K79" i="27"/>
  <c r="J79" i="27"/>
  <c r="C79" i="27"/>
  <c r="B79" i="27"/>
  <c r="V78" i="27"/>
  <c r="U78" i="27"/>
  <c r="T78" i="27"/>
  <c r="S78" i="27"/>
  <c r="R78" i="27"/>
  <c r="Q78" i="27"/>
  <c r="P78" i="27"/>
  <c r="N78" i="27"/>
  <c r="M78" i="27"/>
  <c r="L78" i="27"/>
  <c r="K78" i="27"/>
  <c r="J78" i="27"/>
  <c r="C78" i="27"/>
  <c r="B78" i="27"/>
  <c r="V77" i="27"/>
  <c r="U77" i="27"/>
  <c r="T77" i="27"/>
  <c r="S77" i="27"/>
  <c r="R77" i="27"/>
  <c r="Q77" i="27"/>
  <c r="P77" i="27"/>
  <c r="N77" i="27"/>
  <c r="M77" i="27"/>
  <c r="L77" i="27"/>
  <c r="K77" i="27"/>
  <c r="J77" i="27"/>
  <c r="C77" i="27"/>
  <c r="B77" i="27"/>
  <c r="V76" i="27"/>
  <c r="U76" i="27"/>
  <c r="T76" i="27"/>
  <c r="S76" i="27"/>
  <c r="R76" i="27"/>
  <c r="Q76" i="27"/>
  <c r="P76" i="27"/>
  <c r="N76" i="27"/>
  <c r="M76" i="27"/>
  <c r="L76" i="27"/>
  <c r="K76" i="27"/>
  <c r="J76" i="27"/>
  <c r="C76" i="27"/>
  <c r="B76" i="27"/>
  <c r="V75" i="27"/>
  <c r="U75" i="27"/>
  <c r="T75" i="27"/>
  <c r="S75" i="27"/>
  <c r="R75" i="27"/>
  <c r="Q75" i="27"/>
  <c r="P75" i="27"/>
  <c r="N75" i="27"/>
  <c r="M75" i="27"/>
  <c r="L75" i="27"/>
  <c r="K75" i="27"/>
  <c r="J75" i="27"/>
  <c r="C75" i="27"/>
  <c r="B75" i="27"/>
  <c r="V74" i="27"/>
  <c r="U74" i="27"/>
  <c r="T74" i="27"/>
  <c r="S74" i="27"/>
  <c r="R74" i="27"/>
  <c r="Q74" i="27"/>
  <c r="P74" i="27"/>
  <c r="N74" i="27"/>
  <c r="M74" i="27"/>
  <c r="L74" i="27"/>
  <c r="K74" i="27"/>
  <c r="J74" i="27"/>
  <c r="C74" i="27"/>
  <c r="B74" i="27"/>
  <c r="V73" i="27"/>
  <c r="U73" i="27"/>
  <c r="T73" i="27"/>
  <c r="S73" i="27"/>
  <c r="R73" i="27"/>
  <c r="Q73" i="27"/>
  <c r="P73" i="27"/>
  <c r="N73" i="27"/>
  <c r="M73" i="27"/>
  <c r="L73" i="27"/>
  <c r="K73" i="27"/>
  <c r="J73" i="27"/>
  <c r="C73" i="27"/>
  <c r="B73" i="27"/>
  <c r="V72" i="27"/>
  <c r="U72" i="27"/>
  <c r="T72" i="27"/>
  <c r="S72" i="27"/>
  <c r="R72" i="27"/>
  <c r="Q72" i="27"/>
  <c r="P72" i="27"/>
  <c r="N72" i="27"/>
  <c r="M72" i="27"/>
  <c r="L72" i="27"/>
  <c r="K72" i="27"/>
  <c r="J72" i="27"/>
  <c r="C72" i="27"/>
  <c r="B72" i="27"/>
  <c r="V71" i="27"/>
  <c r="U71" i="27"/>
  <c r="T71" i="27"/>
  <c r="S71" i="27"/>
  <c r="R71" i="27"/>
  <c r="Q71" i="27"/>
  <c r="P71" i="27"/>
  <c r="N71" i="27"/>
  <c r="M71" i="27"/>
  <c r="L71" i="27"/>
  <c r="K71" i="27"/>
  <c r="J71" i="27"/>
  <c r="C71" i="27"/>
  <c r="B71" i="27"/>
  <c r="V70" i="27"/>
  <c r="U70" i="27"/>
  <c r="T70" i="27"/>
  <c r="S70" i="27"/>
  <c r="R70" i="27"/>
  <c r="Q70" i="27"/>
  <c r="P70" i="27"/>
  <c r="N70" i="27"/>
  <c r="M70" i="27"/>
  <c r="L70" i="27"/>
  <c r="K70" i="27"/>
  <c r="J70" i="27"/>
  <c r="C70" i="27"/>
  <c r="B70" i="27"/>
  <c r="V69" i="27"/>
  <c r="U69" i="27"/>
  <c r="T69" i="27"/>
  <c r="S69" i="27"/>
  <c r="R69" i="27"/>
  <c r="Q69" i="27"/>
  <c r="P69" i="27"/>
  <c r="N69" i="27"/>
  <c r="M69" i="27"/>
  <c r="L69" i="27"/>
  <c r="K69" i="27"/>
  <c r="J69" i="27"/>
  <c r="C69" i="27"/>
  <c r="B69" i="27"/>
  <c r="V68" i="27"/>
  <c r="U68" i="27"/>
  <c r="T68" i="27"/>
  <c r="S68" i="27"/>
  <c r="R68" i="27"/>
  <c r="Q68" i="27"/>
  <c r="P68" i="27"/>
  <c r="N68" i="27"/>
  <c r="M68" i="27"/>
  <c r="L68" i="27"/>
  <c r="K68" i="27"/>
  <c r="J68" i="27"/>
  <c r="C68" i="27"/>
  <c r="B68" i="27"/>
  <c r="V67" i="27"/>
  <c r="U67" i="27"/>
  <c r="T67" i="27"/>
  <c r="S67" i="27"/>
  <c r="R67" i="27"/>
  <c r="Q67" i="27"/>
  <c r="P67" i="27"/>
  <c r="N67" i="27"/>
  <c r="M67" i="27"/>
  <c r="L67" i="27"/>
  <c r="K67" i="27"/>
  <c r="J67" i="27"/>
  <c r="C67" i="27"/>
  <c r="B67" i="27"/>
  <c r="V66" i="27"/>
  <c r="U66" i="27"/>
  <c r="T66" i="27"/>
  <c r="S66" i="27"/>
  <c r="R66" i="27"/>
  <c r="Q66" i="27"/>
  <c r="P66" i="27"/>
  <c r="N66" i="27"/>
  <c r="M66" i="27"/>
  <c r="L66" i="27"/>
  <c r="K66" i="27"/>
  <c r="J66" i="27"/>
  <c r="C66" i="27"/>
  <c r="B66" i="27"/>
  <c r="V65" i="27"/>
  <c r="U65" i="27"/>
  <c r="T65" i="27"/>
  <c r="S65" i="27"/>
  <c r="R65" i="27"/>
  <c r="Q65" i="27"/>
  <c r="P65" i="27"/>
  <c r="N65" i="27"/>
  <c r="M65" i="27"/>
  <c r="L65" i="27"/>
  <c r="K65" i="27"/>
  <c r="J65" i="27"/>
  <c r="C65" i="27"/>
  <c r="B65" i="27"/>
  <c r="V64" i="27"/>
  <c r="U64" i="27"/>
  <c r="T64" i="27"/>
  <c r="S64" i="27"/>
  <c r="R64" i="27"/>
  <c r="Q64" i="27"/>
  <c r="P64" i="27"/>
  <c r="N64" i="27"/>
  <c r="M64" i="27"/>
  <c r="L64" i="27"/>
  <c r="K64" i="27"/>
  <c r="J64" i="27"/>
  <c r="C64" i="27"/>
  <c r="B64" i="27"/>
  <c r="V63" i="27"/>
  <c r="U63" i="27"/>
  <c r="T63" i="27"/>
  <c r="S63" i="27"/>
  <c r="R63" i="27"/>
  <c r="Q63" i="27"/>
  <c r="P63" i="27"/>
  <c r="N63" i="27"/>
  <c r="M63" i="27"/>
  <c r="L63" i="27"/>
  <c r="K63" i="27"/>
  <c r="J63" i="27"/>
  <c r="C63" i="27"/>
  <c r="B63" i="27"/>
  <c r="V62" i="27"/>
  <c r="U62" i="27"/>
  <c r="T62" i="27"/>
  <c r="S62" i="27"/>
  <c r="R62" i="27"/>
  <c r="Q62" i="27"/>
  <c r="P62" i="27"/>
  <c r="N62" i="27"/>
  <c r="M62" i="27"/>
  <c r="L62" i="27"/>
  <c r="K62" i="27"/>
  <c r="J62" i="27"/>
  <c r="C62" i="27"/>
  <c r="B62" i="27"/>
  <c r="V61" i="27"/>
  <c r="U61" i="27"/>
  <c r="T61" i="27"/>
  <c r="S61" i="27"/>
  <c r="R61" i="27"/>
  <c r="Q61" i="27"/>
  <c r="P61" i="27"/>
  <c r="N61" i="27"/>
  <c r="M61" i="27"/>
  <c r="L61" i="27"/>
  <c r="K61" i="27"/>
  <c r="J61" i="27"/>
  <c r="C61" i="27"/>
  <c r="B61" i="27"/>
  <c r="V60" i="27"/>
  <c r="U60" i="27"/>
  <c r="T60" i="27"/>
  <c r="S60" i="27"/>
  <c r="R60" i="27"/>
  <c r="Q60" i="27"/>
  <c r="P60" i="27"/>
  <c r="N60" i="27"/>
  <c r="M60" i="27"/>
  <c r="L60" i="27"/>
  <c r="K60" i="27"/>
  <c r="J60" i="27"/>
  <c r="C60" i="27"/>
  <c r="B60" i="27"/>
  <c r="V59" i="27"/>
  <c r="U59" i="27"/>
  <c r="T59" i="27"/>
  <c r="S59" i="27"/>
  <c r="R59" i="27"/>
  <c r="Q59" i="27"/>
  <c r="P59" i="27"/>
  <c r="N59" i="27"/>
  <c r="M59" i="27"/>
  <c r="L59" i="27"/>
  <c r="K59" i="27"/>
  <c r="J59" i="27"/>
  <c r="C59" i="27"/>
  <c r="B59" i="27"/>
  <c r="V58" i="27"/>
  <c r="U58" i="27"/>
  <c r="T58" i="27"/>
  <c r="S58" i="27"/>
  <c r="R58" i="27"/>
  <c r="Q58" i="27"/>
  <c r="P58" i="27"/>
  <c r="N58" i="27"/>
  <c r="M58" i="27"/>
  <c r="L58" i="27"/>
  <c r="K58" i="27"/>
  <c r="J58" i="27"/>
  <c r="C58" i="27"/>
  <c r="B58" i="27"/>
  <c r="V57" i="27"/>
  <c r="U57" i="27"/>
  <c r="T57" i="27"/>
  <c r="S57" i="27"/>
  <c r="R57" i="27"/>
  <c r="Q57" i="27"/>
  <c r="P57" i="27"/>
  <c r="N57" i="27"/>
  <c r="M57" i="27"/>
  <c r="L57" i="27"/>
  <c r="K57" i="27"/>
  <c r="J57" i="27"/>
  <c r="C57" i="27"/>
  <c r="B57" i="27"/>
  <c r="V56" i="27"/>
  <c r="U56" i="27"/>
  <c r="T56" i="27"/>
  <c r="S56" i="27"/>
  <c r="R56" i="27"/>
  <c r="Q56" i="27"/>
  <c r="P56" i="27"/>
  <c r="N56" i="27"/>
  <c r="M56" i="27"/>
  <c r="L56" i="27"/>
  <c r="K56" i="27"/>
  <c r="J56" i="27"/>
  <c r="C56" i="27"/>
  <c r="B56" i="27"/>
  <c r="V55" i="27"/>
  <c r="U55" i="27"/>
  <c r="T55" i="27"/>
  <c r="S55" i="27"/>
  <c r="R55" i="27"/>
  <c r="Q55" i="27"/>
  <c r="P55" i="27"/>
  <c r="N55" i="27"/>
  <c r="M55" i="27"/>
  <c r="L55" i="27"/>
  <c r="K55" i="27"/>
  <c r="J55" i="27"/>
  <c r="C55" i="27"/>
  <c r="B55" i="27"/>
  <c r="V54" i="27"/>
  <c r="U54" i="27"/>
  <c r="T54" i="27"/>
  <c r="S54" i="27"/>
  <c r="R54" i="27"/>
  <c r="Q54" i="27"/>
  <c r="P54" i="27"/>
  <c r="N54" i="27"/>
  <c r="M54" i="27"/>
  <c r="L54" i="27"/>
  <c r="K54" i="27"/>
  <c r="J54" i="27"/>
  <c r="C54" i="27"/>
  <c r="B54" i="27"/>
  <c r="V53" i="27"/>
  <c r="U53" i="27"/>
  <c r="T53" i="27"/>
  <c r="S53" i="27"/>
  <c r="R53" i="27"/>
  <c r="Q53" i="27"/>
  <c r="P53" i="27"/>
  <c r="N53" i="27"/>
  <c r="M53" i="27"/>
  <c r="L53" i="27"/>
  <c r="K53" i="27"/>
  <c r="J53" i="27"/>
  <c r="C53" i="27"/>
  <c r="B53" i="27"/>
  <c r="V52" i="27"/>
  <c r="U52" i="27"/>
  <c r="T52" i="27"/>
  <c r="S52" i="27"/>
  <c r="R52" i="27"/>
  <c r="Q52" i="27"/>
  <c r="P52" i="27"/>
  <c r="N52" i="27"/>
  <c r="M52" i="27"/>
  <c r="L52" i="27"/>
  <c r="K52" i="27"/>
  <c r="J52" i="27"/>
  <c r="C52" i="27"/>
  <c r="B52" i="27"/>
  <c r="V51" i="27"/>
  <c r="U51" i="27"/>
  <c r="T51" i="27"/>
  <c r="S51" i="27"/>
  <c r="R51" i="27"/>
  <c r="Q51" i="27"/>
  <c r="P51" i="27"/>
  <c r="N51" i="27"/>
  <c r="M51" i="27"/>
  <c r="L51" i="27"/>
  <c r="K51" i="27"/>
  <c r="J51" i="27"/>
  <c r="C51" i="27"/>
  <c r="B51" i="27"/>
  <c r="V50" i="27"/>
  <c r="U50" i="27"/>
  <c r="T50" i="27"/>
  <c r="S50" i="27"/>
  <c r="R50" i="27"/>
  <c r="Q50" i="27"/>
  <c r="P50" i="27"/>
  <c r="N50" i="27"/>
  <c r="M50" i="27"/>
  <c r="L50" i="27"/>
  <c r="K50" i="27"/>
  <c r="J50" i="27"/>
  <c r="C50" i="27"/>
  <c r="B50" i="27"/>
  <c r="V49" i="27"/>
  <c r="U49" i="27"/>
  <c r="T49" i="27"/>
  <c r="S49" i="27"/>
  <c r="R49" i="27"/>
  <c r="Q49" i="27"/>
  <c r="P49" i="27"/>
  <c r="N49" i="27"/>
  <c r="M49" i="27"/>
  <c r="L49" i="27"/>
  <c r="K49" i="27"/>
  <c r="J49" i="27"/>
  <c r="C49" i="27"/>
  <c r="B49" i="27"/>
  <c r="V48" i="27"/>
  <c r="U48" i="27"/>
  <c r="T48" i="27"/>
  <c r="S48" i="27"/>
  <c r="R48" i="27"/>
  <c r="Q48" i="27"/>
  <c r="P48" i="27"/>
  <c r="N48" i="27"/>
  <c r="M48" i="27"/>
  <c r="L48" i="27"/>
  <c r="K48" i="27"/>
  <c r="J48" i="27"/>
  <c r="C48" i="27"/>
  <c r="B48" i="27"/>
  <c r="V47" i="27"/>
  <c r="U47" i="27"/>
  <c r="T47" i="27"/>
  <c r="S47" i="27"/>
  <c r="R47" i="27"/>
  <c r="Q47" i="27"/>
  <c r="P47" i="27"/>
  <c r="N47" i="27"/>
  <c r="M47" i="27"/>
  <c r="L47" i="27"/>
  <c r="K47" i="27"/>
  <c r="J47" i="27"/>
  <c r="C47" i="27"/>
  <c r="B47" i="27"/>
  <c r="V46" i="27"/>
  <c r="U46" i="27"/>
  <c r="T46" i="27"/>
  <c r="S46" i="27"/>
  <c r="R46" i="27"/>
  <c r="Q46" i="27"/>
  <c r="P46" i="27"/>
  <c r="N46" i="27"/>
  <c r="M46" i="27"/>
  <c r="L46" i="27"/>
  <c r="K46" i="27"/>
  <c r="J46" i="27"/>
  <c r="C46" i="27"/>
  <c r="B46" i="27"/>
  <c r="V45" i="27"/>
  <c r="U45" i="27"/>
  <c r="T45" i="27"/>
  <c r="S45" i="27"/>
  <c r="R45" i="27"/>
  <c r="Q45" i="27"/>
  <c r="P45" i="27"/>
  <c r="N45" i="27"/>
  <c r="M45" i="27"/>
  <c r="L45" i="27"/>
  <c r="K45" i="27"/>
  <c r="J45" i="27"/>
  <c r="C45" i="27"/>
  <c r="B45" i="27"/>
  <c r="V44" i="27"/>
  <c r="U44" i="27"/>
  <c r="T44" i="27"/>
  <c r="S44" i="27"/>
  <c r="R44" i="27"/>
  <c r="Q44" i="27"/>
  <c r="P44" i="27"/>
  <c r="N44" i="27"/>
  <c r="M44" i="27"/>
  <c r="L44" i="27"/>
  <c r="K44" i="27"/>
  <c r="J44" i="27"/>
  <c r="C44" i="27"/>
  <c r="B44" i="27"/>
  <c r="V43" i="27"/>
  <c r="U43" i="27"/>
  <c r="T43" i="27"/>
  <c r="S43" i="27"/>
  <c r="R43" i="27"/>
  <c r="Q43" i="27"/>
  <c r="P43" i="27"/>
  <c r="N43" i="27"/>
  <c r="M43" i="27"/>
  <c r="L43" i="27"/>
  <c r="K43" i="27"/>
  <c r="J43" i="27"/>
  <c r="C43" i="27"/>
  <c r="B43" i="27"/>
  <c r="V42" i="27"/>
  <c r="U42" i="27"/>
  <c r="T42" i="27"/>
  <c r="S42" i="27"/>
  <c r="R42" i="27"/>
  <c r="Q42" i="27"/>
  <c r="P42" i="27"/>
  <c r="N42" i="27"/>
  <c r="M42" i="27"/>
  <c r="L42" i="27"/>
  <c r="K42" i="27"/>
  <c r="J42" i="27"/>
  <c r="C42" i="27"/>
  <c r="B42" i="27"/>
  <c r="V41" i="27"/>
  <c r="U41" i="27"/>
  <c r="T41" i="27"/>
  <c r="S41" i="27"/>
  <c r="R41" i="27"/>
  <c r="Q41" i="27"/>
  <c r="P41" i="27"/>
  <c r="N41" i="27"/>
  <c r="M41" i="27"/>
  <c r="L41" i="27"/>
  <c r="K41" i="27"/>
  <c r="J41" i="27"/>
  <c r="C41" i="27"/>
  <c r="B41" i="27"/>
  <c r="V40" i="27"/>
  <c r="U40" i="27"/>
  <c r="T40" i="27"/>
  <c r="S40" i="27"/>
  <c r="R40" i="27"/>
  <c r="Q40" i="27"/>
  <c r="P40" i="27"/>
  <c r="N40" i="27"/>
  <c r="M40" i="27"/>
  <c r="L40" i="27"/>
  <c r="K40" i="27"/>
  <c r="J40" i="27"/>
  <c r="C40" i="27"/>
  <c r="B40" i="27"/>
  <c r="V39" i="27"/>
  <c r="U39" i="27"/>
  <c r="T39" i="27"/>
  <c r="S39" i="27"/>
  <c r="R39" i="27"/>
  <c r="Q39" i="27"/>
  <c r="P39" i="27"/>
  <c r="N39" i="27"/>
  <c r="M39" i="27"/>
  <c r="L39" i="27"/>
  <c r="K39" i="27"/>
  <c r="J39" i="27"/>
  <c r="C39" i="27"/>
  <c r="B39" i="27"/>
  <c r="V38" i="27"/>
  <c r="U38" i="27"/>
  <c r="T38" i="27"/>
  <c r="S38" i="27"/>
  <c r="R38" i="27"/>
  <c r="Q38" i="27"/>
  <c r="P38" i="27"/>
  <c r="N38" i="27"/>
  <c r="M38" i="27"/>
  <c r="L38" i="27"/>
  <c r="K38" i="27"/>
  <c r="J38" i="27"/>
  <c r="C38" i="27"/>
  <c r="B38" i="27"/>
  <c r="V37" i="27"/>
  <c r="U37" i="27"/>
  <c r="T37" i="27"/>
  <c r="S37" i="27"/>
  <c r="R37" i="27"/>
  <c r="Q37" i="27"/>
  <c r="P37" i="27"/>
  <c r="N37" i="27"/>
  <c r="M37" i="27"/>
  <c r="L37" i="27"/>
  <c r="K37" i="27"/>
  <c r="J37" i="27"/>
  <c r="C37" i="27"/>
  <c r="B37" i="27"/>
  <c r="V36" i="27"/>
  <c r="U36" i="27"/>
  <c r="T36" i="27"/>
  <c r="S36" i="27"/>
  <c r="R36" i="27"/>
  <c r="Q36" i="27"/>
  <c r="P36" i="27"/>
  <c r="N36" i="27"/>
  <c r="M36" i="27"/>
  <c r="L36" i="27"/>
  <c r="K36" i="27"/>
  <c r="J36" i="27"/>
  <c r="C36" i="27"/>
  <c r="B36" i="27"/>
  <c r="V35" i="27"/>
  <c r="U35" i="27"/>
  <c r="T35" i="27"/>
  <c r="S35" i="27"/>
  <c r="R35" i="27"/>
  <c r="Q35" i="27"/>
  <c r="P35" i="27"/>
  <c r="N35" i="27"/>
  <c r="M35" i="27"/>
  <c r="L35" i="27"/>
  <c r="K35" i="27"/>
  <c r="J35" i="27"/>
  <c r="C35" i="27"/>
  <c r="B35" i="27"/>
  <c r="V34" i="27"/>
  <c r="U34" i="27"/>
  <c r="T34" i="27"/>
  <c r="S34" i="27"/>
  <c r="R34" i="27"/>
  <c r="Q34" i="27"/>
  <c r="P34" i="27"/>
  <c r="N34" i="27"/>
  <c r="M34" i="27"/>
  <c r="L34" i="27"/>
  <c r="K34" i="27"/>
  <c r="J34" i="27"/>
  <c r="C34" i="27"/>
  <c r="B34" i="27"/>
  <c r="V33" i="27"/>
  <c r="U33" i="27"/>
  <c r="T33" i="27"/>
  <c r="S33" i="27"/>
  <c r="R33" i="27"/>
  <c r="Q33" i="27"/>
  <c r="P33" i="27"/>
  <c r="N33" i="27"/>
  <c r="M33" i="27"/>
  <c r="L33" i="27"/>
  <c r="K33" i="27"/>
  <c r="J33" i="27"/>
  <c r="C33" i="27"/>
  <c r="B33" i="27"/>
  <c r="V32" i="27"/>
  <c r="U32" i="27"/>
  <c r="T32" i="27"/>
  <c r="S32" i="27"/>
  <c r="R32" i="27"/>
  <c r="Q32" i="27"/>
  <c r="P32" i="27"/>
  <c r="N32" i="27"/>
  <c r="M32" i="27"/>
  <c r="L32" i="27"/>
  <c r="K32" i="27"/>
  <c r="J32" i="27"/>
  <c r="C32" i="27"/>
  <c r="B32" i="27"/>
  <c r="V31" i="27"/>
  <c r="U31" i="27"/>
  <c r="T31" i="27"/>
  <c r="S31" i="27"/>
  <c r="R31" i="27"/>
  <c r="Q31" i="27"/>
  <c r="P31" i="27"/>
  <c r="N31" i="27"/>
  <c r="M31" i="27"/>
  <c r="L31" i="27"/>
  <c r="K31" i="27"/>
  <c r="J31" i="27"/>
  <c r="C31" i="27"/>
  <c r="B31" i="27"/>
  <c r="V30" i="27"/>
  <c r="U30" i="27"/>
  <c r="T30" i="27"/>
  <c r="S30" i="27"/>
  <c r="R30" i="27"/>
  <c r="Q30" i="27"/>
  <c r="P30" i="27"/>
  <c r="N30" i="27"/>
  <c r="M30" i="27"/>
  <c r="L30" i="27"/>
  <c r="K30" i="27"/>
  <c r="J30" i="27"/>
  <c r="C30" i="27"/>
  <c r="B30" i="27"/>
  <c r="V29" i="27"/>
  <c r="U29" i="27"/>
  <c r="T29" i="27"/>
  <c r="S29" i="27"/>
  <c r="R29" i="27"/>
  <c r="Q29" i="27"/>
  <c r="P29" i="27"/>
  <c r="N29" i="27"/>
  <c r="M29" i="27"/>
  <c r="L29" i="27"/>
  <c r="K29" i="27"/>
  <c r="J29" i="27"/>
  <c r="C29" i="27"/>
  <c r="B29" i="27"/>
  <c r="V28" i="27"/>
  <c r="U28" i="27"/>
  <c r="T28" i="27"/>
  <c r="S28" i="27"/>
  <c r="R28" i="27"/>
  <c r="Q28" i="27"/>
  <c r="P28" i="27"/>
  <c r="N28" i="27"/>
  <c r="M28" i="27"/>
  <c r="L28" i="27"/>
  <c r="K28" i="27"/>
  <c r="J28" i="27"/>
  <c r="C28" i="27"/>
  <c r="B28" i="27"/>
  <c r="V27" i="27"/>
  <c r="U27" i="27"/>
  <c r="T27" i="27"/>
  <c r="S27" i="27"/>
  <c r="R27" i="27"/>
  <c r="Q27" i="27"/>
  <c r="P27" i="27"/>
  <c r="N27" i="27"/>
  <c r="M27" i="27"/>
  <c r="L27" i="27"/>
  <c r="K27" i="27"/>
  <c r="J27" i="27"/>
  <c r="C27" i="27"/>
  <c r="B27" i="27"/>
  <c r="V26" i="27"/>
  <c r="U26" i="27"/>
  <c r="T26" i="27"/>
  <c r="S26" i="27"/>
  <c r="R26" i="27"/>
  <c r="Q26" i="27"/>
  <c r="P26" i="27"/>
  <c r="N26" i="27"/>
  <c r="M26" i="27"/>
  <c r="L26" i="27"/>
  <c r="K26" i="27"/>
  <c r="J26" i="27"/>
  <c r="C26" i="27"/>
  <c r="B26" i="27"/>
  <c r="V25" i="27"/>
  <c r="U25" i="27"/>
  <c r="T25" i="27"/>
  <c r="S25" i="27"/>
  <c r="R25" i="27"/>
  <c r="Q25" i="27"/>
  <c r="P25" i="27"/>
  <c r="N25" i="27"/>
  <c r="M25" i="27"/>
  <c r="L25" i="27"/>
  <c r="K25" i="27"/>
  <c r="J25" i="27"/>
  <c r="C25" i="27"/>
  <c r="B25" i="27"/>
  <c r="V24" i="27"/>
  <c r="U24" i="27"/>
  <c r="T24" i="27"/>
  <c r="S24" i="27"/>
  <c r="R24" i="27"/>
  <c r="Q24" i="27"/>
  <c r="P24" i="27"/>
  <c r="N24" i="27"/>
  <c r="M24" i="27"/>
  <c r="L24" i="27"/>
  <c r="K24" i="27"/>
  <c r="J24" i="27"/>
  <c r="C24" i="27"/>
  <c r="B24" i="27"/>
  <c r="V23" i="27"/>
  <c r="U23" i="27"/>
  <c r="T23" i="27"/>
  <c r="S23" i="27"/>
  <c r="R23" i="27"/>
  <c r="Q23" i="27"/>
  <c r="P23" i="27"/>
  <c r="N23" i="27"/>
  <c r="M23" i="27"/>
  <c r="L23" i="27"/>
  <c r="K23" i="27"/>
  <c r="J23" i="27"/>
  <c r="C23" i="27"/>
  <c r="B23" i="27"/>
  <c r="V22" i="27"/>
  <c r="U22" i="27"/>
  <c r="T22" i="27"/>
  <c r="S22" i="27"/>
  <c r="R22" i="27"/>
  <c r="Q22" i="27"/>
  <c r="P22" i="27"/>
  <c r="N22" i="27"/>
  <c r="M22" i="27"/>
  <c r="L22" i="27"/>
  <c r="K22" i="27"/>
  <c r="J22" i="27"/>
  <c r="C22" i="27"/>
  <c r="B22" i="27"/>
  <c r="V21" i="27"/>
  <c r="U21" i="27"/>
  <c r="T21" i="27"/>
  <c r="S21" i="27"/>
  <c r="R21" i="27"/>
  <c r="Q21" i="27"/>
  <c r="P21" i="27"/>
  <c r="N21" i="27"/>
  <c r="M21" i="27"/>
  <c r="L21" i="27"/>
  <c r="K21" i="27"/>
  <c r="J21" i="27"/>
  <c r="C21" i="27"/>
  <c r="B21" i="27"/>
  <c r="V20" i="27"/>
  <c r="U20" i="27"/>
  <c r="T20" i="27"/>
  <c r="S20" i="27"/>
  <c r="R20" i="27"/>
  <c r="Q20" i="27"/>
  <c r="P20" i="27"/>
  <c r="N20" i="27"/>
  <c r="M20" i="27"/>
  <c r="L20" i="27"/>
  <c r="K20" i="27"/>
  <c r="J20" i="27"/>
  <c r="C20" i="27"/>
  <c r="B20" i="27"/>
  <c r="V19" i="27"/>
  <c r="U19" i="27"/>
  <c r="T19" i="27"/>
  <c r="S19" i="27"/>
  <c r="R19" i="27"/>
  <c r="Q19" i="27"/>
  <c r="P19" i="27"/>
  <c r="N19" i="27"/>
  <c r="M19" i="27"/>
  <c r="L19" i="27"/>
  <c r="K19" i="27"/>
  <c r="J19" i="27"/>
  <c r="C19" i="27"/>
  <c r="B19" i="27"/>
  <c r="V18" i="27"/>
  <c r="U18" i="27"/>
  <c r="T18" i="27"/>
  <c r="S18" i="27"/>
  <c r="R18" i="27"/>
  <c r="Q18" i="27"/>
  <c r="P18" i="27"/>
  <c r="N18" i="27"/>
  <c r="M18" i="27"/>
  <c r="L18" i="27"/>
  <c r="K18" i="27"/>
  <c r="J18" i="27"/>
  <c r="C18" i="27"/>
  <c r="B18" i="27"/>
  <c r="V17" i="27"/>
  <c r="U17" i="27"/>
  <c r="T17" i="27"/>
  <c r="S17" i="27"/>
  <c r="R17" i="27"/>
  <c r="Q17" i="27"/>
  <c r="P17" i="27"/>
  <c r="N17" i="27"/>
  <c r="M17" i="27"/>
  <c r="L17" i="27"/>
  <c r="K17" i="27"/>
  <c r="J17" i="27"/>
  <c r="C17" i="27"/>
  <c r="B17" i="27"/>
  <c r="V16" i="27"/>
  <c r="U16" i="27"/>
  <c r="T16" i="27"/>
  <c r="S16" i="27"/>
  <c r="R16" i="27"/>
  <c r="Q16" i="27"/>
  <c r="P16" i="27"/>
  <c r="N16" i="27"/>
  <c r="M16" i="27"/>
  <c r="L16" i="27"/>
  <c r="K16" i="27"/>
  <c r="J16" i="27"/>
  <c r="C16" i="27"/>
  <c r="B16" i="27"/>
  <c r="V15" i="27"/>
  <c r="U15" i="27"/>
  <c r="T15" i="27"/>
  <c r="S15" i="27"/>
  <c r="R15" i="27"/>
  <c r="Q15" i="27"/>
  <c r="P15" i="27"/>
  <c r="N15" i="27"/>
  <c r="M15" i="27"/>
  <c r="L15" i="27"/>
  <c r="K15" i="27"/>
  <c r="J15" i="27"/>
  <c r="C15" i="27"/>
  <c r="B15" i="27"/>
  <c r="V14" i="27"/>
  <c r="U14" i="27"/>
  <c r="T14" i="27"/>
  <c r="S14" i="27"/>
  <c r="R14" i="27"/>
  <c r="Q14" i="27"/>
  <c r="P14" i="27"/>
  <c r="N14" i="27"/>
  <c r="M14" i="27"/>
  <c r="L14" i="27"/>
  <c r="K14" i="27"/>
  <c r="J14" i="27"/>
  <c r="C14" i="27"/>
  <c r="B14" i="27"/>
  <c r="V13" i="27"/>
  <c r="U13" i="27"/>
  <c r="T13" i="27"/>
  <c r="S13" i="27"/>
  <c r="R13" i="27"/>
  <c r="Q13" i="27"/>
  <c r="P13" i="27"/>
  <c r="N13" i="27"/>
  <c r="M13" i="27"/>
  <c r="L13" i="27"/>
  <c r="K13" i="27"/>
  <c r="J13" i="27"/>
  <c r="C13" i="27"/>
  <c r="B13" i="27"/>
  <c r="V12" i="27"/>
  <c r="U12" i="27"/>
  <c r="T12" i="27"/>
  <c r="S12" i="27"/>
  <c r="R12" i="27"/>
  <c r="Q12" i="27"/>
  <c r="P12" i="27"/>
  <c r="N12" i="27"/>
  <c r="M12" i="27"/>
  <c r="L12" i="27"/>
  <c r="K12" i="27"/>
  <c r="J12" i="27"/>
  <c r="C12" i="27"/>
  <c r="B12" i="27"/>
  <c r="V11" i="27"/>
  <c r="U11" i="27"/>
  <c r="T11" i="27"/>
  <c r="S11" i="27"/>
  <c r="R11" i="27"/>
  <c r="Q11" i="27"/>
  <c r="P11" i="27"/>
  <c r="N11" i="27"/>
  <c r="M11" i="27"/>
  <c r="L11" i="27"/>
  <c r="K11" i="27"/>
  <c r="J11" i="27"/>
  <c r="C11" i="27"/>
  <c r="B11" i="27"/>
  <c r="V4" i="27"/>
  <c r="U4" i="27"/>
  <c r="T4" i="27"/>
  <c r="S4" i="27"/>
  <c r="R4" i="27"/>
  <c r="Q4" i="27"/>
  <c r="P4" i="27"/>
  <c r="N4" i="27"/>
  <c r="M4" i="27"/>
  <c r="L4" i="27"/>
  <c r="K4" i="27"/>
  <c r="J4" i="27"/>
  <c r="C4" i="27"/>
  <c r="B4" i="27"/>
  <c r="V3" i="27"/>
  <c r="U3" i="27"/>
  <c r="T3" i="27"/>
  <c r="S3" i="27"/>
  <c r="R3" i="27"/>
  <c r="Q3" i="27"/>
  <c r="P3" i="27"/>
  <c r="N3" i="27"/>
  <c r="M3" i="27"/>
  <c r="L3" i="27"/>
  <c r="K3" i="27"/>
  <c r="J3" i="27"/>
  <c r="C3" i="27"/>
  <c r="B3" i="27"/>
  <c r="V2" i="27"/>
  <c r="U2" i="27"/>
  <c r="U21" i="8" s="1"/>
  <c r="T2" i="27"/>
  <c r="T21" i="8" s="1"/>
  <c r="S2" i="27"/>
  <c r="S22" i="8" s="1"/>
  <c r="R2" i="27"/>
  <c r="R27" i="8" s="1"/>
  <c r="Q2" i="27"/>
  <c r="Q28" i="8" s="1"/>
  <c r="P2" i="27"/>
  <c r="P28" i="8" s="1"/>
  <c r="N2" i="27"/>
  <c r="N28" i="8" s="1"/>
  <c r="M2" i="27"/>
  <c r="M28" i="8" s="1"/>
  <c r="L2" i="27"/>
  <c r="L22" i="8" s="1"/>
  <c r="K2" i="27"/>
  <c r="K22" i="8" s="1"/>
  <c r="J2" i="27"/>
  <c r="J21" i="8" s="1"/>
  <c r="C2" i="27"/>
  <c r="B2" i="27"/>
  <c r="V66" i="26"/>
  <c r="C66" i="26"/>
  <c r="B66" i="26"/>
  <c r="V65" i="26"/>
  <c r="C65" i="26"/>
  <c r="B65" i="26"/>
  <c r="V64" i="26"/>
  <c r="C64" i="26"/>
  <c r="L64" i="26" s="1"/>
  <c r="B64" i="26"/>
  <c r="V63" i="26"/>
  <c r="C63" i="26"/>
  <c r="N63" i="26" s="1"/>
  <c r="B63" i="26"/>
  <c r="V62" i="26"/>
  <c r="C62" i="26"/>
  <c r="O62" i="26" s="1"/>
  <c r="B62" i="26"/>
  <c r="V61" i="26"/>
  <c r="C61" i="26"/>
  <c r="B61" i="26"/>
  <c r="V60" i="26"/>
  <c r="C60" i="26"/>
  <c r="L60" i="26" s="1"/>
  <c r="B60" i="26"/>
  <c r="V59" i="26"/>
  <c r="C59" i="26"/>
  <c r="N59" i="26" s="1"/>
  <c r="B59" i="26"/>
  <c r="V58" i="26"/>
  <c r="C58" i="26"/>
  <c r="B58" i="26"/>
  <c r="V57" i="26"/>
  <c r="C57" i="26"/>
  <c r="E57" i="26" s="1"/>
  <c r="B57" i="26"/>
  <c r="V56" i="26"/>
  <c r="C56" i="26"/>
  <c r="M56" i="26" s="1"/>
  <c r="B56" i="26"/>
  <c r="V55" i="26"/>
  <c r="C55" i="26"/>
  <c r="B55" i="26"/>
  <c r="V54" i="26"/>
  <c r="C54" i="26"/>
  <c r="B54" i="26"/>
  <c r="V53" i="26"/>
  <c r="C53" i="26"/>
  <c r="B53" i="26"/>
  <c r="V52" i="26"/>
  <c r="C52" i="26"/>
  <c r="L52" i="26" s="1"/>
  <c r="B52" i="26"/>
  <c r="V51" i="26"/>
  <c r="C51" i="26"/>
  <c r="N51" i="26" s="1"/>
  <c r="B51" i="26"/>
  <c r="V50" i="26"/>
  <c r="C50" i="26"/>
  <c r="O50" i="26" s="1"/>
  <c r="B50" i="26"/>
  <c r="V49" i="26"/>
  <c r="C49" i="26"/>
  <c r="L49" i="26" s="1"/>
  <c r="B49" i="26"/>
  <c r="V48" i="26"/>
  <c r="C48" i="26"/>
  <c r="L48" i="26" s="1"/>
  <c r="B48" i="26"/>
  <c r="V47" i="26"/>
  <c r="C47" i="26"/>
  <c r="N47" i="26" s="1"/>
  <c r="B47" i="26"/>
  <c r="V46" i="26"/>
  <c r="C46" i="26"/>
  <c r="O46" i="26" s="1"/>
  <c r="B46" i="26"/>
  <c r="V45" i="26"/>
  <c r="C45" i="26"/>
  <c r="O45" i="26" s="1"/>
  <c r="B45" i="26"/>
  <c r="V44" i="26"/>
  <c r="C44" i="26"/>
  <c r="L44" i="26" s="1"/>
  <c r="B44" i="26"/>
  <c r="V43" i="26"/>
  <c r="C43" i="26"/>
  <c r="N43" i="26" s="1"/>
  <c r="B43" i="26"/>
  <c r="V42" i="26"/>
  <c r="C42" i="26"/>
  <c r="O42" i="26" s="1"/>
  <c r="B42" i="26"/>
  <c r="V41" i="26"/>
  <c r="C41" i="26"/>
  <c r="O41" i="26" s="1"/>
  <c r="B41" i="26"/>
  <c r="V40" i="26"/>
  <c r="C40" i="26"/>
  <c r="B40" i="26"/>
  <c r="V39" i="26"/>
  <c r="C39" i="26"/>
  <c r="N39" i="26" s="1"/>
  <c r="B39" i="26"/>
  <c r="V38" i="26"/>
  <c r="C38" i="26"/>
  <c r="O38" i="26" s="1"/>
  <c r="B38" i="26"/>
  <c r="V37" i="26"/>
  <c r="C37" i="26"/>
  <c r="L37" i="26" s="1"/>
  <c r="B37" i="26"/>
  <c r="V36" i="26"/>
  <c r="C36" i="26"/>
  <c r="M36" i="26" s="1"/>
  <c r="B36" i="26"/>
  <c r="V35" i="26"/>
  <c r="C35" i="26"/>
  <c r="B35" i="26"/>
  <c r="V34" i="26"/>
  <c r="C34" i="26"/>
  <c r="O34" i="26" s="1"/>
  <c r="B34" i="26"/>
  <c r="V33" i="26"/>
  <c r="C33" i="26"/>
  <c r="B33" i="26"/>
  <c r="V32" i="26"/>
  <c r="C32" i="26"/>
  <c r="B32" i="26"/>
  <c r="V31" i="26"/>
  <c r="C31" i="26"/>
  <c r="M31" i="26" s="1"/>
  <c r="B31" i="26"/>
  <c r="V30" i="26"/>
  <c r="C30" i="26"/>
  <c r="O30" i="26" s="1"/>
  <c r="B30" i="26"/>
  <c r="V29" i="26"/>
  <c r="C29" i="26"/>
  <c r="M29" i="26" s="1"/>
  <c r="B29" i="26"/>
  <c r="V28" i="26"/>
  <c r="C28" i="26"/>
  <c r="K28" i="26" s="1"/>
  <c r="B28" i="26"/>
  <c r="V27" i="26"/>
  <c r="C27" i="26"/>
  <c r="M27" i="26" s="1"/>
  <c r="B27" i="26"/>
  <c r="V26" i="26"/>
  <c r="C26" i="26"/>
  <c r="O26" i="26" s="1"/>
  <c r="B26" i="26"/>
  <c r="V25" i="26"/>
  <c r="C25" i="26"/>
  <c r="K25" i="26" s="1"/>
  <c r="B25" i="26"/>
  <c r="V24" i="26"/>
  <c r="C24" i="26"/>
  <c r="K24" i="26" s="1"/>
  <c r="B24" i="26"/>
  <c r="V23" i="26"/>
  <c r="C23" i="26"/>
  <c r="M23" i="26" s="1"/>
  <c r="B23" i="26"/>
  <c r="V22" i="26"/>
  <c r="C22" i="26"/>
  <c r="O22" i="26" s="1"/>
  <c r="B22" i="26"/>
  <c r="V21" i="26"/>
  <c r="C21" i="26"/>
  <c r="E21" i="26" s="1"/>
  <c r="B21" i="26"/>
  <c r="V20" i="26"/>
  <c r="C20" i="26"/>
  <c r="K20" i="26" s="1"/>
  <c r="B20" i="26"/>
  <c r="V19" i="26"/>
  <c r="C19" i="26"/>
  <c r="M19" i="26" s="1"/>
  <c r="B19" i="26"/>
  <c r="V18" i="26"/>
  <c r="C18" i="26"/>
  <c r="O18" i="26" s="1"/>
  <c r="B18" i="26"/>
  <c r="V17" i="26"/>
  <c r="C17" i="26"/>
  <c r="B17" i="26"/>
  <c r="V16" i="26"/>
  <c r="C16" i="26"/>
  <c r="B16" i="26"/>
  <c r="V15" i="26"/>
  <c r="C15" i="26"/>
  <c r="N15" i="26" s="1"/>
  <c r="B15" i="26"/>
  <c r="V14" i="26"/>
  <c r="C14" i="26"/>
  <c r="O14" i="26" s="1"/>
  <c r="B14" i="26"/>
  <c r="V13" i="26"/>
  <c r="C13" i="26"/>
  <c r="B13" i="26"/>
  <c r="V12" i="26"/>
  <c r="C12" i="26"/>
  <c r="K12" i="26" s="1"/>
  <c r="B12" i="26"/>
  <c r="V11" i="26"/>
  <c r="C11" i="26"/>
  <c r="B11" i="26"/>
  <c r="V10" i="26"/>
  <c r="B10" i="26"/>
  <c r="V9" i="26"/>
  <c r="E9" i="26"/>
  <c r="B9" i="26"/>
  <c r="V8" i="26"/>
  <c r="E8" i="26"/>
  <c r="B8" i="26"/>
  <c r="V7" i="26"/>
  <c r="E7" i="26"/>
  <c r="B7" i="26"/>
  <c r="V6" i="26"/>
  <c r="E6" i="26"/>
  <c r="B6" i="26"/>
  <c r="V5" i="26"/>
  <c r="E5" i="26"/>
  <c r="B5" i="26"/>
  <c r="V4" i="26"/>
  <c r="C4" i="26"/>
  <c r="O4" i="26" s="1"/>
  <c r="B4" i="26"/>
  <c r="V3" i="26"/>
  <c r="C3" i="26"/>
  <c r="B3" i="26"/>
  <c r="V2" i="26"/>
  <c r="C2" i="26"/>
  <c r="K2" i="26" s="1"/>
  <c r="K7" i="8" s="1"/>
  <c r="B2" i="26"/>
  <c r="U3" i="8"/>
  <c r="T3" i="8"/>
  <c r="S3" i="8"/>
  <c r="R3" i="8"/>
  <c r="Q3" i="8"/>
  <c r="P3" i="8"/>
  <c r="I3" i="8"/>
  <c r="H3" i="8"/>
  <c r="G3" i="8"/>
  <c r="F3" i="8"/>
  <c r="V66" i="25"/>
  <c r="C66" i="25"/>
  <c r="M66" i="25" s="1"/>
  <c r="B66" i="25"/>
  <c r="V65" i="25"/>
  <c r="C65" i="25"/>
  <c r="J65" i="25" s="1"/>
  <c r="B65" i="25"/>
  <c r="V64" i="25"/>
  <c r="C64" i="25"/>
  <c r="B64" i="25"/>
  <c r="V63" i="25"/>
  <c r="C63" i="25"/>
  <c r="M63" i="25" s="1"/>
  <c r="B63" i="25"/>
  <c r="V62" i="25"/>
  <c r="C62" i="25"/>
  <c r="M62" i="25" s="1"/>
  <c r="B62" i="25"/>
  <c r="V61" i="25"/>
  <c r="C61" i="25"/>
  <c r="J61" i="25" s="1"/>
  <c r="B61" i="25"/>
  <c r="V60" i="25"/>
  <c r="C60" i="25"/>
  <c r="L60" i="25" s="1"/>
  <c r="B60" i="25"/>
  <c r="V59" i="25"/>
  <c r="C59" i="25"/>
  <c r="B59" i="25"/>
  <c r="V58" i="25"/>
  <c r="C58" i="25"/>
  <c r="M58" i="25" s="1"/>
  <c r="B58" i="25"/>
  <c r="V57" i="25"/>
  <c r="C57" i="25"/>
  <c r="J57" i="25" s="1"/>
  <c r="B57" i="25"/>
  <c r="V56" i="25"/>
  <c r="C56" i="25"/>
  <c r="L56" i="25" s="1"/>
  <c r="B56" i="25"/>
  <c r="V55" i="25"/>
  <c r="C55" i="25"/>
  <c r="B55" i="25"/>
  <c r="V54" i="25"/>
  <c r="C54" i="25"/>
  <c r="M54" i="25" s="1"/>
  <c r="B54" i="25"/>
  <c r="V53" i="25"/>
  <c r="C53" i="25"/>
  <c r="J53" i="25" s="1"/>
  <c r="B53" i="25"/>
  <c r="V52" i="25"/>
  <c r="C52" i="25"/>
  <c r="L52" i="25" s="1"/>
  <c r="B52" i="25"/>
  <c r="V51" i="25"/>
  <c r="C51" i="25"/>
  <c r="B51" i="25"/>
  <c r="V50" i="25"/>
  <c r="C50" i="25"/>
  <c r="M50" i="25" s="1"/>
  <c r="B50" i="25"/>
  <c r="V49" i="25"/>
  <c r="C49" i="25"/>
  <c r="J49" i="25" s="1"/>
  <c r="B49" i="25"/>
  <c r="V48" i="25"/>
  <c r="C48" i="25"/>
  <c r="L48" i="25" s="1"/>
  <c r="B48" i="25"/>
  <c r="V47" i="25"/>
  <c r="C47" i="25"/>
  <c r="M47" i="25" s="1"/>
  <c r="B47" i="25"/>
  <c r="V46" i="25"/>
  <c r="C46" i="25"/>
  <c r="M46" i="25" s="1"/>
  <c r="B46" i="25"/>
  <c r="V45" i="25"/>
  <c r="C45" i="25"/>
  <c r="J45" i="25" s="1"/>
  <c r="B45" i="25"/>
  <c r="V44" i="25"/>
  <c r="C44" i="25"/>
  <c r="L44" i="25" s="1"/>
  <c r="B44" i="25"/>
  <c r="V43" i="25"/>
  <c r="C43" i="25"/>
  <c r="B43" i="25"/>
  <c r="V42" i="25"/>
  <c r="C42" i="25"/>
  <c r="M42" i="25" s="1"/>
  <c r="B42" i="25"/>
  <c r="V41" i="25"/>
  <c r="C41" i="25"/>
  <c r="J41" i="25" s="1"/>
  <c r="B41" i="25"/>
  <c r="V40" i="25"/>
  <c r="C40" i="25"/>
  <c r="L40" i="25" s="1"/>
  <c r="B40" i="25"/>
  <c r="V39" i="25"/>
  <c r="C39" i="25"/>
  <c r="K39" i="25" s="1"/>
  <c r="B39" i="25"/>
  <c r="V38" i="25"/>
  <c r="C38" i="25"/>
  <c r="M38" i="25" s="1"/>
  <c r="B38" i="25"/>
  <c r="V37" i="25"/>
  <c r="C37" i="25"/>
  <c r="J37" i="25" s="1"/>
  <c r="B37" i="25"/>
  <c r="V36" i="25"/>
  <c r="C36" i="25"/>
  <c r="L36" i="25" s="1"/>
  <c r="B36" i="25"/>
  <c r="V35" i="25"/>
  <c r="C35" i="25"/>
  <c r="K35" i="25" s="1"/>
  <c r="B35" i="25"/>
  <c r="V34" i="25"/>
  <c r="C34" i="25"/>
  <c r="M34" i="25" s="1"/>
  <c r="B34" i="25"/>
  <c r="V33" i="25"/>
  <c r="C33" i="25"/>
  <c r="J33" i="25" s="1"/>
  <c r="B33" i="25"/>
  <c r="V32" i="25"/>
  <c r="C32" i="25"/>
  <c r="E32" i="25" s="1"/>
  <c r="B32" i="25"/>
  <c r="V31" i="25"/>
  <c r="C31" i="25"/>
  <c r="K31" i="25" s="1"/>
  <c r="B31" i="25"/>
  <c r="V30" i="25"/>
  <c r="C30" i="25"/>
  <c r="B30" i="25"/>
  <c r="V29" i="25"/>
  <c r="C29" i="25"/>
  <c r="B29" i="25"/>
  <c r="V28" i="25"/>
  <c r="C28" i="25"/>
  <c r="L28" i="25" s="1"/>
  <c r="B28" i="25"/>
  <c r="V27" i="25"/>
  <c r="C27" i="25"/>
  <c r="B27" i="25"/>
  <c r="V26" i="25"/>
  <c r="C26" i="25"/>
  <c r="O26" i="25" s="1"/>
  <c r="B26" i="25"/>
  <c r="V25" i="25"/>
  <c r="C25" i="25"/>
  <c r="B25" i="25"/>
  <c r="V24" i="25"/>
  <c r="C24" i="25"/>
  <c r="E24" i="25" s="1"/>
  <c r="B24" i="25"/>
  <c r="V23" i="25"/>
  <c r="C23" i="25"/>
  <c r="M23" i="25" s="1"/>
  <c r="B23" i="25"/>
  <c r="V22" i="25"/>
  <c r="C22" i="25"/>
  <c r="O22" i="25" s="1"/>
  <c r="B22" i="25"/>
  <c r="V21" i="25"/>
  <c r="C21" i="25"/>
  <c r="J21" i="25" s="1"/>
  <c r="B21" i="25"/>
  <c r="V20" i="25"/>
  <c r="C20" i="25"/>
  <c r="E20" i="25" s="1"/>
  <c r="B20" i="25"/>
  <c r="V19" i="25"/>
  <c r="C19" i="25"/>
  <c r="B19" i="25"/>
  <c r="V18" i="25"/>
  <c r="C18" i="25"/>
  <c r="O18" i="25" s="1"/>
  <c r="B18" i="25"/>
  <c r="V17" i="25"/>
  <c r="C17" i="25"/>
  <c r="J17" i="25" s="1"/>
  <c r="B17" i="25"/>
  <c r="V16" i="25"/>
  <c r="C16" i="25"/>
  <c r="E16" i="25" s="1"/>
  <c r="B16" i="25"/>
  <c r="V15" i="25"/>
  <c r="C15" i="25"/>
  <c r="B15" i="25"/>
  <c r="V14" i="25"/>
  <c r="C14" i="25"/>
  <c r="O14" i="25" s="1"/>
  <c r="B14" i="25"/>
  <c r="V13" i="25"/>
  <c r="C13" i="25"/>
  <c r="J13" i="25" s="1"/>
  <c r="B13" i="25"/>
  <c r="V12" i="25"/>
  <c r="C12" i="25"/>
  <c r="E12" i="25" s="1"/>
  <c r="B12" i="25"/>
  <c r="V11" i="25"/>
  <c r="C11" i="25"/>
  <c r="K11" i="25" s="1"/>
  <c r="B11" i="25"/>
  <c r="V10" i="25"/>
  <c r="C10" i="25"/>
  <c r="B10" i="25"/>
  <c r="V9" i="25"/>
  <c r="C9" i="25"/>
  <c r="J9" i="25" s="1"/>
  <c r="B9" i="25"/>
  <c r="V8" i="25"/>
  <c r="E8" i="25"/>
  <c r="B8" i="25"/>
  <c r="V7" i="25"/>
  <c r="E7" i="25"/>
  <c r="B7" i="25"/>
  <c r="V6" i="25"/>
  <c r="E6" i="25"/>
  <c r="B6" i="25"/>
  <c r="V5" i="25"/>
  <c r="B5" i="25"/>
  <c r="V4" i="25"/>
  <c r="C4" i="25"/>
  <c r="E4" i="25" s="1"/>
  <c r="B4" i="25"/>
  <c r="V3" i="25"/>
  <c r="C3" i="25"/>
  <c r="K3" i="25" s="1"/>
  <c r="B3" i="25"/>
  <c r="V2" i="25"/>
  <c r="C2" i="25"/>
  <c r="B2" i="25"/>
  <c r="K8" i="8" l="1"/>
  <c r="U27" i="8"/>
  <c r="J57" i="26"/>
  <c r="J35" i="25"/>
  <c r="L35" i="25"/>
  <c r="O35" i="25"/>
  <c r="N3" i="25"/>
  <c r="J23" i="25"/>
  <c r="E29" i="26"/>
  <c r="L23" i="25"/>
  <c r="K29" i="26"/>
  <c r="K17" i="25"/>
  <c r="M28" i="25"/>
  <c r="O3" i="25"/>
  <c r="L29" i="26"/>
  <c r="M31" i="25"/>
  <c r="L50" i="26"/>
  <c r="K57" i="26"/>
  <c r="S26" i="8"/>
  <c r="N31" i="25"/>
  <c r="E37" i="26"/>
  <c r="T26" i="8"/>
  <c r="M3" i="25"/>
  <c r="O31" i="25"/>
  <c r="N28" i="26"/>
  <c r="J37" i="26"/>
  <c r="O47" i="26"/>
  <c r="U26" i="8"/>
  <c r="O46" i="25"/>
  <c r="N31" i="26"/>
  <c r="J45" i="26"/>
  <c r="R28" i="8"/>
  <c r="E45" i="26"/>
  <c r="M45" i="26"/>
  <c r="S28" i="8"/>
  <c r="O31" i="26"/>
  <c r="J29" i="26"/>
  <c r="N45" i="26"/>
  <c r="O42" i="25"/>
  <c r="U23" i="8"/>
  <c r="S27" i="8"/>
  <c r="L20" i="25"/>
  <c r="M40" i="25"/>
  <c r="N19" i="26"/>
  <c r="O39" i="26"/>
  <c r="K9" i="25"/>
  <c r="M20" i="25"/>
  <c r="O19" i="26"/>
  <c r="N26" i="8"/>
  <c r="T27" i="8"/>
  <c r="J52" i="25"/>
  <c r="L20" i="26"/>
  <c r="M22" i="8"/>
  <c r="K44" i="25"/>
  <c r="O27" i="26"/>
  <c r="D13" i="27"/>
  <c r="E13" i="27" s="1"/>
  <c r="D60" i="27"/>
  <c r="E60" i="27" s="1"/>
  <c r="D66" i="27"/>
  <c r="E66" i="27" s="1"/>
  <c r="D72" i="27"/>
  <c r="E72" i="27" s="1"/>
  <c r="D84" i="27"/>
  <c r="E84" i="27" s="1"/>
  <c r="D90" i="27"/>
  <c r="E90" i="27" s="1"/>
  <c r="D114" i="27"/>
  <c r="E114" i="27" s="1"/>
  <c r="N39" i="25"/>
  <c r="K65" i="25"/>
  <c r="K21" i="8"/>
  <c r="O50" i="25"/>
  <c r="K56" i="25"/>
  <c r="N62" i="25"/>
  <c r="K4" i="25"/>
  <c r="M11" i="25"/>
  <c r="L16" i="25"/>
  <c r="K24" i="25"/>
  <c r="K32" i="25"/>
  <c r="M56" i="25"/>
  <c r="O62" i="25"/>
  <c r="L12" i="26"/>
  <c r="E42" i="26"/>
  <c r="K46" i="26"/>
  <c r="M52" i="26"/>
  <c r="S21" i="8"/>
  <c r="E58" i="25"/>
  <c r="M52" i="25"/>
  <c r="O58" i="25"/>
  <c r="M48" i="26"/>
  <c r="D96" i="27"/>
  <c r="E96" i="27" s="1"/>
  <c r="N52" i="26"/>
  <c r="L28" i="8"/>
  <c r="K52" i="25"/>
  <c r="E46" i="26"/>
  <c r="O39" i="25"/>
  <c r="E3" i="25"/>
  <c r="J48" i="25"/>
  <c r="L23" i="8"/>
  <c r="O38" i="25"/>
  <c r="N2" i="26"/>
  <c r="M20" i="26"/>
  <c r="L12" i="25"/>
  <c r="J44" i="25"/>
  <c r="N58" i="25"/>
  <c r="N20" i="26"/>
  <c r="K38" i="26"/>
  <c r="N22" i="8"/>
  <c r="O34" i="25"/>
  <c r="J36" i="25"/>
  <c r="K41" i="25"/>
  <c r="L47" i="25"/>
  <c r="D19" i="27"/>
  <c r="E19" i="27" s="1"/>
  <c r="D48" i="27"/>
  <c r="E48" i="27" s="1"/>
  <c r="D78" i="27"/>
  <c r="E78" i="27" s="1"/>
  <c r="D126" i="27"/>
  <c r="E126" i="27" s="1"/>
  <c r="J16" i="25"/>
  <c r="M44" i="25"/>
  <c r="J4" i="25"/>
  <c r="J24" i="25"/>
  <c r="J46" i="26"/>
  <c r="L62" i="26"/>
  <c r="L4" i="25"/>
  <c r="N11" i="25"/>
  <c r="M16" i="25"/>
  <c r="L24" i="25"/>
  <c r="L32" i="25"/>
  <c r="M12" i="26"/>
  <c r="J42" i="26"/>
  <c r="L46" i="26"/>
  <c r="M4" i="25"/>
  <c r="O11" i="25"/>
  <c r="M24" i="25"/>
  <c r="M32" i="25"/>
  <c r="E66" i="25"/>
  <c r="J3" i="25"/>
  <c r="J20" i="25"/>
  <c r="J28" i="25"/>
  <c r="J31" i="25"/>
  <c r="M35" i="25"/>
  <c r="J40" i="25"/>
  <c r="K48" i="25"/>
  <c r="O54" i="25"/>
  <c r="N66" i="25"/>
  <c r="K37" i="26"/>
  <c r="L42" i="26"/>
  <c r="K45" i="26"/>
  <c r="O63" i="26"/>
  <c r="D4" i="27"/>
  <c r="E4" i="27" s="1"/>
  <c r="D16" i="27"/>
  <c r="E16" i="27" s="1"/>
  <c r="M23" i="8"/>
  <c r="J12" i="25"/>
  <c r="K12" i="25"/>
  <c r="N41" i="26"/>
  <c r="M12" i="25"/>
  <c r="L24" i="26"/>
  <c r="L38" i="26"/>
  <c r="D55" i="27"/>
  <c r="E55" i="27" s="1"/>
  <c r="D102" i="27"/>
  <c r="E102" i="27" s="1"/>
  <c r="D108" i="27"/>
  <c r="E108" i="27" s="1"/>
  <c r="D120" i="27"/>
  <c r="E120" i="27" s="1"/>
  <c r="K21" i="25"/>
  <c r="K36" i="25"/>
  <c r="J56" i="25"/>
  <c r="E62" i="25"/>
  <c r="M24" i="26"/>
  <c r="N48" i="26"/>
  <c r="K16" i="25"/>
  <c r="J32" i="25"/>
  <c r="M36" i="25"/>
  <c r="N24" i="26"/>
  <c r="N12" i="26"/>
  <c r="K42" i="26"/>
  <c r="L3" i="25"/>
  <c r="K20" i="25"/>
  <c r="K28" i="25"/>
  <c r="L31" i="25"/>
  <c r="N35" i="25"/>
  <c r="K40" i="25"/>
  <c r="M48" i="25"/>
  <c r="O66" i="25"/>
  <c r="L45" i="26"/>
  <c r="N23" i="8"/>
  <c r="K59" i="25"/>
  <c r="O59" i="25"/>
  <c r="N59" i="25"/>
  <c r="M59" i="25"/>
  <c r="L59" i="25"/>
  <c r="J59" i="25"/>
  <c r="O66" i="26"/>
  <c r="L66" i="26"/>
  <c r="J66" i="26"/>
  <c r="K66" i="26"/>
  <c r="K37" i="25"/>
  <c r="K51" i="25"/>
  <c r="O51" i="25"/>
  <c r="N51" i="25"/>
  <c r="M51" i="25"/>
  <c r="L51" i="25"/>
  <c r="J51" i="25"/>
  <c r="E66" i="26"/>
  <c r="M60" i="26"/>
  <c r="K33" i="25"/>
  <c r="K43" i="25"/>
  <c r="O43" i="25"/>
  <c r="L43" i="25"/>
  <c r="N43" i="25"/>
  <c r="M43" i="25"/>
  <c r="J43" i="25"/>
  <c r="N60" i="26"/>
  <c r="O13" i="26"/>
  <c r="L13" i="26"/>
  <c r="K13" i="26"/>
  <c r="J13" i="26"/>
  <c r="N13" i="26"/>
  <c r="K16" i="26"/>
  <c r="M16" i="26"/>
  <c r="N16" i="26"/>
  <c r="N55" i="26"/>
  <c r="O55" i="26"/>
  <c r="K19" i="25"/>
  <c r="O19" i="25"/>
  <c r="L19" i="25"/>
  <c r="N19" i="25"/>
  <c r="M19" i="25"/>
  <c r="J29" i="25"/>
  <c r="K29" i="25"/>
  <c r="K55" i="25"/>
  <c r="O55" i="25"/>
  <c r="N55" i="25"/>
  <c r="M55" i="25"/>
  <c r="L55" i="25"/>
  <c r="O3" i="26"/>
  <c r="N3" i="26"/>
  <c r="L3" i="26"/>
  <c r="M3" i="26"/>
  <c r="E13" i="26"/>
  <c r="L16" i="26"/>
  <c r="O58" i="26"/>
  <c r="L58" i="26"/>
  <c r="K58" i="26"/>
  <c r="K13" i="25"/>
  <c r="J19" i="25"/>
  <c r="K27" i="25"/>
  <c r="N27" i="25"/>
  <c r="O27" i="25"/>
  <c r="M27" i="25"/>
  <c r="J55" i="25"/>
  <c r="J63" i="25"/>
  <c r="E3" i="26"/>
  <c r="M13" i="26"/>
  <c r="E58" i="26"/>
  <c r="M61" i="26"/>
  <c r="L61" i="26"/>
  <c r="K61" i="26"/>
  <c r="O61" i="26"/>
  <c r="E61" i="26"/>
  <c r="N61" i="26"/>
  <c r="J61" i="26"/>
  <c r="J3" i="26"/>
  <c r="J58" i="26"/>
  <c r="L27" i="25"/>
  <c r="K61" i="25"/>
  <c r="K3" i="26"/>
  <c r="O17" i="26"/>
  <c r="M17" i="26"/>
  <c r="L17" i="26"/>
  <c r="K17" i="26"/>
  <c r="N17" i="26"/>
  <c r="J17" i="26"/>
  <c r="E17" i="26"/>
  <c r="M35" i="26"/>
  <c r="O35" i="26"/>
  <c r="O53" i="26"/>
  <c r="N53" i="26"/>
  <c r="M53" i="26"/>
  <c r="K53" i="26"/>
  <c r="L53" i="26"/>
  <c r="O65" i="26"/>
  <c r="K65" i="26"/>
  <c r="J65" i="26"/>
  <c r="E65" i="26"/>
  <c r="M65" i="26"/>
  <c r="N65" i="26"/>
  <c r="N35" i="26"/>
  <c r="E53" i="26"/>
  <c r="L65" i="26"/>
  <c r="K63" i="25"/>
  <c r="O63" i="25"/>
  <c r="N63" i="25"/>
  <c r="J53" i="26"/>
  <c r="P26" i="8"/>
  <c r="P23" i="8"/>
  <c r="P27" i="8"/>
  <c r="P21" i="8"/>
  <c r="P22" i="8"/>
  <c r="J27" i="25"/>
  <c r="E61" i="25"/>
  <c r="L63" i="25"/>
  <c r="L56" i="26"/>
  <c r="N56" i="26"/>
  <c r="N27" i="26"/>
  <c r="K32" i="26"/>
  <c r="N32" i="26"/>
  <c r="M32" i="26"/>
  <c r="L32" i="26"/>
  <c r="Q26" i="8"/>
  <c r="Q23" i="8"/>
  <c r="Q22" i="8"/>
  <c r="Q27" i="8"/>
  <c r="Q21" i="8"/>
  <c r="D24" i="27"/>
  <c r="E24" i="27" s="1"/>
  <c r="D30" i="27"/>
  <c r="E30" i="27" s="1"/>
  <c r="D36" i="27"/>
  <c r="E36" i="27" s="1"/>
  <c r="D42" i="27"/>
  <c r="E42" i="27" s="1"/>
  <c r="D2" i="27"/>
  <c r="E2" i="27" s="1"/>
  <c r="R26" i="8"/>
  <c r="R23" i="8"/>
  <c r="R22" i="8"/>
  <c r="D20" i="27"/>
  <c r="E20" i="27" s="1"/>
  <c r="D109" i="27"/>
  <c r="E109" i="27" s="1"/>
  <c r="E57" i="25"/>
  <c r="E25" i="26"/>
  <c r="O33" i="26"/>
  <c r="M33" i="26"/>
  <c r="J33" i="26"/>
  <c r="L33" i="26"/>
  <c r="K33" i="26"/>
  <c r="E49" i="26"/>
  <c r="O51" i="26"/>
  <c r="K15" i="25"/>
  <c r="M15" i="25"/>
  <c r="L15" i="25"/>
  <c r="J15" i="25"/>
  <c r="E15" i="25"/>
  <c r="K57" i="25"/>
  <c r="L64" i="25"/>
  <c r="M64" i="25"/>
  <c r="K64" i="25"/>
  <c r="J64" i="25"/>
  <c r="N23" i="26"/>
  <c r="J25" i="26"/>
  <c r="E33" i="26"/>
  <c r="J41" i="26"/>
  <c r="J49" i="26"/>
  <c r="M64" i="26"/>
  <c r="O10" i="25"/>
  <c r="N10" i="25"/>
  <c r="E10" i="25"/>
  <c r="N15" i="25"/>
  <c r="K23" i="25"/>
  <c r="N23" i="25"/>
  <c r="O23" i="25"/>
  <c r="K53" i="25"/>
  <c r="M15" i="26"/>
  <c r="O15" i="26"/>
  <c r="O23" i="26"/>
  <c r="N33" i="26"/>
  <c r="K41" i="26"/>
  <c r="K49" i="26"/>
  <c r="E62" i="26"/>
  <c r="N64" i="26"/>
  <c r="R21" i="8"/>
  <c r="D103" i="27"/>
  <c r="E103" i="27" s="1"/>
  <c r="D115" i="27"/>
  <c r="E115" i="27" s="1"/>
  <c r="E41" i="26"/>
  <c r="L41" i="26"/>
  <c r="O54" i="26"/>
  <c r="L54" i="26"/>
  <c r="K54" i="26"/>
  <c r="J54" i="26"/>
  <c r="E54" i="26"/>
  <c r="J62" i="26"/>
  <c r="D105" i="27"/>
  <c r="E105" i="27" s="1"/>
  <c r="D111" i="27"/>
  <c r="E111" i="27" s="1"/>
  <c r="D117" i="27"/>
  <c r="E117" i="27" s="1"/>
  <c r="D123" i="27"/>
  <c r="E123" i="27" s="1"/>
  <c r="D129" i="27"/>
  <c r="E129" i="27" s="1"/>
  <c r="O25" i="26"/>
  <c r="N25" i="26"/>
  <c r="M25" i="26"/>
  <c r="L25" i="26"/>
  <c r="O49" i="26"/>
  <c r="N49" i="26"/>
  <c r="D14" i="27"/>
  <c r="E14" i="27" s="1"/>
  <c r="D121" i="27"/>
  <c r="E121" i="27" s="1"/>
  <c r="D127" i="27"/>
  <c r="E127" i="27" s="1"/>
  <c r="O15" i="25"/>
  <c r="J25" i="25"/>
  <c r="K25" i="25"/>
  <c r="K47" i="25"/>
  <c r="O47" i="25"/>
  <c r="N47" i="25"/>
  <c r="O2" i="25"/>
  <c r="N2" i="25"/>
  <c r="E2" i="25"/>
  <c r="J47" i="25"/>
  <c r="K49" i="25"/>
  <c r="O37" i="26"/>
  <c r="M37" i="26"/>
  <c r="N37" i="26"/>
  <c r="M41" i="26"/>
  <c r="O43" i="26"/>
  <c r="M49" i="26"/>
  <c r="K62" i="26"/>
  <c r="J28" i="8"/>
  <c r="J22" i="8"/>
  <c r="J27" i="8"/>
  <c r="J26" i="8"/>
  <c r="J23" i="8"/>
  <c r="D27" i="27"/>
  <c r="E27" i="27" s="1"/>
  <c r="D33" i="27"/>
  <c r="E33" i="27" s="1"/>
  <c r="D39" i="27"/>
  <c r="E39" i="27" s="1"/>
  <c r="D45" i="27"/>
  <c r="E45" i="27" s="1"/>
  <c r="M30" i="25"/>
  <c r="O30" i="25"/>
  <c r="N30" i="25"/>
  <c r="E30" i="25"/>
  <c r="D17" i="27"/>
  <c r="E17" i="27" s="1"/>
  <c r="D106" i="27"/>
  <c r="E106" i="27" s="1"/>
  <c r="E11" i="25"/>
  <c r="J39" i="25"/>
  <c r="K45" i="25"/>
  <c r="J60" i="25"/>
  <c r="L40" i="26"/>
  <c r="N40" i="26"/>
  <c r="M40" i="26"/>
  <c r="E50" i="26"/>
  <c r="L27" i="8"/>
  <c r="L21" i="8"/>
  <c r="L26" i="8"/>
  <c r="D22" i="27"/>
  <c r="E22" i="27" s="1"/>
  <c r="D28" i="27"/>
  <c r="E28" i="27" s="1"/>
  <c r="D34" i="27"/>
  <c r="E34" i="27" s="1"/>
  <c r="D40" i="27"/>
  <c r="E40" i="27" s="1"/>
  <c r="O21" i="26"/>
  <c r="N21" i="26"/>
  <c r="M21" i="26"/>
  <c r="L21" i="26"/>
  <c r="D11" i="27"/>
  <c r="E11" i="27" s="1"/>
  <c r="D58" i="27"/>
  <c r="E58" i="27" s="1"/>
  <c r="D82" i="27"/>
  <c r="E82" i="27" s="1"/>
  <c r="J11" i="25"/>
  <c r="L39" i="25"/>
  <c r="K60" i="25"/>
  <c r="J21" i="26"/>
  <c r="J50" i="26"/>
  <c r="O57" i="26"/>
  <c r="N57" i="26"/>
  <c r="M57" i="26"/>
  <c r="L57" i="26"/>
  <c r="M27" i="8"/>
  <c r="M21" i="8"/>
  <c r="D12" i="27"/>
  <c r="E12" i="27" s="1"/>
  <c r="D18" i="27"/>
  <c r="E18" i="27" s="1"/>
  <c r="D107" i="27"/>
  <c r="E107" i="27" s="1"/>
  <c r="D113" i="27"/>
  <c r="E113" i="27" s="1"/>
  <c r="D119" i="27"/>
  <c r="E119" i="27" s="1"/>
  <c r="D125" i="27"/>
  <c r="E125" i="27" s="1"/>
  <c r="M11" i="26"/>
  <c r="O11" i="26"/>
  <c r="N11" i="26"/>
  <c r="K28" i="8"/>
  <c r="K27" i="8"/>
  <c r="K26" i="8"/>
  <c r="D52" i="27"/>
  <c r="E52" i="27" s="1"/>
  <c r="D59" i="27"/>
  <c r="E59" i="27" s="1"/>
  <c r="D70" i="27"/>
  <c r="E70" i="27" s="1"/>
  <c r="D76" i="27"/>
  <c r="E76" i="27" s="1"/>
  <c r="D88" i="27"/>
  <c r="E88" i="27" s="1"/>
  <c r="D94" i="27"/>
  <c r="E94" i="27" s="1"/>
  <c r="D100" i="27"/>
  <c r="E100" i="27" s="1"/>
  <c r="D112" i="27"/>
  <c r="E112" i="27" s="1"/>
  <c r="D118" i="27"/>
  <c r="E118" i="27" s="1"/>
  <c r="D124" i="27"/>
  <c r="E124" i="27" s="1"/>
  <c r="D130" i="27"/>
  <c r="E130" i="27" s="1"/>
  <c r="L11" i="25"/>
  <c r="M39" i="25"/>
  <c r="M60" i="25"/>
  <c r="K21" i="26"/>
  <c r="O29" i="26"/>
  <c r="N29" i="26"/>
  <c r="L36" i="26"/>
  <c r="N36" i="26"/>
  <c r="K50" i="26"/>
  <c r="N27" i="8"/>
  <c r="N21" i="8"/>
  <c r="D23" i="27"/>
  <c r="E23" i="27" s="1"/>
  <c r="D29" i="27"/>
  <c r="E29" i="27" s="1"/>
  <c r="D35" i="27"/>
  <c r="E35" i="27" s="1"/>
  <c r="D41" i="27"/>
  <c r="E41" i="27" s="1"/>
  <c r="K23" i="8"/>
  <c r="M26" i="8"/>
  <c r="D25" i="27"/>
  <c r="E25" i="27" s="1"/>
  <c r="D31" i="27"/>
  <c r="E31" i="27" s="1"/>
  <c r="D37" i="27"/>
  <c r="E37" i="27" s="1"/>
  <c r="D43" i="27"/>
  <c r="E43" i="27" s="1"/>
  <c r="E14" i="25"/>
  <c r="E18" i="25"/>
  <c r="E22" i="25"/>
  <c r="E26" i="25"/>
  <c r="E34" i="25"/>
  <c r="E38" i="25"/>
  <c r="E42" i="25"/>
  <c r="E46" i="25"/>
  <c r="E50" i="25"/>
  <c r="E54" i="25"/>
  <c r="L2" i="26"/>
  <c r="L28" i="26"/>
  <c r="E38" i="26"/>
  <c r="M44" i="26"/>
  <c r="O59" i="26"/>
  <c r="T28" i="8"/>
  <c r="T22" i="8"/>
  <c r="D3" i="27"/>
  <c r="E3" i="27" s="1"/>
  <c r="D15" i="27"/>
  <c r="E15" i="27" s="1"/>
  <c r="D21" i="27"/>
  <c r="E21" i="27" s="1"/>
  <c r="D50" i="27"/>
  <c r="E50" i="27" s="1"/>
  <c r="D51" i="27"/>
  <c r="E51" i="27" s="1"/>
  <c r="D56" i="27"/>
  <c r="E56" i="27" s="1"/>
  <c r="D62" i="27"/>
  <c r="E62" i="27" s="1"/>
  <c r="D68" i="27"/>
  <c r="E68" i="27" s="1"/>
  <c r="D74" i="27"/>
  <c r="E74" i="27" s="1"/>
  <c r="D80" i="27"/>
  <c r="E80" i="27" s="1"/>
  <c r="D86" i="27"/>
  <c r="E86" i="27" s="1"/>
  <c r="D92" i="27"/>
  <c r="E92" i="27" s="1"/>
  <c r="D98" i="27"/>
  <c r="E98" i="27" s="1"/>
  <c r="D104" i="27"/>
  <c r="E104" i="27" s="1"/>
  <c r="D110" i="27"/>
  <c r="E110" i="27" s="1"/>
  <c r="D116" i="27"/>
  <c r="E116" i="27" s="1"/>
  <c r="D122" i="27"/>
  <c r="E122" i="27" s="1"/>
  <c r="D128" i="27"/>
  <c r="E128" i="27" s="1"/>
  <c r="S23" i="8"/>
  <c r="N18" i="25"/>
  <c r="N22" i="25"/>
  <c r="N26" i="25"/>
  <c r="N34" i="25"/>
  <c r="N38" i="25"/>
  <c r="N42" i="25"/>
  <c r="N46" i="25"/>
  <c r="N50" i="25"/>
  <c r="N54" i="25"/>
  <c r="M2" i="26"/>
  <c r="M28" i="26"/>
  <c r="J38" i="26"/>
  <c r="N44" i="26"/>
  <c r="U28" i="8"/>
  <c r="U22" i="8"/>
  <c r="D26" i="27"/>
  <c r="E26" i="27" s="1"/>
  <c r="D32" i="27"/>
  <c r="E32" i="27" s="1"/>
  <c r="D38" i="27"/>
  <c r="E38" i="27" s="1"/>
  <c r="D44" i="27"/>
  <c r="E44" i="27" s="1"/>
  <c r="T23" i="8"/>
  <c r="D46" i="27"/>
  <c r="E46" i="27" s="1"/>
  <c r="D47" i="27"/>
  <c r="E47" i="27" s="1"/>
  <c r="D54" i="27"/>
  <c r="E54" i="27" s="1"/>
  <c r="D63" i="27"/>
  <c r="E63" i="27" s="1"/>
  <c r="D67" i="27"/>
  <c r="E67" i="27" s="1"/>
  <c r="D71" i="27"/>
  <c r="E71" i="27" s="1"/>
  <c r="D75" i="27"/>
  <c r="E75" i="27" s="1"/>
  <c r="D79" i="27"/>
  <c r="E79" i="27" s="1"/>
  <c r="D83" i="27"/>
  <c r="E83" i="27" s="1"/>
  <c r="D87" i="27"/>
  <c r="E87" i="27" s="1"/>
  <c r="D91" i="27"/>
  <c r="E91" i="27" s="1"/>
  <c r="D95" i="27"/>
  <c r="E95" i="27" s="1"/>
  <c r="D99" i="27"/>
  <c r="E99" i="27" s="1"/>
  <c r="D53" i="27"/>
  <c r="E53" i="27" s="1"/>
  <c r="D64" i="27"/>
  <c r="E64" i="27" s="1"/>
  <c r="D49" i="27"/>
  <c r="E49" i="27" s="1"/>
  <c r="D57" i="27"/>
  <c r="E57" i="27" s="1"/>
  <c r="D61" i="27"/>
  <c r="E61" i="27" s="1"/>
  <c r="D65" i="27"/>
  <c r="E65" i="27" s="1"/>
  <c r="D69" i="27"/>
  <c r="E69" i="27" s="1"/>
  <c r="D73" i="27"/>
  <c r="E73" i="27" s="1"/>
  <c r="D77" i="27"/>
  <c r="E77" i="27" s="1"/>
  <c r="D81" i="27"/>
  <c r="E81" i="27" s="1"/>
  <c r="D85" i="27"/>
  <c r="E85" i="27" s="1"/>
  <c r="D89" i="27"/>
  <c r="E89" i="27" s="1"/>
  <c r="D93" i="27"/>
  <c r="E93" i="27" s="1"/>
  <c r="D97" i="27"/>
  <c r="E97" i="27" s="1"/>
  <c r="D101" i="27"/>
  <c r="E101" i="27" s="1"/>
  <c r="E4" i="26"/>
  <c r="E10" i="26"/>
  <c r="E26" i="26"/>
  <c r="J14" i="26"/>
  <c r="J18" i="26"/>
  <c r="O2" i="26"/>
  <c r="K4" i="26"/>
  <c r="E11" i="26"/>
  <c r="O12" i="26"/>
  <c r="K14" i="26"/>
  <c r="E15" i="26"/>
  <c r="O16" i="26"/>
  <c r="K18" i="26"/>
  <c r="E19" i="26"/>
  <c r="O20" i="26"/>
  <c r="K22" i="26"/>
  <c r="E23" i="26"/>
  <c r="O24" i="26"/>
  <c r="K26" i="26"/>
  <c r="E27" i="26"/>
  <c r="O28" i="26"/>
  <c r="K30" i="26"/>
  <c r="E31" i="26"/>
  <c r="O32" i="26"/>
  <c r="K34" i="26"/>
  <c r="E35" i="26"/>
  <c r="O36" i="26"/>
  <c r="E39" i="26"/>
  <c r="O40" i="26"/>
  <c r="E43" i="26"/>
  <c r="O44" i="26"/>
  <c r="E47" i="26"/>
  <c r="O48" i="26"/>
  <c r="E51" i="26"/>
  <c r="O52" i="26"/>
  <c r="E55" i="26"/>
  <c r="O56" i="26"/>
  <c r="E59" i="26"/>
  <c r="O60" i="26"/>
  <c r="E63" i="26"/>
  <c r="O64" i="26"/>
  <c r="E18" i="26"/>
  <c r="E22" i="26"/>
  <c r="L4" i="26"/>
  <c r="L14" i="26"/>
  <c r="J15" i="26"/>
  <c r="L18" i="26"/>
  <c r="J19" i="26"/>
  <c r="L22" i="26"/>
  <c r="J23" i="26"/>
  <c r="L26" i="26"/>
  <c r="J27" i="26"/>
  <c r="L30" i="26"/>
  <c r="J31" i="26"/>
  <c r="L34" i="26"/>
  <c r="J35" i="26"/>
  <c r="J39" i="26"/>
  <c r="J43" i="26"/>
  <c r="J47" i="26"/>
  <c r="J51" i="26"/>
  <c r="J55" i="26"/>
  <c r="J59" i="26"/>
  <c r="J63" i="26"/>
  <c r="E14" i="26"/>
  <c r="E30" i="26"/>
  <c r="J22" i="26"/>
  <c r="J34" i="26"/>
  <c r="E2" i="26"/>
  <c r="M4" i="26"/>
  <c r="K11" i="26"/>
  <c r="E12" i="26"/>
  <c r="M14" i="26"/>
  <c r="K15" i="26"/>
  <c r="E16" i="26"/>
  <c r="M18" i="26"/>
  <c r="K19" i="26"/>
  <c r="E20" i="26"/>
  <c r="M22" i="26"/>
  <c r="K23" i="26"/>
  <c r="E24" i="26"/>
  <c r="M26" i="26"/>
  <c r="K27" i="26"/>
  <c r="E28" i="26"/>
  <c r="M30" i="26"/>
  <c r="K31" i="26"/>
  <c r="E32" i="26"/>
  <c r="M34" i="26"/>
  <c r="K35" i="26"/>
  <c r="E36" i="26"/>
  <c r="M38" i="26"/>
  <c r="K39" i="26"/>
  <c r="E40" i="26"/>
  <c r="M42" i="26"/>
  <c r="K43" i="26"/>
  <c r="E44" i="26"/>
  <c r="M46" i="26"/>
  <c r="K47" i="26"/>
  <c r="E48" i="26"/>
  <c r="M50" i="26"/>
  <c r="K51" i="26"/>
  <c r="E52" i="26"/>
  <c r="M54" i="26"/>
  <c r="K55" i="26"/>
  <c r="E56" i="26"/>
  <c r="M58" i="26"/>
  <c r="K59" i="26"/>
  <c r="E60" i="26"/>
  <c r="M62" i="26"/>
  <c r="K63" i="26"/>
  <c r="E64" i="26"/>
  <c r="M66" i="26"/>
  <c r="E34" i="26"/>
  <c r="J4" i="26"/>
  <c r="J30" i="26"/>
  <c r="J11" i="26"/>
  <c r="J2" i="26"/>
  <c r="N4" i="26"/>
  <c r="L11" i="26"/>
  <c r="J12" i="26"/>
  <c r="N14" i="26"/>
  <c r="L15" i="26"/>
  <c r="J16" i="26"/>
  <c r="N18" i="26"/>
  <c r="L19" i="26"/>
  <c r="J20" i="26"/>
  <c r="N22" i="26"/>
  <c r="L23" i="26"/>
  <c r="J24" i="26"/>
  <c r="N26" i="26"/>
  <c r="L27" i="26"/>
  <c r="J28" i="26"/>
  <c r="N30" i="26"/>
  <c r="L31" i="26"/>
  <c r="J32" i="26"/>
  <c r="N34" i="26"/>
  <c r="L35" i="26"/>
  <c r="J36" i="26"/>
  <c r="N38" i="26"/>
  <c r="L39" i="26"/>
  <c r="J40" i="26"/>
  <c r="N42" i="26"/>
  <c r="L43" i="26"/>
  <c r="J44" i="26"/>
  <c r="N46" i="26"/>
  <c r="L47" i="26"/>
  <c r="J48" i="26"/>
  <c r="N50" i="26"/>
  <c r="L51" i="26"/>
  <c r="J52" i="26"/>
  <c r="N54" i="26"/>
  <c r="L55" i="26"/>
  <c r="J56" i="26"/>
  <c r="N58" i="26"/>
  <c r="L59" i="26"/>
  <c r="J60" i="26"/>
  <c r="N62" i="26"/>
  <c r="L63" i="26"/>
  <c r="J64" i="26"/>
  <c r="N66" i="26"/>
  <c r="J26" i="26"/>
  <c r="K36" i="26"/>
  <c r="M39" i="26"/>
  <c r="K40" i="26"/>
  <c r="M43" i="26"/>
  <c r="K44" i="26"/>
  <c r="M47" i="26"/>
  <c r="K48" i="26"/>
  <c r="M51" i="26"/>
  <c r="K52" i="26"/>
  <c r="M55" i="26"/>
  <c r="K56" i="26"/>
  <c r="M59" i="26"/>
  <c r="K60" i="26"/>
  <c r="M63" i="26"/>
  <c r="K64" i="26"/>
  <c r="J2" i="25"/>
  <c r="N4" i="25"/>
  <c r="L9" i="25"/>
  <c r="J10" i="25"/>
  <c r="N12" i="25"/>
  <c r="L13" i="25"/>
  <c r="J14" i="25"/>
  <c r="N16" i="25"/>
  <c r="L17" i="25"/>
  <c r="J18" i="25"/>
  <c r="N20" i="25"/>
  <c r="L21" i="25"/>
  <c r="J22" i="25"/>
  <c r="N24" i="25"/>
  <c r="L25" i="25"/>
  <c r="J26" i="25"/>
  <c r="N28" i="25"/>
  <c r="L29" i="25"/>
  <c r="J30" i="25"/>
  <c r="N32" i="25"/>
  <c r="L33" i="25"/>
  <c r="J34" i="25"/>
  <c r="N36" i="25"/>
  <c r="L37" i="25"/>
  <c r="J38" i="25"/>
  <c r="N40" i="25"/>
  <c r="L41" i="25"/>
  <c r="J42" i="25"/>
  <c r="N44" i="25"/>
  <c r="L45" i="25"/>
  <c r="J46" i="25"/>
  <c r="N48" i="25"/>
  <c r="L49" i="25"/>
  <c r="J50" i="25"/>
  <c r="N52" i="25"/>
  <c r="L53" i="25"/>
  <c r="J54" i="25"/>
  <c r="N56" i="25"/>
  <c r="L57" i="25"/>
  <c r="J58" i="25"/>
  <c r="N60" i="25"/>
  <c r="L61" i="25"/>
  <c r="J62" i="25"/>
  <c r="N64" i="25"/>
  <c r="L65" i="25"/>
  <c r="J66" i="25"/>
  <c r="K2" i="25"/>
  <c r="O4" i="25"/>
  <c r="M9" i="25"/>
  <c r="K10" i="25"/>
  <c r="O12" i="25"/>
  <c r="M13" i="25"/>
  <c r="K14" i="25"/>
  <c r="O16" i="25"/>
  <c r="M17" i="25"/>
  <c r="K18" i="25"/>
  <c r="E19" i="25"/>
  <c r="O20" i="25"/>
  <c r="M21" i="25"/>
  <c r="K22" i="25"/>
  <c r="E23" i="25"/>
  <c r="O24" i="25"/>
  <c r="M25" i="25"/>
  <c r="K26" i="25"/>
  <c r="E27" i="25"/>
  <c r="O28" i="25"/>
  <c r="M29" i="25"/>
  <c r="K30" i="25"/>
  <c r="E31" i="25"/>
  <c r="O32" i="25"/>
  <c r="M33" i="25"/>
  <c r="K34" i="25"/>
  <c r="E35" i="25"/>
  <c r="O36" i="25"/>
  <c r="M37" i="25"/>
  <c r="K38" i="25"/>
  <c r="E39" i="25"/>
  <c r="O40" i="25"/>
  <c r="M41" i="25"/>
  <c r="K42" i="25"/>
  <c r="E43" i="25"/>
  <c r="O44" i="25"/>
  <c r="M45" i="25"/>
  <c r="K46" i="25"/>
  <c r="E47" i="25"/>
  <c r="O48" i="25"/>
  <c r="M49" i="25"/>
  <c r="K50" i="25"/>
  <c r="E51" i="25"/>
  <c r="O52" i="25"/>
  <c r="M53" i="25"/>
  <c r="K54" i="25"/>
  <c r="E55" i="25"/>
  <c r="O56" i="25"/>
  <c r="M57" i="25"/>
  <c r="K58" i="25"/>
  <c r="E59" i="25"/>
  <c r="O60" i="25"/>
  <c r="M61" i="25"/>
  <c r="K62" i="25"/>
  <c r="E63" i="25"/>
  <c r="O64" i="25"/>
  <c r="M65" i="25"/>
  <c r="K66" i="25"/>
  <c r="L10" i="25"/>
  <c r="N13" i="25"/>
  <c r="N17" i="25"/>
  <c r="L22" i="25"/>
  <c r="N25" i="25"/>
  <c r="L26" i="25"/>
  <c r="L30" i="25"/>
  <c r="N33" i="25"/>
  <c r="L34" i="25"/>
  <c r="N37" i="25"/>
  <c r="L38" i="25"/>
  <c r="N41" i="25"/>
  <c r="L42" i="25"/>
  <c r="N45" i="25"/>
  <c r="L46" i="25"/>
  <c r="N49" i="25"/>
  <c r="L50" i="25"/>
  <c r="N53" i="25"/>
  <c r="L54" i="25"/>
  <c r="N57" i="25"/>
  <c r="L58" i="25"/>
  <c r="N61" i="25"/>
  <c r="L62" i="25"/>
  <c r="N65" i="25"/>
  <c r="L66" i="25"/>
  <c r="L2" i="25"/>
  <c r="N9" i="25"/>
  <c r="L14" i="25"/>
  <c r="L18" i="25"/>
  <c r="N21" i="25"/>
  <c r="N29" i="25"/>
  <c r="M2" i="25"/>
  <c r="O9" i="25"/>
  <c r="M10" i="25"/>
  <c r="O13" i="25"/>
  <c r="M14" i="25"/>
  <c r="O17" i="25"/>
  <c r="M18" i="25"/>
  <c r="O21" i="25"/>
  <c r="M22" i="25"/>
  <c r="O25" i="25"/>
  <c r="M26" i="25"/>
  <c r="E28" i="25"/>
  <c r="O29" i="25"/>
  <c r="O33" i="25"/>
  <c r="E36" i="25"/>
  <c r="O37" i="25"/>
  <c r="E40" i="25"/>
  <c r="O41" i="25"/>
  <c r="E44" i="25"/>
  <c r="O45" i="25"/>
  <c r="E48" i="25"/>
  <c r="O49" i="25"/>
  <c r="E52" i="25"/>
  <c r="O53" i="25"/>
  <c r="E56" i="25"/>
  <c r="O57" i="25"/>
  <c r="E60" i="25"/>
  <c r="O61" i="25"/>
  <c r="E64" i="25"/>
  <c r="O65" i="25"/>
  <c r="N14" i="25"/>
  <c r="E5" i="25"/>
  <c r="E9" i="25"/>
  <c r="E13" i="25"/>
  <c r="E17" i="25"/>
  <c r="E21" i="25"/>
  <c r="E25" i="25"/>
  <c r="E29" i="25"/>
  <c r="E33" i="25"/>
  <c r="E37" i="25"/>
  <c r="E41" i="25"/>
  <c r="E45" i="25"/>
  <c r="E49" i="25"/>
  <c r="E53" i="25"/>
  <c r="E65" i="25"/>
  <c r="V66" i="24"/>
  <c r="C66" i="24"/>
  <c r="B66" i="24"/>
  <c r="V65" i="24"/>
  <c r="C65" i="24"/>
  <c r="B65" i="24"/>
  <c r="V64" i="24"/>
  <c r="C64" i="24"/>
  <c r="J64" i="24" s="1"/>
  <c r="B64" i="24"/>
  <c r="V63" i="24"/>
  <c r="C63" i="24"/>
  <c r="N63" i="24" s="1"/>
  <c r="B63" i="24"/>
  <c r="V62" i="24"/>
  <c r="C62" i="24"/>
  <c r="B62" i="24"/>
  <c r="V61" i="24"/>
  <c r="C61" i="24"/>
  <c r="J61" i="24" s="1"/>
  <c r="B61" i="24"/>
  <c r="V60" i="24"/>
  <c r="C60" i="24"/>
  <c r="K60" i="24" s="1"/>
  <c r="B60" i="24"/>
  <c r="V59" i="24"/>
  <c r="C59" i="24"/>
  <c r="N59" i="24" s="1"/>
  <c r="B59" i="24"/>
  <c r="V58" i="24"/>
  <c r="C58" i="24"/>
  <c r="J58" i="24" s="1"/>
  <c r="B58" i="24"/>
  <c r="V57" i="24"/>
  <c r="C57" i="24"/>
  <c r="B57" i="24"/>
  <c r="V56" i="24"/>
  <c r="C56" i="24"/>
  <c r="E56" i="24" s="1"/>
  <c r="B56" i="24"/>
  <c r="V55" i="24"/>
  <c r="C55" i="24"/>
  <c r="B55" i="24"/>
  <c r="V54" i="24"/>
  <c r="C54" i="24"/>
  <c r="B54" i="24"/>
  <c r="V53" i="24"/>
  <c r="C53" i="24"/>
  <c r="O53" i="24" s="1"/>
  <c r="B53" i="24"/>
  <c r="V52" i="24"/>
  <c r="C52" i="24"/>
  <c r="M52" i="24" s="1"/>
  <c r="B52" i="24"/>
  <c r="V51" i="24"/>
  <c r="C51" i="24"/>
  <c r="N51" i="24" s="1"/>
  <c r="B51" i="24"/>
  <c r="V50" i="24"/>
  <c r="C50" i="24"/>
  <c r="B50" i="24"/>
  <c r="V49" i="24"/>
  <c r="C49" i="24"/>
  <c r="O49" i="24" s="1"/>
  <c r="B49" i="24"/>
  <c r="V48" i="24"/>
  <c r="C48" i="24"/>
  <c r="B48" i="24"/>
  <c r="V47" i="24"/>
  <c r="C47" i="24"/>
  <c r="N47" i="24" s="1"/>
  <c r="B47" i="24"/>
  <c r="V46" i="24"/>
  <c r="C46" i="24"/>
  <c r="N46" i="24" s="1"/>
  <c r="B46" i="24"/>
  <c r="V45" i="24"/>
  <c r="C45" i="24"/>
  <c r="B45" i="24"/>
  <c r="V44" i="24"/>
  <c r="C44" i="24"/>
  <c r="B44" i="24"/>
  <c r="V43" i="24"/>
  <c r="C43" i="24"/>
  <c r="N43" i="24" s="1"/>
  <c r="B43" i="24"/>
  <c r="V42" i="24"/>
  <c r="C42" i="24"/>
  <c r="B42" i="24"/>
  <c r="V41" i="24"/>
  <c r="C41" i="24"/>
  <c r="B41" i="24"/>
  <c r="V40" i="24"/>
  <c r="C40" i="24"/>
  <c r="L40" i="24" s="1"/>
  <c r="B40" i="24"/>
  <c r="V39" i="24"/>
  <c r="C39" i="24"/>
  <c r="N39" i="24" s="1"/>
  <c r="B39" i="24"/>
  <c r="V38" i="24"/>
  <c r="C38" i="24"/>
  <c r="B38" i="24"/>
  <c r="V37" i="24"/>
  <c r="C37" i="24"/>
  <c r="B37" i="24"/>
  <c r="V36" i="24"/>
  <c r="C36" i="24"/>
  <c r="J36" i="24" s="1"/>
  <c r="B36" i="24"/>
  <c r="V35" i="24"/>
  <c r="C35" i="24"/>
  <c r="N35" i="24" s="1"/>
  <c r="B35" i="24"/>
  <c r="V34" i="24"/>
  <c r="C34" i="24"/>
  <c r="B34" i="24"/>
  <c r="V33" i="24"/>
  <c r="C33" i="24"/>
  <c r="O33" i="24" s="1"/>
  <c r="B33" i="24"/>
  <c r="V32" i="24"/>
  <c r="C32" i="24"/>
  <c r="B32" i="24"/>
  <c r="V31" i="24"/>
  <c r="C31" i="24"/>
  <c r="N31" i="24" s="1"/>
  <c r="B31" i="24"/>
  <c r="V30" i="24"/>
  <c r="C30" i="24"/>
  <c r="B30" i="24"/>
  <c r="V29" i="24"/>
  <c r="C29" i="24"/>
  <c r="O29" i="24" s="1"/>
  <c r="B29" i="24"/>
  <c r="V28" i="24"/>
  <c r="C28" i="24"/>
  <c r="M28" i="24" s="1"/>
  <c r="B28" i="24"/>
  <c r="V27" i="24"/>
  <c r="C27" i="24"/>
  <c r="B27" i="24"/>
  <c r="V26" i="24"/>
  <c r="C26" i="24"/>
  <c r="J26" i="24" s="1"/>
  <c r="B26" i="24"/>
  <c r="V25" i="24"/>
  <c r="C25" i="24"/>
  <c r="O25" i="24" s="1"/>
  <c r="B25" i="24"/>
  <c r="V24" i="24"/>
  <c r="C24" i="24"/>
  <c r="N24" i="24" s="1"/>
  <c r="B24" i="24"/>
  <c r="V23" i="24"/>
  <c r="C23" i="24"/>
  <c r="N23" i="24" s="1"/>
  <c r="B23" i="24"/>
  <c r="V22" i="24"/>
  <c r="C22" i="24"/>
  <c r="N22" i="24" s="1"/>
  <c r="B22" i="24"/>
  <c r="V21" i="24"/>
  <c r="C21" i="24"/>
  <c r="O21" i="24" s="1"/>
  <c r="B21" i="24"/>
  <c r="V20" i="24"/>
  <c r="C20" i="24"/>
  <c r="B20" i="24"/>
  <c r="V19" i="24"/>
  <c r="C19" i="24"/>
  <c r="N19" i="24" s="1"/>
  <c r="B19" i="24"/>
  <c r="V18" i="24"/>
  <c r="C18" i="24"/>
  <c r="N18" i="24" s="1"/>
  <c r="B18" i="24"/>
  <c r="V17" i="24"/>
  <c r="C17" i="24"/>
  <c r="O17" i="24" s="1"/>
  <c r="B17" i="24"/>
  <c r="V16" i="24"/>
  <c r="C16" i="24"/>
  <c r="N16" i="24" s="1"/>
  <c r="B16" i="24"/>
  <c r="V15" i="24"/>
  <c r="C15" i="24"/>
  <c r="N15" i="24" s="1"/>
  <c r="B15" i="24"/>
  <c r="V14" i="24"/>
  <c r="C14" i="24"/>
  <c r="N14" i="24" s="1"/>
  <c r="B14" i="24"/>
  <c r="V13" i="24"/>
  <c r="C13" i="24"/>
  <c r="L13" i="24" s="1"/>
  <c r="B13" i="24"/>
  <c r="V12" i="24"/>
  <c r="C12" i="24"/>
  <c r="E12" i="24" s="1"/>
  <c r="B12" i="24"/>
  <c r="V11" i="24"/>
  <c r="C11" i="24"/>
  <c r="B11" i="24"/>
  <c r="V10" i="24"/>
  <c r="C10" i="24"/>
  <c r="J10" i="24" s="1"/>
  <c r="B10" i="24"/>
  <c r="V9" i="24"/>
  <c r="C9" i="24"/>
  <c r="B9" i="24"/>
  <c r="V8" i="24"/>
  <c r="C8" i="24"/>
  <c r="L8" i="24" s="1"/>
  <c r="B8" i="24"/>
  <c r="V7" i="24"/>
  <c r="C7" i="24"/>
  <c r="N7" i="24" s="1"/>
  <c r="B7" i="24"/>
  <c r="V6" i="24"/>
  <c r="C6" i="24"/>
  <c r="N6" i="24" s="1"/>
  <c r="B6" i="24"/>
  <c r="V5" i="24"/>
  <c r="C5" i="24"/>
  <c r="E5" i="24" s="1"/>
  <c r="B5" i="24"/>
  <c r="V4" i="24"/>
  <c r="C4" i="24"/>
  <c r="E4" i="24" s="1"/>
  <c r="B4" i="24"/>
  <c r="V3" i="24"/>
  <c r="C3" i="24"/>
  <c r="N3" i="24" s="1"/>
  <c r="B3" i="24"/>
  <c r="V2" i="24"/>
  <c r="C2" i="24"/>
  <c r="N2" i="24" s="1"/>
  <c r="B2" i="24"/>
  <c r="V66" i="23"/>
  <c r="O66" i="23"/>
  <c r="C66" i="23"/>
  <c r="E66" i="23" s="1"/>
  <c r="B66" i="23"/>
  <c r="V65" i="23"/>
  <c r="O65" i="23"/>
  <c r="C65" i="23"/>
  <c r="K65" i="23" s="1"/>
  <c r="B65" i="23"/>
  <c r="V64" i="23"/>
  <c r="O64" i="23"/>
  <c r="C64" i="23"/>
  <c r="M64" i="23" s="1"/>
  <c r="B64" i="23"/>
  <c r="V63" i="23"/>
  <c r="O63" i="23"/>
  <c r="C63" i="23"/>
  <c r="N63" i="23" s="1"/>
  <c r="B63" i="23"/>
  <c r="V62" i="23"/>
  <c r="O62" i="23"/>
  <c r="C62" i="23"/>
  <c r="E62" i="23" s="1"/>
  <c r="B62" i="23"/>
  <c r="V61" i="23"/>
  <c r="O61" i="23"/>
  <c r="C61" i="23"/>
  <c r="B61" i="23"/>
  <c r="V60" i="23"/>
  <c r="O60" i="23"/>
  <c r="C60" i="23"/>
  <c r="B60" i="23"/>
  <c r="V59" i="23"/>
  <c r="O59" i="23"/>
  <c r="C59" i="23"/>
  <c r="N59" i="23" s="1"/>
  <c r="B59" i="23"/>
  <c r="V58" i="23"/>
  <c r="O58" i="23"/>
  <c r="C58" i="23"/>
  <c r="B58" i="23"/>
  <c r="V57" i="23"/>
  <c r="O57" i="23"/>
  <c r="C57" i="23"/>
  <c r="B57" i="23"/>
  <c r="V56" i="23"/>
  <c r="O56" i="23"/>
  <c r="C56" i="23"/>
  <c r="M56" i="23" s="1"/>
  <c r="B56" i="23"/>
  <c r="V55" i="23"/>
  <c r="O55" i="23"/>
  <c r="C55" i="23"/>
  <c r="N55" i="23" s="1"/>
  <c r="B55" i="23"/>
  <c r="V54" i="23"/>
  <c r="O54" i="23"/>
  <c r="C54" i="23"/>
  <c r="E54" i="23" s="1"/>
  <c r="B54" i="23"/>
  <c r="V53" i="23"/>
  <c r="O53" i="23"/>
  <c r="C53" i="23"/>
  <c r="L53" i="23" s="1"/>
  <c r="B53" i="23"/>
  <c r="V52" i="23"/>
  <c r="O52" i="23"/>
  <c r="C52" i="23"/>
  <c r="M52" i="23" s="1"/>
  <c r="B52" i="23"/>
  <c r="V51" i="23"/>
  <c r="O51" i="23"/>
  <c r="C51" i="23"/>
  <c r="B51" i="23"/>
  <c r="V50" i="23"/>
  <c r="O50" i="23"/>
  <c r="C50" i="23"/>
  <c r="K50" i="23" s="1"/>
  <c r="B50" i="23"/>
  <c r="V49" i="23"/>
  <c r="O49" i="23"/>
  <c r="C49" i="23"/>
  <c r="M49" i="23" s="1"/>
  <c r="B49" i="23"/>
  <c r="V48" i="23"/>
  <c r="O48" i="23"/>
  <c r="C48" i="23"/>
  <c r="M48" i="23" s="1"/>
  <c r="B48" i="23"/>
  <c r="V47" i="23"/>
  <c r="O47" i="23"/>
  <c r="C47" i="23"/>
  <c r="N47" i="23" s="1"/>
  <c r="B47" i="23"/>
  <c r="V46" i="23"/>
  <c r="O46" i="23"/>
  <c r="C46" i="23"/>
  <c r="B46" i="23"/>
  <c r="V45" i="23"/>
  <c r="O45" i="23"/>
  <c r="C45" i="23"/>
  <c r="B45" i="23"/>
  <c r="V44" i="23"/>
  <c r="O44" i="23"/>
  <c r="C44" i="23"/>
  <c r="M44" i="23" s="1"/>
  <c r="B44" i="23"/>
  <c r="V43" i="23"/>
  <c r="O43" i="23"/>
  <c r="C43" i="23"/>
  <c r="N43" i="23" s="1"/>
  <c r="B43" i="23"/>
  <c r="V42" i="23"/>
  <c r="O42" i="23"/>
  <c r="C42" i="23"/>
  <c r="E42" i="23" s="1"/>
  <c r="B42" i="23"/>
  <c r="V41" i="23"/>
  <c r="O41" i="23"/>
  <c r="C41" i="23"/>
  <c r="B41" i="23"/>
  <c r="V40" i="23"/>
  <c r="O40" i="23"/>
  <c r="C40" i="23"/>
  <c r="M40" i="23" s="1"/>
  <c r="B40" i="23"/>
  <c r="V39" i="23"/>
  <c r="O39" i="23"/>
  <c r="C39" i="23"/>
  <c r="N39" i="23" s="1"/>
  <c r="B39" i="23"/>
  <c r="V38" i="23"/>
  <c r="O38" i="23"/>
  <c r="C38" i="23"/>
  <c r="E38" i="23" s="1"/>
  <c r="B38" i="23"/>
  <c r="V37" i="23"/>
  <c r="O37" i="23"/>
  <c r="C37" i="23"/>
  <c r="B37" i="23"/>
  <c r="V36" i="23"/>
  <c r="O36" i="23"/>
  <c r="C36" i="23"/>
  <c r="M36" i="23" s="1"/>
  <c r="B36" i="23"/>
  <c r="V35" i="23"/>
  <c r="O35" i="23"/>
  <c r="C35" i="23"/>
  <c r="N35" i="23" s="1"/>
  <c r="B35" i="23"/>
  <c r="V34" i="23"/>
  <c r="O34" i="23"/>
  <c r="C34" i="23"/>
  <c r="E34" i="23" s="1"/>
  <c r="B34" i="23"/>
  <c r="V33" i="23"/>
  <c r="O33" i="23"/>
  <c r="C33" i="23"/>
  <c r="K33" i="23" s="1"/>
  <c r="B33" i="23"/>
  <c r="V32" i="23"/>
  <c r="O32" i="23"/>
  <c r="C32" i="23"/>
  <c r="B32" i="23"/>
  <c r="V31" i="23"/>
  <c r="O31" i="23"/>
  <c r="C31" i="23"/>
  <c r="N31" i="23" s="1"/>
  <c r="B31" i="23"/>
  <c r="V30" i="23"/>
  <c r="O30" i="23"/>
  <c r="C30" i="23"/>
  <c r="B30" i="23"/>
  <c r="V29" i="23"/>
  <c r="O29" i="23"/>
  <c r="C29" i="23"/>
  <c r="B29" i="23"/>
  <c r="V28" i="23"/>
  <c r="O28" i="23"/>
  <c r="C28" i="23"/>
  <c r="M28" i="23" s="1"/>
  <c r="B28" i="23"/>
  <c r="V27" i="23"/>
  <c r="O27" i="23"/>
  <c r="C27" i="23"/>
  <c r="N27" i="23" s="1"/>
  <c r="B27" i="23"/>
  <c r="V26" i="23"/>
  <c r="O26" i="23"/>
  <c r="C26" i="23"/>
  <c r="B26" i="23"/>
  <c r="V25" i="23"/>
  <c r="O25" i="23"/>
  <c r="C25" i="23"/>
  <c r="K25" i="23" s="1"/>
  <c r="B25" i="23"/>
  <c r="V24" i="23"/>
  <c r="O24" i="23"/>
  <c r="C24" i="23"/>
  <c r="M24" i="23" s="1"/>
  <c r="B24" i="23"/>
  <c r="V23" i="23"/>
  <c r="O23" i="23"/>
  <c r="C23" i="23"/>
  <c r="N23" i="23" s="1"/>
  <c r="B23" i="23"/>
  <c r="V22" i="23"/>
  <c r="O22" i="23"/>
  <c r="C22" i="23"/>
  <c r="J22" i="23" s="1"/>
  <c r="B22" i="23"/>
  <c r="V21" i="23"/>
  <c r="O21" i="23"/>
  <c r="C21" i="23"/>
  <c r="M21" i="23" s="1"/>
  <c r="B21" i="23"/>
  <c r="V20" i="23"/>
  <c r="O20" i="23"/>
  <c r="C20" i="23"/>
  <c r="M20" i="23" s="1"/>
  <c r="B20" i="23"/>
  <c r="V19" i="23"/>
  <c r="O19" i="23"/>
  <c r="C19" i="23"/>
  <c r="N19" i="23" s="1"/>
  <c r="B19" i="23"/>
  <c r="V18" i="23"/>
  <c r="O18" i="23"/>
  <c r="C18" i="23"/>
  <c r="B18" i="23"/>
  <c r="V17" i="23"/>
  <c r="O17" i="23"/>
  <c r="C17" i="23"/>
  <c r="N17" i="23" s="1"/>
  <c r="B17" i="23"/>
  <c r="V16" i="23"/>
  <c r="O16" i="23"/>
  <c r="C16" i="23"/>
  <c r="B16" i="23"/>
  <c r="V15" i="23"/>
  <c r="O15" i="23"/>
  <c r="C15" i="23"/>
  <c r="N15" i="23" s="1"/>
  <c r="B15" i="23"/>
  <c r="V14" i="23"/>
  <c r="O14" i="23"/>
  <c r="C14" i="23"/>
  <c r="B14" i="23"/>
  <c r="V13" i="23"/>
  <c r="O13" i="23"/>
  <c r="C13" i="23"/>
  <c r="B13" i="23"/>
  <c r="V12" i="23"/>
  <c r="O12" i="23"/>
  <c r="C12" i="23"/>
  <c r="B12" i="23"/>
  <c r="V11" i="23"/>
  <c r="O11" i="23"/>
  <c r="C11" i="23"/>
  <c r="B11" i="23"/>
  <c r="V10" i="23"/>
  <c r="O10" i="23"/>
  <c r="C10" i="23"/>
  <c r="E10" i="23" s="1"/>
  <c r="B10" i="23"/>
  <c r="V9" i="23"/>
  <c r="O9" i="23"/>
  <c r="C9" i="23"/>
  <c r="M9" i="23" s="1"/>
  <c r="B9" i="23"/>
  <c r="V8" i="23"/>
  <c r="O8" i="23"/>
  <c r="C8" i="23"/>
  <c r="M8" i="23" s="1"/>
  <c r="B8" i="23"/>
  <c r="V7" i="23"/>
  <c r="O7" i="23"/>
  <c r="C7" i="23"/>
  <c r="N7" i="23" s="1"/>
  <c r="B7" i="23"/>
  <c r="V6" i="23"/>
  <c r="O6" i="23"/>
  <c r="C6" i="23"/>
  <c r="E6" i="23" s="1"/>
  <c r="B6" i="23"/>
  <c r="V5" i="23"/>
  <c r="O5" i="23"/>
  <c r="C5" i="23"/>
  <c r="B5" i="23"/>
  <c r="V4" i="23"/>
  <c r="O4" i="23"/>
  <c r="C4" i="23"/>
  <c r="B4" i="23"/>
  <c r="V3" i="23"/>
  <c r="O3" i="23"/>
  <c r="C3" i="23"/>
  <c r="N3" i="23" s="1"/>
  <c r="B3" i="23"/>
  <c r="V2" i="23"/>
  <c r="O2" i="23"/>
  <c r="C2" i="23"/>
  <c r="B2" i="23"/>
  <c r="V66" i="22"/>
  <c r="O66" i="22"/>
  <c r="N66" i="22"/>
  <c r="C66" i="22"/>
  <c r="L66" i="22" s="1"/>
  <c r="B66" i="22"/>
  <c r="V65" i="22"/>
  <c r="O65" i="22"/>
  <c r="N65" i="22"/>
  <c r="C65" i="22"/>
  <c r="B65" i="22"/>
  <c r="V64" i="22"/>
  <c r="O64" i="22"/>
  <c r="N64" i="22"/>
  <c r="C64" i="22"/>
  <c r="M64" i="22" s="1"/>
  <c r="B64" i="22"/>
  <c r="V63" i="22"/>
  <c r="O63" i="22"/>
  <c r="N63" i="22"/>
  <c r="C63" i="22"/>
  <c r="E63" i="22" s="1"/>
  <c r="B63" i="22"/>
  <c r="V62" i="22"/>
  <c r="O62" i="22"/>
  <c r="N62" i="22"/>
  <c r="C62" i="22"/>
  <c r="L62" i="22" s="1"/>
  <c r="B62" i="22"/>
  <c r="V61" i="22"/>
  <c r="O61" i="22"/>
  <c r="N61" i="22"/>
  <c r="C61" i="22"/>
  <c r="E61" i="22" s="1"/>
  <c r="B61" i="22"/>
  <c r="V60" i="22"/>
  <c r="O60" i="22"/>
  <c r="N60" i="22"/>
  <c r="C60" i="22"/>
  <c r="K60" i="22" s="1"/>
  <c r="B60" i="22"/>
  <c r="V59" i="22"/>
  <c r="O59" i="22"/>
  <c r="N59" i="22"/>
  <c r="C59" i="22"/>
  <c r="E59" i="22" s="1"/>
  <c r="B59" i="22"/>
  <c r="V58" i="22"/>
  <c r="O58" i="22"/>
  <c r="N58" i="22"/>
  <c r="C58" i="22"/>
  <c r="L58" i="22" s="1"/>
  <c r="B58" i="22"/>
  <c r="V57" i="22"/>
  <c r="O57" i="22"/>
  <c r="N57" i="22"/>
  <c r="C57" i="22"/>
  <c r="L57" i="22" s="1"/>
  <c r="B57" i="22"/>
  <c r="V56" i="22"/>
  <c r="O56" i="22"/>
  <c r="N56" i="22"/>
  <c r="C56" i="22"/>
  <c r="M56" i="22" s="1"/>
  <c r="B56" i="22"/>
  <c r="V55" i="22"/>
  <c r="O55" i="22"/>
  <c r="N55" i="22"/>
  <c r="C55" i="22"/>
  <c r="E55" i="22" s="1"/>
  <c r="B55" i="22"/>
  <c r="V54" i="22"/>
  <c r="O54" i="22"/>
  <c r="N54" i="22"/>
  <c r="C54" i="22"/>
  <c r="L54" i="22" s="1"/>
  <c r="B54" i="22"/>
  <c r="V53" i="22"/>
  <c r="O53" i="22"/>
  <c r="N53" i="22"/>
  <c r="C53" i="22"/>
  <c r="L53" i="22" s="1"/>
  <c r="B53" i="22"/>
  <c r="V52" i="22"/>
  <c r="O52" i="22"/>
  <c r="N52" i="22"/>
  <c r="C52" i="22"/>
  <c r="E52" i="22" s="1"/>
  <c r="B52" i="22"/>
  <c r="V51" i="22"/>
  <c r="O51" i="22"/>
  <c r="N51" i="22"/>
  <c r="C51" i="22"/>
  <c r="E51" i="22" s="1"/>
  <c r="B51" i="22"/>
  <c r="V50" i="22"/>
  <c r="O50" i="22"/>
  <c r="N50" i="22"/>
  <c r="C50" i="22"/>
  <c r="L50" i="22" s="1"/>
  <c r="B50" i="22"/>
  <c r="V49" i="22"/>
  <c r="O49" i="22"/>
  <c r="N49" i="22"/>
  <c r="C49" i="22"/>
  <c r="L49" i="22" s="1"/>
  <c r="B49" i="22"/>
  <c r="V48" i="22"/>
  <c r="O48" i="22"/>
  <c r="N48" i="22"/>
  <c r="C48" i="22"/>
  <c r="L48" i="22" s="1"/>
  <c r="B48" i="22"/>
  <c r="V47" i="22"/>
  <c r="O47" i="22"/>
  <c r="N47" i="22"/>
  <c r="C47" i="22"/>
  <c r="E47" i="22" s="1"/>
  <c r="B47" i="22"/>
  <c r="V46" i="22"/>
  <c r="O46" i="22"/>
  <c r="N46" i="22"/>
  <c r="C46" i="22"/>
  <c r="L46" i="22" s="1"/>
  <c r="B46" i="22"/>
  <c r="V45" i="22"/>
  <c r="O45" i="22"/>
  <c r="N45" i="22"/>
  <c r="C45" i="22"/>
  <c r="J45" i="22" s="1"/>
  <c r="B45" i="22"/>
  <c r="V44" i="22"/>
  <c r="O44" i="22"/>
  <c r="N44" i="22"/>
  <c r="C44" i="22"/>
  <c r="M44" i="22" s="1"/>
  <c r="B44" i="22"/>
  <c r="V43" i="22"/>
  <c r="O43" i="22"/>
  <c r="N43" i="22"/>
  <c r="C43" i="22"/>
  <c r="E43" i="22" s="1"/>
  <c r="B43" i="22"/>
  <c r="V42" i="22"/>
  <c r="O42" i="22"/>
  <c r="N42" i="22"/>
  <c r="C42" i="22"/>
  <c r="L42" i="22" s="1"/>
  <c r="B42" i="22"/>
  <c r="V41" i="22"/>
  <c r="O41" i="22"/>
  <c r="N41" i="22"/>
  <c r="C41" i="22"/>
  <c r="L41" i="22" s="1"/>
  <c r="B41" i="22"/>
  <c r="V40" i="22"/>
  <c r="O40" i="22"/>
  <c r="N40" i="22"/>
  <c r="C40" i="22"/>
  <c r="E40" i="22" s="1"/>
  <c r="B40" i="22"/>
  <c r="V39" i="22"/>
  <c r="O39" i="22"/>
  <c r="N39" i="22"/>
  <c r="C39" i="22"/>
  <c r="E39" i="22" s="1"/>
  <c r="B39" i="22"/>
  <c r="V38" i="22"/>
  <c r="O38" i="22"/>
  <c r="N38" i="22"/>
  <c r="C38" i="22"/>
  <c r="L38" i="22" s="1"/>
  <c r="B38" i="22"/>
  <c r="V37" i="22"/>
  <c r="O37" i="22"/>
  <c r="N37" i="22"/>
  <c r="C37" i="22"/>
  <c r="L37" i="22" s="1"/>
  <c r="B37" i="22"/>
  <c r="V36" i="22"/>
  <c r="O36" i="22"/>
  <c r="N36" i="22"/>
  <c r="C36" i="22"/>
  <c r="K36" i="22" s="1"/>
  <c r="B36" i="22"/>
  <c r="V35" i="22"/>
  <c r="O35" i="22"/>
  <c r="N35" i="22"/>
  <c r="C35" i="22"/>
  <c r="E35" i="22" s="1"/>
  <c r="B35" i="22"/>
  <c r="V34" i="22"/>
  <c r="O34" i="22"/>
  <c r="N34" i="22"/>
  <c r="C34" i="22"/>
  <c r="L34" i="22" s="1"/>
  <c r="B34" i="22"/>
  <c r="V33" i="22"/>
  <c r="O33" i="22"/>
  <c r="N33" i="22"/>
  <c r="C33" i="22"/>
  <c r="E33" i="22" s="1"/>
  <c r="B33" i="22"/>
  <c r="V32" i="22"/>
  <c r="O32" i="22"/>
  <c r="N32" i="22"/>
  <c r="C32" i="22"/>
  <c r="B32" i="22"/>
  <c r="V31" i="22"/>
  <c r="O31" i="22"/>
  <c r="N31" i="22"/>
  <c r="C31" i="22"/>
  <c r="E31" i="22" s="1"/>
  <c r="B31" i="22"/>
  <c r="V30" i="22"/>
  <c r="O30" i="22"/>
  <c r="N30" i="22"/>
  <c r="C30" i="22"/>
  <c r="B30" i="22"/>
  <c r="V29" i="22"/>
  <c r="O29" i="22"/>
  <c r="N29" i="22"/>
  <c r="C29" i="22"/>
  <c r="B29" i="22"/>
  <c r="V28" i="22"/>
  <c r="O28" i="22"/>
  <c r="N28" i="22"/>
  <c r="C28" i="22"/>
  <c r="B28" i="22"/>
  <c r="V27" i="22"/>
  <c r="O27" i="22"/>
  <c r="N27" i="22"/>
  <c r="C27" i="22"/>
  <c r="J27" i="22" s="1"/>
  <c r="B27" i="22"/>
  <c r="V26" i="22"/>
  <c r="O26" i="22"/>
  <c r="N26" i="22"/>
  <c r="C26" i="22"/>
  <c r="L26" i="22" s="1"/>
  <c r="B26" i="22"/>
  <c r="V25" i="22"/>
  <c r="O25" i="22"/>
  <c r="N25" i="22"/>
  <c r="C25" i="22"/>
  <c r="E25" i="22" s="1"/>
  <c r="B25" i="22"/>
  <c r="V24" i="22"/>
  <c r="O24" i="22"/>
  <c r="N24" i="22"/>
  <c r="C24" i="22"/>
  <c r="E24" i="22" s="1"/>
  <c r="B24" i="22"/>
  <c r="V23" i="22"/>
  <c r="O23" i="22"/>
  <c r="N23" i="22"/>
  <c r="C23" i="22"/>
  <c r="B23" i="22"/>
  <c r="V22" i="22"/>
  <c r="O22" i="22"/>
  <c r="N22" i="22"/>
  <c r="C22" i="22"/>
  <c r="L22" i="22" s="1"/>
  <c r="B22" i="22"/>
  <c r="V21" i="22"/>
  <c r="O21" i="22"/>
  <c r="N21" i="22"/>
  <c r="C21" i="22"/>
  <c r="E21" i="22" s="1"/>
  <c r="B21" i="22"/>
  <c r="V20" i="22"/>
  <c r="O20" i="22"/>
  <c r="N20" i="22"/>
  <c r="C20" i="22"/>
  <c r="L20" i="22" s="1"/>
  <c r="B20" i="22"/>
  <c r="V19" i="22"/>
  <c r="O19" i="22"/>
  <c r="N19" i="22"/>
  <c r="C19" i="22"/>
  <c r="E19" i="22" s="1"/>
  <c r="B19" i="22"/>
  <c r="V18" i="22"/>
  <c r="O18" i="22"/>
  <c r="N18" i="22"/>
  <c r="C18" i="22"/>
  <c r="L18" i="22" s="1"/>
  <c r="B18" i="22"/>
  <c r="V17" i="22"/>
  <c r="O17" i="22"/>
  <c r="N17" i="22"/>
  <c r="C17" i="22"/>
  <c r="E17" i="22" s="1"/>
  <c r="B17" i="22"/>
  <c r="V16" i="22"/>
  <c r="O16" i="22"/>
  <c r="N16" i="22"/>
  <c r="C16" i="22"/>
  <c r="B16" i="22"/>
  <c r="V15" i="22"/>
  <c r="O15" i="22"/>
  <c r="N15" i="22"/>
  <c r="C15" i="22"/>
  <c r="K15" i="22" s="1"/>
  <c r="B15" i="22"/>
  <c r="V14" i="22"/>
  <c r="O14" i="22"/>
  <c r="N14" i="22"/>
  <c r="C14" i="22"/>
  <c r="L14" i="22" s="1"/>
  <c r="B14" i="22"/>
  <c r="V13" i="22"/>
  <c r="O13" i="22"/>
  <c r="N13" i="22"/>
  <c r="C13" i="22"/>
  <c r="E13" i="22" s="1"/>
  <c r="B13" i="22"/>
  <c r="V12" i="22"/>
  <c r="O12" i="22"/>
  <c r="N12" i="22"/>
  <c r="C12" i="22"/>
  <c r="M12" i="22" s="1"/>
  <c r="B12" i="22"/>
  <c r="V11" i="22"/>
  <c r="O11" i="22"/>
  <c r="N11" i="22"/>
  <c r="C11" i="22"/>
  <c r="E11" i="22" s="1"/>
  <c r="B11" i="22"/>
  <c r="V10" i="22"/>
  <c r="O10" i="22"/>
  <c r="N10" i="22"/>
  <c r="C10" i="22"/>
  <c r="B10" i="22"/>
  <c r="V9" i="22"/>
  <c r="O9" i="22"/>
  <c r="N9" i="22"/>
  <c r="C9" i="22"/>
  <c r="E9" i="22" s="1"/>
  <c r="B9" i="22"/>
  <c r="V8" i="22"/>
  <c r="O8" i="22"/>
  <c r="N8" i="22"/>
  <c r="C8" i="22"/>
  <c r="B8" i="22"/>
  <c r="V7" i="22"/>
  <c r="O7" i="22"/>
  <c r="N7" i="22"/>
  <c r="C7" i="22"/>
  <c r="J7" i="22" s="1"/>
  <c r="B7" i="22"/>
  <c r="V6" i="22"/>
  <c r="O6" i="22"/>
  <c r="N6" i="22"/>
  <c r="C6" i="22"/>
  <c r="L6" i="22" s="1"/>
  <c r="B6" i="22"/>
  <c r="V5" i="22"/>
  <c r="O5" i="22"/>
  <c r="N5" i="22"/>
  <c r="C5" i="22"/>
  <c r="E5" i="22" s="1"/>
  <c r="B5" i="22"/>
  <c r="V4" i="22"/>
  <c r="O4" i="22"/>
  <c r="N4" i="22"/>
  <c r="C4" i="22"/>
  <c r="E4" i="22" s="1"/>
  <c r="B4" i="22"/>
  <c r="V3" i="22"/>
  <c r="O3" i="22"/>
  <c r="N3" i="22"/>
  <c r="C3" i="22"/>
  <c r="J3" i="22" s="1"/>
  <c r="B3" i="22"/>
  <c r="V2" i="22"/>
  <c r="O2" i="22"/>
  <c r="N2" i="22"/>
  <c r="C2" i="22"/>
  <c r="L2" i="22" s="1"/>
  <c r="B2" i="22"/>
  <c r="M3" i="20"/>
  <c r="N3" i="20"/>
  <c r="O3" i="20"/>
  <c r="M4" i="20"/>
  <c r="N4" i="20"/>
  <c r="O4" i="20"/>
  <c r="M5" i="20"/>
  <c r="N5" i="20"/>
  <c r="O5" i="20"/>
  <c r="M6" i="20"/>
  <c r="N6" i="20"/>
  <c r="O6" i="20"/>
  <c r="M7" i="20"/>
  <c r="N7" i="20"/>
  <c r="O7" i="20"/>
  <c r="M8" i="20"/>
  <c r="N8" i="20"/>
  <c r="O8" i="20"/>
  <c r="M9" i="20"/>
  <c r="N9" i="20"/>
  <c r="O9" i="20"/>
  <c r="M10" i="20"/>
  <c r="N10" i="20"/>
  <c r="O10" i="20"/>
  <c r="M11" i="20"/>
  <c r="N11" i="20"/>
  <c r="O11" i="20"/>
  <c r="M12" i="20"/>
  <c r="N12" i="20"/>
  <c r="O12" i="20"/>
  <c r="M13" i="20"/>
  <c r="N13" i="20"/>
  <c r="O13" i="20"/>
  <c r="M14" i="20"/>
  <c r="N14" i="20"/>
  <c r="O14" i="20"/>
  <c r="M15" i="20"/>
  <c r="N15" i="20"/>
  <c r="O15" i="20"/>
  <c r="M16" i="20"/>
  <c r="N16" i="20"/>
  <c r="O16" i="20"/>
  <c r="M17" i="20"/>
  <c r="N17" i="20"/>
  <c r="O17" i="20"/>
  <c r="M18" i="20"/>
  <c r="N18" i="20"/>
  <c r="O18" i="20"/>
  <c r="M19" i="20"/>
  <c r="N19" i="20"/>
  <c r="O19" i="20"/>
  <c r="M20" i="20"/>
  <c r="N20" i="20"/>
  <c r="O20" i="20"/>
  <c r="M21" i="20"/>
  <c r="N21" i="20"/>
  <c r="O21" i="20"/>
  <c r="M22" i="20"/>
  <c r="N22" i="20"/>
  <c r="O22" i="20"/>
  <c r="M23" i="20"/>
  <c r="N23" i="20"/>
  <c r="O23" i="20"/>
  <c r="M24" i="20"/>
  <c r="N24" i="20"/>
  <c r="O24" i="20"/>
  <c r="M25" i="20"/>
  <c r="N25" i="20"/>
  <c r="O25" i="20"/>
  <c r="M26" i="20"/>
  <c r="N26" i="20"/>
  <c r="O26" i="20"/>
  <c r="M27" i="20"/>
  <c r="N27" i="20"/>
  <c r="O27" i="20"/>
  <c r="M28" i="20"/>
  <c r="N28" i="20"/>
  <c r="O28" i="20"/>
  <c r="M29" i="20"/>
  <c r="N29" i="20"/>
  <c r="O29" i="20"/>
  <c r="M30" i="20"/>
  <c r="N30" i="20"/>
  <c r="O30" i="20"/>
  <c r="M31" i="20"/>
  <c r="N31" i="20"/>
  <c r="O31" i="20"/>
  <c r="M32" i="20"/>
  <c r="N32" i="20"/>
  <c r="O32" i="20"/>
  <c r="M33" i="20"/>
  <c r="N33" i="20"/>
  <c r="O33" i="20"/>
  <c r="M34" i="20"/>
  <c r="N34" i="20"/>
  <c r="O34" i="20"/>
  <c r="M35" i="20"/>
  <c r="N35" i="20"/>
  <c r="O35" i="20"/>
  <c r="M36" i="20"/>
  <c r="N36" i="20"/>
  <c r="O36" i="20"/>
  <c r="M37" i="20"/>
  <c r="N37" i="20"/>
  <c r="O37" i="20"/>
  <c r="M38" i="20"/>
  <c r="N38" i="20"/>
  <c r="O38" i="20"/>
  <c r="M39" i="20"/>
  <c r="N39" i="20"/>
  <c r="O39" i="20"/>
  <c r="M40" i="20"/>
  <c r="N40" i="20"/>
  <c r="O40" i="20"/>
  <c r="M41" i="20"/>
  <c r="N41" i="20"/>
  <c r="O41" i="20"/>
  <c r="M42" i="20"/>
  <c r="N42" i="20"/>
  <c r="O42" i="20"/>
  <c r="M43" i="20"/>
  <c r="N43" i="20"/>
  <c r="O43" i="20"/>
  <c r="M44" i="20"/>
  <c r="N44" i="20"/>
  <c r="O44" i="20"/>
  <c r="M45" i="20"/>
  <c r="N45" i="20"/>
  <c r="O45" i="20"/>
  <c r="M46" i="20"/>
  <c r="N46" i="20"/>
  <c r="O46" i="20"/>
  <c r="M47" i="20"/>
  <c r="N47" i="20"/>
  <c r="O47" i="20"/>
  <c r="M48" i="20"/>
  <c r="N48" i="20"/>
  <c r="O48" i="20"/>
  <c r="M49" i="20"/>
  <c r="N49" i="20"/>
  <c r="O49" i="20"/>
  <c r="M50" i="20"/>
  <c r="N50" i="20"/>
  <c r="O50" i="20"/>
  <c r="M51" i="20"/>
  <c r="N51" i="20"/>
  <c r="O51" i="20"/>
  <c r="M52" i="20"/>
  <c r="N52" i="20"/>
  <c r="O52" i="20"/>
  <c r="M53" i="20"/>
  <c r="N53" i="20"/>
  <c r="O53" i="20"/>
  <c r="M54" i="20"/>
  <c r="N54" i="20"/>
  <c r="O54" i="20"/>
  <c r="M55" i="20"/>
  <c r="N55" i="20"/>
  <c r="O55" i="20"/>
  <c r="M56" i="20"/>
  <c r="N56" i="20"/>
  <c r="O56" i="20"/>
  <c r="M57" i="20"/>
  <c r="N57" i="20"/>
  <c r="O57" i="20"/>
  <c r="M58" i="20"/>
  <c r="N58" i="20"/>
  <c r="O58" i="20"/>
  <c r="M59" i="20"/>
  <c r="N59" i="20"/>
  <c r="O59" i="20"/>
  <c r="M60" i="20"/>
  <c r="N60" i="20"/>
  <c r="O60" i="20"/>
  <c r="M61" i="20"/>
  <c r="N61" i="20"/>
  <c r="O61" i="20"/>
  <c r="M62" i="20"/>
  <c r="N62" i="20"/>
  <c r="O62" i="20"/>
  <c r="M63" i="20"/>
  <c r="N63" i="20"/>
  <c r="O63" i="20"/>
  <c r="M64" i="20"/>
  <c r="N64" i="20"/>
  <c r="O64" i="20"/>
  <c r="M65" i="20"/>
  <c r="N65" i="20"/>
  <c r="O65" i="20"/>
  <c r="M66" i="20"/>
  <c r="N66" i="20"/>
  <c r="O66" i="20"/>
  <c r="O2" i="20"/>
  <c r="N2" i="20"/>
  <c r="M2" i="20"/>
  <c r="C3" i="20"/>
  <c r="J3" i="20" s="1"/>
  <c r="C4" i="20"/>
  <c r="J4" i="20" s="1"/>
  <c r="C5" i="20"/>
  <c r="C6" i="20"/>
  <c r="E6" i="20" s="1"/>
  <c r="C7" i="20"/>
  <c r="L7" i="20" s="1"/>
  <c r="C8" i="20"/>
  <c r="E8" i="20" s="1"/>
  <c r="C9" i="20"/>
  <c r="E9" i="20" s="1"/>
  <c r="C10" i="20"/>
  <c r="J10" i="20" s="1"/>
  <c r="C11" i="20"/>
  <c r="C12" i="20"/>
  <c r="E12" i="20" s="1"/>
  <c r="C13" i="20"/>
  <c r="K13" i="20" s="1"/>
  <c r="C14" i="20"/>
  <c r="J14" i="20" s="1"/>
  <c r="C15" i="20"/>
  <c r="K15" i="20" s="1"/>
  <c r="C16" i="20"/>
  <c r="C17" i="20"/>
  <c r="K17" i="20" s="1"/>
  <c r="C18" i="20"/>
  <c r="C19" i="20"/>
  <c r="L19" i="20" s="1"/>
  <c r="C20" i="20"/>
  <c r="C21" i="20"/>
  <c r="C22" i="20"/>
  <c r="J22" i="20" s="1"/>
  <c r="C23" i="20"/>
  <c r="C24" i="20"/>
  <c r="J24" i="20" s="1"/>
  <c r="C25" i="20"/>
  <c r="K25" i="20" s="1"/>
  <c r="C26" i="20"/>
  <c r="J26" i="20" s="1"/>
  <c r="C27" i="20"/>
  <c r="J27" i="20" s="1"/>
  <c r="C28" i="20"/>
  <c r="J28" i="20" s="1"/>
  <c r="C29" i="20"/>
  <c r="E29" i="20" s="1"/>
  <c r="C30" i="20"/>
  <c r="J30" i="20" s="1"/>
  <c r="C31" i="20"/>
  <c r="C32" i="20"/>
  <c r="C33" i="20"/>
  <c r="E33" i="20" s="1"/>
  <c r="C34" i="20"/>
  <c r="C35" i="20"/>
  <c r="K35" i="20" s="1"/>
  <c r="C36" i="20"/>
  <c r="J36" i="20" s="1"/>
  <c r="C37" i="20"/>
  <c r="E37" i="20" s="1"/>
  <c r="C38" i="20"/>
  <c r="J38" i="20" s="1"/>
  <c r="C39" i="20"/>
  <c r="J39" i="20" s="1"/>
  <c r="C40" i="20"/>
  <c r="K40" i="20" s="1"/>
  <c r="C41" i="20"/>
  <c r="C42" i="20"/>
  <c r="E42" i="20" s="1"/>
  <c r="C43" i="20"/>
  <c r="C44" i="20"/>
  <c r="C45" i="20"/>
  <c r="E45" i="20" s="1"/>
  <c r="C46" i="20"/>
  <c r="C47" i="20"/>
  <c r="J47" i="20" s="1"/>
  <c r="C48" i="20"/>
  <c r="J48" i="20" s="1"/>
  <c r="C49" i="20"/>
  <c r="J49" i="20" s="1"/>
  <c r="C50" i="20"/>
  <c r="E50" i="20" s="1"/>
  <c r="C51" i="20"/>
  <c r="L51" i="20" s="1"/>
  <c r="C52" i="20"/>
  <c r="K52" i="20" s="1"/>
  <c r="C53" i="20"/>
  <c r="J53" i="20" s="1"/>
  <c r="C54" i="20"/>
  <c r="E54" i="20" s="1"/>
  <c r="C55" i="20"/>
  <c r="J55" i="20" s="1"/>
  <c r="C56" i="20"/>
  <c r="C57" i="20"/>
  <c r="E57" i="20" s="1"/>
  <c r="C58" i="20"/>
  <c r="C59" i="20"/>
  <c r="E59" i="20" s="1"/>
  <c r="C60" i="20"/>
  <c r="J60" i="20" s="1"/>
  <c r="C61" i="20"/>
  <c r="J61" i="20" s="1"/>
  <c r="C62" i="20"/>
  <c r="J62" i="20" s="1"/>
  <c r="C63" i="20"/>
  <c r="K63" i="20" s="1"/>
  <c r="C64" i="20"/>
  <c r="K64" i="20" s="1"/>
  <c r="C65" i="20"/>
  <c r="C66" i="20"/>
  <c r="C2" i="20"/>
  <c r="L2" i="20" s="1"/>
  <c r="V66" i="20"/>
  <c r="B66" i="20"/>
  <c r="V65" i="20"/>
  <c r="B65" i="20"/>
  <c r="V64" i="20"/>
  <c r="B64" i="20"/>
  <c r="V63" i="20"/>
  <c r="B63" i="20"/>
  <c r="V62" i="20"/>
  <c r="B62" i="20"/>
  <c r="V61" i="20"/>
  <c r="B61" i="20"/>
  <c r="V60" i="20"/>
  <c r="B60" i="20"/>
  <c r="V59" i="20"/>
  <c r="B59" i="20"/>
  <c r="V58" i="20"/>
  <c r="B58" i="20"/>
  <c r="V57" i="20"/>
  <c r="B57" i="20"/>
  <c r="V56" i="20"/>
  <c r="B56" i="20"/>
  <c r="V55" i="20"/>
  <c r="B55" i="20"/>
  <c r="V54" i="20"/>
  <c r="B54" i="20"/>
  <c r="V53" i="20"/>
  <c r="B53" i="20"/>
  <c r="V52" i="20"/>
  <c r="B52" i="20"/>
  <c r="V51" i="20"/>
  <c r="B51" i="20"/>
  <c r="V50" i="20"/>
  <c r="B50" i="20"/>
  <c r="V49" i="20"/>
  <c r="B49" i="20"/>
  <c r="V48" i="20"/>
  <c r="B48" i="20"/>
  <c r="V47" i="20"/>
  <c r="B47" i="20"/>
  <c r="V46" i="20"/>
  <c r="B46" i="20"/>
  <c r="V45" i="20"/>
  <c r="B45" i="20"/>
  <c r="V44" i="20"/>
  <c r="B44" i="20"/>
  <c r="V43" i="20"/>
  <c r="B43" i="20"/>
  <c r="V42" i="20"/>
  <c r="B42" i="20"/>
  <c r="V41" i="20"/>
  <c r="B41" i="20"/>
  <c r="V40" i="20"/>
  <c r="B40" i="20"/>
  <c r="V39" i="20"/>
  <c r="B39" i="20"/>
  <c r="V38" i="20"/>
  <c r="B38" i="20"/>
  <c r="V37" i="20"/>
  <c r="B37" i="20"/>
  <c r="V36" i="20"/>
  <c r="B36" i="20"/>
  <c r="V35" i="20"/>
  <c r="B35" i="20"/>
  <c r="V34" i="20"/>
  <c r="B34" i="20"/>
  <c r="V33" i="20"/>
  <c r="B33" i="20"/>
  <c r="V32" i="20"/>
  <c r="B32" i="20"/>
  <c r="V31" i="20"/>
  <c r="B31" i="20"/>
  <c r="V30" i="20"/>
  <c r="B30" i="20"/>
  <c r="V29" i="20"/>
  <c r="B29" i="20"/>
  <c r="V28" i="20"/>
  <c r="B28" i="20"/>
  <c r="V27" i="20"/>
  <c r="B27" i="20"/>
  <c r="V26" i="20"/>
  <c r="B26" i="20"/>
  <c r="V25" i="20"/>
  <c r="B25" i="20"/>
  <c r="V24" i="20"/>
  <c r="B24" i="20"/>
  <c r="V23" i="20"/>
  <c r="B23" i="20"/>
  <c r="V22" i="20"/>
  <c r="B22" i="20"/>
  <c r="V21" i="20"/>
  <c r="B21" i="20"/>
  <c r="V20" i="20"/>
  <c r="B20" i="20"/>
  <c r="V19" i="20"/>
  <c r="B19" i="20"/>
  <c r="V18" i="20"/>
  <c r="B18" i="20"/>
  <c r="V17" i="20"/>
  <c r="B17" i="20"/>
  <c r="V16" i="20"/>
  <c r="B16" i="20"/>
  <c r="V15" i="20"/>
  <c r="B15" i="20"/>
  <c r="V14" i="20"/>
  <c r="B14" i="20"/>
  <c r="V13" i="20"/>
  <c r="B13" i="20"/>
  <c r="V12" i="20"/>
  <c r="B12" i="20"/>
  <c r="V11" i="20"/>
  <c r="B11" i="20"/>
  <c r="V10" i="20"/>
  <c r="B10" i="20"/>
  <c r="V9" i="20"/>
  <c r="B9" i="20"/>
  <c r="V8" i="20"/>
  <c r="B8" i="20"/>
  <c r="V7" i="20"/>
  <c r="B7" i="20"/>
  <c r="V6" i="20"/>
  <c r="B6" i="20"/>
  <c r="V5" i="20"/>
  <c r="B5" i="20"/>
  <c r="V4" i="20"/>
  <c r="B4" i="20"/>
  <c r="V3" i="20"/>
  <c r="B3" i="20"/>
  <c r="V2" i="20"/>
  <c r="B2" i="20"/>
  <c r="V130" i="19"/>
  <c r="W130" i="19" s="1"/>
  <c r="U130" i="19"/>
  <c r="T130" i="19"/>
  <c r="S130" i="19"/>
  <c r="R130" i="19"/>
  <c r="Q130" i="19"/>
  <c r="P130" i="19"/>
  <c r="N130" i="19"/>
  <c r="M130" i="19"/>
  <c r="L130" i="19"/>
  <c r="K130" i="19"/>
  <c r="J130" i="19"/>
  <c r="C130" i="19"/>
  <c r="B130" i="19"/>
  <c r="V129" i="19"/>
  <c r="W129" i="19" s="1"/>
  <c r="U129" i="19"/>
  <c r="T129" i="19"/>
  <c r="S129" i="19"/>
  <c r="R129" i="19"/>
  <c r="Q129" i="19"/>
  <c r="P129" i="19"/>
  <c r="N129" i="19"/>
  <c r="M129" i="19"/>
  <c r="L129" i="19"/>
  <c r="K129" i="19"/>
  <c r="J129" i="19"/>
  <c r="C129" i="19"/>
  <c r="B129" i="19"/>
  <c r="V128" i="19"/>
  <c r="W128" i="19" s="1"/>
  <c r="U128" i="19"/>
  <c r="T128" i="19"/>
  <c r="S128" i="19"/>
  <c r="R128" i="19"/>
  <c r="Q128" i="19"/>
  <c r="P128" i="19"/>
  <c r="N128" i="19"/>
  <c r="M128" i="19"/>
  <c r="L128" i="19"/>
  <c r="K128" i="19"/>
  <c r="J128" i="19"/>
  <c r="C128" i="19"/>
  <c r="B128" i="19"/>
  <c r="V127" i="19"/>
  <c r="W127" i="19" s="1"/>
  <c r="U127" i="19"/>
  <c r="T127" i="19"/>
  <c r="S127" i="19"/>
  <c r="R127" i="19"/>
  <c r="Q127" i="19"/>
  <c r="P127" i="19"/>
  <c r="N127" i="19"/>
  <c r="M127" i="19"/>
  <c r="L127" i="19"/>
  <c r="K127" i="19"/>
  <c r="J127" i="19"/>
  <c r="C127" i="19"/>
  <c r="B127" i="19"/>
  <c r="V126" i="19"/>
  <c r="W126" i="19" s="1"/>
  <c r="U126" i="19"/>
  <c r="T126" i="19"/>
  <c r="S126" i="19"/>
  <c r="R126" i="19"/>
  <c r="Q126" i="19"/>
  <c r="P126" i="19"/>
  <c r="N126" i="19"/>
  <c r="M126" i="19"/>
  <c r="L126" i="19"/>
  <c r="K126" i="19"/>
  <c r="J126" i="19"/>
  <c r="C126" i="19"/>
  <c r="B126" i="19"/>
  <c r="V125" i="19"/>
  <c r="W125" i="19" s="1"/>
  <c r="U125" i="19"/>
  <c r="T125" i="19"/>
  <c r="S125" i="19"/>
  <c r="R125" i="19"/>
  <c r="Q125" i="19"/>
  <c r="P125" i="19"/>
  <c r="N125" i="19"/>
  <c r="M125" i="19"/>
  <c r="L125" i="19"/>
  <c r="K125" i="19"/>
  <c r="J125" i="19"/>
  <c r="C125" i="19"/>
  <c r="B125" i="19"/>
  <c r="V124" i="19"/>
  <c r="W124" i="19" s="1"/>
  <c r="U124" i="19"/>
  <c r="T124" i="19"/>
  <c r="S124" i="19"/>
  <c r="R124" i="19"/>
  <c r="Q124" i="19"/>
  <c r="P124" i="19"/>
  <c r="N124" i="19"/>
  <c r="M124" i="19"/>
  <c r="L124" i="19"/>
  <c r="K124" i="19"/>
  <c r="J124" i="19"/>
  <c r="C124" i="19"/>
  <c r="B124" i="19"/>
  <c r="V123" i="19"/>
  <c r="W123" i="19" s="1"/>
  <c r="U123" i="19"/>
  <c r="T123" i="19"/>
  <c r="S123" i="19"/>
  <c r="R123" i="19"/>
  <c r="Q123" i="19"/>
  <c r="P123" i="19"/>
  <c r="N123" i="19"/>
  <c r="M123" i="19"/>
  <c r="L123" i="19"/>
  <c r="K123" i="19"/>
  <c r="J123" i="19"/>
  <c r="C123" i="19"/>
  <c r="B123" i="19"/>
  <c r="V122" i="19"/>
  <c r="W122" i="19" s="1"/>
  <c r="U122" i="19"/>
  <c r="T122" i="19"/>
  <c r="S122" i="19"/>
  <c r="R122" i="19"/>
  <c r="Q122" i="19"/>
  <c r="P122" i="19"/>
  <c r="N122" i="19"/>
  <c r="M122" i="19"/>
  <c r="L122" i="19"/>
  <c r="K122" i="19"/>
  <c r="J122" i="19"/>
  <c r="C122" i="19"/>
  <c r="B122" i="19"/>
  <c r="V121" i="19"/>
  <c r="W121" i="19" s="1"/>
  <c r="U121" i="19"/>
  <c r="T121" i="19"/>
  <c r="S121" i="19"/>
  <c r="R121" i="19"/>
  <c r="Q121" i="19"/>
  <c r="P121" i="19"/>
  <c r="N121" i="19"/>
  <c r="M121" i="19"/>
  <c r="L121" i="19"/>
  <c r="K121" i="19"/>
  <c r="J121" i="19"/>
  <c r="C121" i="19"/>
  <c r="B121" i="19"/>
  <c r="V120" i="19"/>
  <c r="W120" i="19" s="1"/>
  <c r="U120" i="19"/>
  <c r="T120" i="19"/>
  <c r="S120" i="19"/>
  <c r="R120" i="19"/>
  <c r="Q120" i="19"/>
  <c r="P120" i="19"/>
  <c r="N120" i="19"/>
  <c r="M120" i="19"/>
  <c r="L120" i="19"/>
  <c r="K120" i="19"/>
  <c r="J120" i="19"/>
  <c r="C120" i="19"/>
  <c r="B120" i="19"/>
  <c r="V119" i="19"/>
  <c r="W119" i="19" s="1"/>
  <c r="U119" i="19"/>
  <c r="T119" i="19"/>
  <c r="S119" i="19"/>
  <c r="R119" i="19"/>
  <c r="Q119" i="19"/>
  <c r="P119" i="19"/>
  <c r="N119" i="19"/>
  <c r="M119" i="19"/>
  <c r="L119" i="19"/>
  <c r="K119" i="19"/>
  <c r="J119" i="19"/>
  <c r="C119" i="19"/>
  <c r="B119" i="19"/>
  <c r="V118" i="19"/>
  <c r="W118" i="19" s="1"/>
  <c r="U118" i="19"/>
  <c r="T118" i="19"/>
  <c r="S118" i="19"/>
  <c r="R118" i="19"/>
  <c r="Q118" i="19"/>
  <c r="P118" i="19"/>
  <c r="N118" i="19"/>
  <c r="M118" i="19"/>
  <c r="L118" i="19"/>
  <c r="K118" i="19"/>
  <c r="J118" i="19"/>
  <c r="C118" i="19"/>
  <c r="B118" i="19"/>
  <c r="V117" i="19"/>
  <c r="W117" i="19" s="1"/>
  <c r="U117" i="19"/>
  <c r="T117" i="19"/>
  <c r="S117" i="19"/>
  <c r="R117" i="19"/>
  <c r="Q117" i="19"/>
  <c r="P117" i="19"/>
  <c r="N117" i="19"/>
  <c r="M117" i="19"/>
  <c r="L117" i="19"/>
  <c r="K117" i="19"/>
  <c r="J117" i="19"/>
  <c r="C117" i="19"/>
  <c r="B117" i="19"/>
  <c r="V116" i="19"/>
  <c r="W116" i="19" s="1"/>
  <c r="U116" i="19"/>
  <c r="T116" i="19"/>
  <c r="S116" i="19"/>
  <c r="R116" i="19"/>
  <c r="Q116" i="19"/>
  <c r="P116" i="19"/>
  <c r="N116" i="19"/>
  <c r="M116" i="19"/>
  <c r="L116" i="19"/>
  <c r="K116" i="19"/>
  <c r="J116" i="19"/>
  <c r="C116" i="19"/>
  <c r="B116" i="19"/>
  <c r="V115" i="19"/>
  <c r="W115" i="19" s="1"/>
  <c r="U115" i="19"/>
  <c r="T115" i="19"/>
  <c r="S115" i="19"/>
  <c r="R115" i="19"/>
  <c r="Q115" i="19"/>
  <c r="P115" i="19"/>
  <c r="N115" i="19"/>
  <c r="M115" i="19"/>
  <c r="L115" i="19"/>
  <c r="K115" i="19"/>
  <c r="J115" i="19"/>
  <c r="C115" i="19"/>
  <c r="B115" i="19"/>
  <c r="V114" i="19"/>
  <c r="W114" i="19" s="1"/>
  <c r="U114" i="19"/>
  <c r="T114" i="19"/>
  <c r="S114" i="19"/>
  <c r="R114" i="19"/>
  <c r="Q114" i="19"/>
  <c r="P114" i="19"/>
  <c r="N114" i="19"/>
  <c r="M114" i="19"/>
  <c r="L114" i="19"/>
  <c r="K114" i="19"/>
  <c r="J114" i="19"/>
  <c r="C114" i="19"/>
  <c r="B114" i="19"/>
  <c r="V113" i="19"/>
  <c r="W113" i="19" s="1"/>
  <c r="U113" i="19"/>
  <c r="T113" i="19"/>
  <c r="S113" i="19"/>
  <c r="R113" i="19"/>
  <c r="Q113" i="19"/>
  <c r="P113" i="19"/>
  <c r="N113" i="19"/>
  <c r="M113" i="19"/>
  <c r="L113" i="19"/>
  <c r="K113" i="19"/>
  <c r="J113" i="19"/>
  <c r="C113" i="19"/>
  <c r="B113" i="19"/>
  <c r="V112" i="19"/>
  <c r="W112" i="19" s="1"/>
  <c r="U112" i="19"/>
  <c r="T112" i="19"/>
  <c r="S112" i="19"/>
  <c r="R112" i="19"/>
  <c r="Q112" i="19"/>
  <c r="P112" i="19"/>
  <c r="N112" i="19"/>
  <c r="M112" i="19"/>
  <c r="L112" i="19"/>
  <c r="K112" i="19"/>
  <c r="J112" i="19"/>
  <c r="C112" i="19"/>
  <c r="B112" i="19"/>
  <c r="V111" i="19"/>
  <c r="W111" i="19" s="1"/>
  <c r="U111" i="19"/>
  <c r="T111" i="19"/>
  <c r="S111" i="19"/>
  <c r="R111" i="19"/>
  <c r="Q111" i="19"/>
  <c r="P111" i="19"/>
  <c r="N111" i="19"/>
  <c r="M111" i="19"/>
  <c r="L111" i="19"/>
  <c r="K111" i="19"/>
  <c r="J111" i="19"/>
  <c r="C111" i="19"/>
  <c r="B111" i="19"/>
  <c r="V110" i="19"/>
  <c r="W110" i="19" s="1"/>
  <c r="U110" i="19"/>
  <c r="T110" i="19"/>
  <c r="S110" i="19"/>
  <c r="R110" i="19"/>
  <c r="Q110" i="19"/>
  <c r="P110" i="19"/>
  <c r="N110" i="19"/>
  <c r="M110" i="19"/>
  <c r="L110" i="19"/>
  <c r="K110" i="19"/>
  <c r="J110" i="19"/>
  <c r="C110" i="19"/>
  <c r="B110" i="19"/>
  <c r="V109" i="19"/>
  <c r="W109" i="19" s="1"/>
  <c r="U109" i="19"/>
  <c r="T109" i="19"/>
  <c r="S109" i="19"/>
  <c r="R109" i="19"/>
  <c r="Q109" i="19"/>
  <c r="P109" i="19"/>
  <c r="N109" i="19"/>
  <c r="M109" i="19"/>
  <c r="L109" i="19"/>
  <c r="K109" i="19"/>
  <c r="J109" i="19"/>
  <c r="C109" i="19"/>
  <c r="B109" i="19"/>
  <c r="V108" i="19"/>
  <c r="W108" i="19" s="1"/>
  <c r="U108" i="19"/>
  <c r="T108" i="19"/>
  <c r="S108" i="19"/>
  <c r="R108" i="19"/>
  <c r="Q108" i="19"/>
  <c r="P108" i="19"/>
  <c r="N108" i="19"/>
  <c r="M108" i="19"/>
  <c r="L108" i="19"/>
  <c r="K108" i="19"/>
  <c r="J108" i="19"/>
  <c r="C108" i="19"/>
  <c r="B108" i="19"/>
  <c r="V107" i="19"/>
  <c r="W107" i="19" s="1"/>
  <c r="U107" i="19"/>
  <c r="T107" i="19"/>
  <c r="S107" i="19"/>
  <c r="R107" i="19"/>
  <c r="Q107" i="19"/>
  <c r="P107" i="19"/>
  <c r="N107" i="19"/>
  <c r="M107" i="19"/>
  <c r="L107" i="19"/>
  <c r="K107" i="19"/>
  <c r="J107" i="19"/>
  <c r="C107" i="19"/>
  <c r="B107" i="19"/>
  <c r="V106" i="19"/>
  <c r="W106" i="19" s="1"/>
  <c r="U106" i="19"/>
  <c r="T106" i="19"/>
  <c r="S106" i="19"/>
  <c r="R106" i="19"/>
  <c r="Q106" i="19"/>
  <c r="P106" i="19"/>
  <c r="N106" i="19"/>
  <c r="M106" i="19"/>
  <c r="L106" i="19"/>
  <c r="K106" i="19"/>
  <c r="J106" i="19"/>
  <c r="C106" i="19"/>
  <c r="B106" i="19"/>
  <c r="V105" i="19"/>
  <c r="W105" i="19" s="1"/>
  <c r="U105" i="19"/>
  <c r="T105" i="19"/>
  <c r="S105" i="19"/>
  <c r="R105" i="19"/>
  <c r="Q105" i="19"/>
  <c r="P105" i="19"/>
  <c r="N105" i="19"/>
  <c r="M105" i="19"/>
  <c r="L105" i="19"/>
  <c r="K105" i="19"/>
  <c r="J105" i="19"/>
  <c r="C105" i="19"/>
  <c r="B105" i="19"/>
  <c r="V104" i="19"/>
  <c r="W104" i="19" s="1"/>
  <c r="U104" i="19"/>
  <c r="T104" i="19"/>
  <c r="S104" i="19"/>
  <c r="R104" i="19"/>
  <c r="Q104" i="19"/>
  <c r="P104" i="19"/>
  <c r="N104" i="19"/>
  <c r="M104" i="19"/>
  <c r="L104" i="19"/>
  <c r="K104" i="19"/>
  <c r="J104" i="19"/>
  <c r="C104" i="19"/>
  <c r="B104" i="19"/>
  <c r="V103" i="19"/>
  <c r="W103" i="19" s="1"/>
  <c r="U103" i="19"/>
  <c r="T103" i="19"/>
  <c r="S103" i="19"/>
  <c r="R103" i="19"/>
  <c r="Q103" i="19"/>
  <c r="P103" i="19"/>
  <c r="N103" i="19"/>
  <c r="M103" i="19"/>
  <c r="L103" i="19"/>
  <c r="K103" i="19"/>
  <c r="J103" i="19"/>
  <c r="C103" i="19"/>
  <c r="B103" i="19"/>
  <c r="V102" i="19"/>
  <c r="W102" i="19" s="1"/>
  <c r="U102" i="19"/>
  <c r="T102" i="19"/>
  <c r="S102" i="19"/>
  <c r="R102" i="19"/>
  <c r="Q102" i="19"/>
  <c r="P102" i="19"/>
  <c r="N102" i="19"/>
  <c r="M102" i="19"/>
  <c r="L102" i="19"/>
  <c r="K102" i="19"/>
  <c r="J102" i="19"/>
  <c r="C102" i="19"/>
  <c r="B102" i="19"/>
  <c r="V101" i="19"/>
  <c r="W101" i="19" s="1"/>
  <c r="U101" i="19"/>
  <c r="T101" i="19"/>
  <c r="S101" i="19"/>
  <c r="R101" i="19"/>
  <c r="Q101" i="19"/>
  <c r="P101" i="19"/>
  <c r="N101" i="19"/>
  <c r="M101" i="19"/>
  <c r="L101" i="19"/>
  <c r="K101" i="19"/>
  <c r="J101" i="19"/>
  <c r="C101" i="19"/>
  <c r="B101" i="19"/>
  <c r="V100" i="19"/>
  <c r="W100" i="19" s="1"/>
  <c r="U100" i="19"/>
  <c r="T100" i="19"/>
  <c r="S100" i="19"/>
  <c r="R100" i="19"/>
  <c r="Q100" i="19"/>
  <c r="P100" i="19"/>
  <c r="N100" i="19"/>
  <c r="M100" i="19"/>
  <c r="L100" i="19"/>
  <c r="K100" i="19"/>
  <c r="J100" i="19"/>
  <c r="C100" i="19"/>
  <c r="B100" i="19"/>
  <c r="V99" i="19"/>
  <c r="W99" i="19" s="1"/>
  <c r="U99" i="19"/>
  <c r="T99" i="19"/>
  <c r="S99" i="19"/>
  <c r="R99" i="19"/>
  <c r="Q99" i="19"/>
  <c r="P99" i="19"/>
  <c r="N99" i="19"/>
  <c r="M99" i="19"/>
  <c r="L99" i="19"/>
  <c r="K99" i="19"/>
  <c r="J99" i="19"/>
  <c r="C99" i="19"/>
  <c r="B99" i="19"/>
  <c r="V98" i="19"/>
  <c r="W98" i="19" s="1"/>
  <c r="U98" i="19"/>
  <c r="T98" i="19"/>
  <c r="S98" i="19"/>
  <c r="R98" i="19"/>
  <c r="Q98" i="19"/>
  <c r="P98" i="19"/>
  <c r="N98" i="19"/>
  <c r="M98" i="19"/>
  <c r="L98" i="19"/>
  <c r="K98" i="19"/>
  <c r="J98" i="19"/>
  <c r="C98" i="19"/>
  <c r="B98" i="19"/>
  <c r="V97" i="19"/>
  <c r="W97" i="19" s="1"/>
  <c r="U97" i="19"/>
  <c r="T97" i="19"/>
  <c r="S97" i="19"/>
  <c r="R97" i="19"/>
  <c r="Q97" i="19"/>
  <c r="P97" i="19"/>
  <c r="N97" i="19"/>
  <c r="M97" i="19"/>
  <c r="L97" i="19"/>
  <c r="K97" i="19"/>
  <c r="J97" i="19"/>
  <c r="C97" i="19"/>
  <c r="B97" i="19"/>
  <c r="V96" i="19"/>
  <c r="W96" i="19" s="1"/>
  <c r="U96" i="19"/>
  <c r="T96" i="19"/>
  <c r="S96" i="19"/>
  <c r="R96" i="19"/>
  <c r="Q96" i="19"/>
  <c r="P96" i="19"/>
  <c r="N96" i="19"/>
  <c r="M96" i="19"/>
  <c r="L96" i="19"/>
  <c r="K96" i="19"/>
  <c r="J96" i="19"/>
  <c r="C96" i="19"/>
  <c r="B96" i="19"/>
  <c r="V95" i="19"/>
  <c r="W95" i="19" s="1"/>
  <c r="U95" i="19"/>
  <c r="T95" i="19"/>
  <c r="S95" i="19"/>
  <c r="R95" i="19"/>
  <c r="Q95" i="19"/>
  <c r="P95" i="19"/>
  <c r="N95" i="19"/>
  <c r="M95" i="19"/>
  <c r="L95" i="19"/>
  <c r="K95" i="19"/>
  <c r="J95" i="19"/>
  <c r="C95" i="19"/>
  <c r="B95" i="19"/>
  <c r="V94" i="19"/>
  <c r="W94" i="19" s="1"/>
  <c r="U94" i="19"/>
  <c r="T94" i="19"/>
  <c r="S94" i="19"/>
  <c r="R94" i="19"/>
  <c r="Q94" i="19"/>
  <c r="P94" i="19"/>
  <c r="N94" i="19"/>
  <c r="M94" i="19"/>
  <c r="L94" i="19"/>
  <c r="K94" i="19"/>
  <c r="J94" i="19"/>
  <c r="C94" i="19"/>
  <c r="B94" i="19"/>
  <c r="V93" i="19"/>
  <c r="W93" i="19" s="1"/>
  <c r="U93" i="19"/>
  <c r="T93" i="19"/>
  <c r="S93" i="19"/>
  <c r="R93" i="19"/>
  <c r="Q93" i="19"/>
  <c r="P93" i="19"/>
  <c r="N93" i="19"/>
  <c r="M93" i="19"/>
  <c r="L93" i="19"/>
  <c r="K93" i="19"/>
  <c r="J93" i="19"/>
  <c r="C93" i="19"/>
  <c r="B93" i="19"/>
  <c r="V92" i="19"/>
  <c r="W92" i="19" s="1"/>
  <c r="U92" i="19"/>
  <c r="T92" i="19"/>
  <c r="S92" i="19"/>
  <c r="R92" i="19"/>
  <c r="Q92" i="19"/>
  <c r="P92" i="19"/>
  <c r="N92" i="19"/>
  <c r="M92" i="19"/>
  <c r="L92" i="19"/>
  <c r="K92" i="19"/>
  <c r="J92" i="19"/>
  <c r="C92" i="19"/>
  <c r="B92" i="19"/>
  <c r="V91" i="19"/>
  <c r="W91" i="19" s="1"/>
  <c r="U91" i="19"/>
  <c r="T91" i="19"/>
  <c r="S91" i="19"/>
  <c r="R91" i="19"/>
  <c r="Q91" i="19"/>
  <c r="P91" i="19"/>
  <c r="N91" i="19"/>
  <c r="M91" i="19"/>
  <c r="L91" i="19"/>
  <c r="K91" i="19"/>
  <c r="J91" i="19"/>
  <c r="C91" i="19"/>
  <c r="B91" i="19"/>
  <c r="V90" i="19"/>
  <c r="W90" i="19" s="1"/>
  <c r="U90" i="19"/>
  <c r="T90" i="19"/>
  <c r="S90" i="19"/>
  <c r="R90" i="19"/>
  <c r="Q90" i="19"/>
  <c r="P90" i="19"/>
  <c r="N90" i="19"/>
  <c r="M90" i="19"/>
  <c r="L90" i="19"/>
  <c r="K90" i="19"/>
  <c r="J90" i="19"/>
  <c r="C90" i="19"/>
  <c r="B90" i="19"/>
  <c r="V89" i="19"/>
  <c r="W89" i="19" s="1"/>
  <c r="U89" i="19"/>
  <c r="T89" i="19"/>
  <c r="S89" i="19"/>
  <c r="R89" i="19"/>
  <c r="Q89" i="19"/>
  <c r="P89" i="19"/>
  <c r="N89" i="19"/>
  <c r="M89" i="19"/>
  <c r="L89" i="19"/>
  <c r="K89" i="19"/>
  <c r="J89" i="19"/>
  <c r="C89" i="19"/>
  <c r="B89" i="19"/>
  <c r="V88" i="19"/>
  <c r="W88" i="19" s="1"/>
  <c r="U88" i="19"/>
  <c r="T88" i="19"/>
  <c r="S88" i="19"/>
  <c r="R88" i="19"/>
  <c r="Q88" i="19"/>
  <c r="P88" i="19"/>
  <c r="N88" i="19"/>
  <c r="M88" i="19"/>
  <c r="L88" i="19"/>
  <c r="K88" i="19"/>
  <c r="J88" i="19"/>
  <c r="C88" i="19"/>
  <c r="B88" i="19"/>
  <c r="V87" i="19"/>
  <c r="W87" i="19" s="1"/>
  <c r="U87" i="19"/>
  <c r="T87" i="19"/>
  <c r="S87" i="19"/>
  <c r="R87" i="19"/>
  <c r="Q87" i="19"/>
  <c r="P87" i="19"/>
  <c r="N87" i="19"/>
  <c r="M87" i="19"/>
  <c r="L87" i="19"/>
  <c r="K87" i="19"/>
  <c r="J87" i="19"/>
  <c r="C87" i="19"/>
  <c r="B87" i="19"/>
  <c r="V86" i="19"/>
  <c r="W86" i="19" s="1"/>
  <c r="U86" i="19"/>
  <c r="T86" i="19"/>
  <c r="S86" i="19"/>
  <c r="R86" i="19"/>
  <c r="Q86" i="19"/>
  <c r="P86" i="19"/>
  <c r="N86" i="19"/>
  <c r="M86" i="19"/>
  <c r="L86" i="19"/>
  <c r="K86" i="19"/>
  <c r="J86" i="19"/>
  <c r="C86" i="19"/>
  <c r="B86" i="19"/>
  <c r="V85" i="19"/>
  <c r="W85" i="19" s="1"/>
  <c r="U85" i="19"/>
  <c r="T85" i="19"/>
  <c r="S85" i="19"/>
  <c r="R85" i="19"/>
  <c r="Q85" i="19"/>
  <c r="P85" i="19"/>
  <c r="N85" i="19"/>
  <c r="M85" i="19"/>
  <c r="L85" i="19"/>
  <c r="K85" i="19"/>
  <c r="J85" i="19"/>
  <c r="C85" i="19"/>
  <c r="B85" i="19"/>
  <c r="V84" i="19"/>
  <c r="W84" i="19" s="1"/>
  <c r="U84" i="19"/>
  <c r="T84" i="19"/>
  <c r="S84" i="19"/>
  <c r="R84" i="19"/>
  <c r="Q84" i="19"/>
  <c r="P84" i="19"/>
  <c r="N84" i="19"/>
  <c r="M84" i="19"/>
  <c r="L84" i="19"/>
  <c r="K84" i="19"/>
  <c r="J84" i="19"/>
  <c r="C84" i="19"/>
  <c r="B84" i="19"/>
  <c r="V83" i="19"/>
  <c r="W83" i="19" s="1"/>
  <c r="U83" i="19"/>
  <c r="T83" i="19"/>
  <c r="S83" i="19"/>
  <c r="R83" i="19"/>
  <c r="Q83" i="19"/>
  <c r="P83" i="19"/>
  <c r="N83" i="19"/>
  <c r="M83" i="19"/>
  <c r="L83" i="19"/>
  <c r="K83" i="19"/>
  <c r="J83" i="19"/>
  <c r="C83" i="19"/>
  <c r="B83" i="19"/>
  <c r="V82" i="19"/>
  <c r="W82" i="19" s="1"/>
  <c r="U82" i="19"/>
  <c r="T82" i="19"/>
  <c r="S82" i="19"/>
  <c r="R82" i="19"/>
  <c r="Q82" i="19"/>
  <c r="P82" i="19"/>
  <c r="N82" i="19"/>
  <c r="M82" i="19"/>
  <c r="L82" i="19"/>
  <c r="K82" i="19"/>
  <c r="J82" i="19"/>
  <c r="C82" i="19"/>
  <c r="B82" i="19"/>
  <c r="V81" i="19"/>
  <c r="W81" i="19" s="1"/>
  <c r="U81" i="19"/>
  <c r="T81" i="19"/>
  <c r="S81" i="19"/>
  <c r="R81" i="19"/>
  <c r="Q81" i="19"/>
  <c r="P81" i="19"/>
  <c r="N81" i="19"/>
  <c r="M81" i="19"/>
  <c r="L81" i="19"/>
  <c r="K81" i="19"/>
  <c r="J81" i="19"/>
  <c r="C81" i="19"/>
  <c r="B81" i="19"/>
  <c r="V80" i="19"/>
  <c r="W80" i="19" s="1"/>
  <c r="U80" i="19"/>
  <c r="T80" i="19"/>
  <c r="S80" i="19"/>
  <c r="R80" i="19"/>
  <c r="Q80" i="19"/>
  <c r="P80" i="19"/>
  <c r="N80" i="19"/>
  <c r="M80" i="19"/>
  <c r="L80" i="19"/>
  <c r="K80" i="19"/>
  <c r="J80" i="19"/>
  <c r="C80" i="19"/>
  <c r="B80" i="19"/>
  <c r="V79" i="19"/>
  <c r="W79" i="19" s="1"/>
  <c r="U79" i="19"/>
  <c r="T79" i="19"/>
  <c r="S79" i="19"/>
  <c r="R79" i="19"/>
  <c r="Q79" i="19"/>
  <c r="P79" i="19"/>
  <c r="N79" i="19"/>
  <c r="M79" i="19"/>
  <c r="L79" i="19"/>
  <c r="K79" i="19"/>
  <c r="J79" i="19"/>
  <c r="C79" i="19"/>
  <c r="B79" i="19"/>
  <c r="V78" i="19"/>
  <c r="W78" i="19" s="1"/>
  <c r="U78" i="19"/>
  <c r="T78" i="19"/>
  <c r="S78" i="19"/>
  <c r="R78" i="19"/>
  <c r="Q78" i="19"/>
  <c r="P78" i="19"/>
  <c r="N78" i="19"/>
  <c r="M78" i="19"/>
  <c r="L78" i="19"/>
  <c r="K78" i="19"/>
  <c r="J78" i="19"/>
  <c r="C78" i="19"/>
  <c r="B78" i="19"/>
  <c r="V77" i="19"/>
  <c r="W77" i="19" s="1"/>
  <c r="U77" i="19"/>
  <c r="T77" i="19"/>
  <c r="S77" i="19"/>
  <c r="R77" i="19"/>
  <c r="Q77" i="19"/>
  <c r="P77" i="19"/>
  <c r="N77" i="19"/>
  <c r="M77" i="19"/>
  <c r="L77" i="19"/>
  <c r="K77" i="19"/>
  <c r="J77" i="19"/>
  <c r="C77" i="19"/>
  <c r="B77" i="19"/>
  <c r="V76" i="19"/>
  <c r="W76" i="19" s="1"/>
  <c r="U76" i="19"/>
  <c r="T76" i="19"/>
  <c r="S76" i="19"/>
  <c r="R76" i="19"/>
  <c r="Q76" i="19"/>
  <c r="P76" i="19"/>
  <c r="N76" i="19"/>
  <c r="M76" i="19"/>
  <c r="L76" i="19"/>
  <c r="K76" i="19"/>
  <c r="J76" i="19"/>
  <c r="C76" i="19"/>
  <c r="B76" i="19"/>
  <c r="V75" i="19"/>
  <c r="W75" i="19" s="1"/>
  <c r="U75" i="19"/>
  <c r="T75" i="19"/>
  <c r="S75" i="19"/>
  <c r="R75" i="19"/>
  <c r="Q75" i="19"/>
  <c r="P75" i="19"/>
  <c r="N75" i="19"/>
  <c r="M75" i="19"/>
  <c r="L75" i="19"/>
  <c r="K75" i="19"/>
  <c r="J75" i="19"/>
  <c r="C75" i="19"/>
  <c r="B75" i="19"/>
  <c r="V74" i="19"/>
  <c r="W74" i="19" s="1"/>
  <c r="U74" i="19"/>
  <c r="T74" i="19"/>
  <c r="S74" i="19"/>
  <c r="R74" i="19"/>
  <c r="Q74" i="19"/>
  <c r="P74" i="19"/>
  <c r="N74" i="19"/>
  <c r="M74" i="19"/>
  <c r="L74" i="19"/>
  <c r="K74" i="19"/>
  <c r="J74" i="19"/>
  <c r="C74" i="19"/>
  <c r="B74" i="19"/>
  <c r="V73" i="19"/>
  <c r="W73" i="19" s="1"/>
  <c r="U73" i="19"/>
  <c r="T73" i="19"/>
  <c r="S73" i="19"/>
  <c r="R73" i="19"/>
  <c r="Q73" i="19"/>
  <c r="P73" i="19"/>
  <c r="N73" i="19"/>
  <c r="M73" i="19"/>
  <c r="L73" i="19"/>
  <c r="K73" i="19"/>
  <c r="J73" i="19"/>
  <c r="C73" i="19"/>
  <c r="B73" i="19"/>
  <c r="V72" i="19"/>
  <c r="W72" i="19" s="1"/>
  <c r="U72" i="19"/>
  <c r="T72" i="19"/>
  <c r="S72" i="19"/>
  <c r="R72" i="19"/>
  <c r="Q72" i="19"/>
  <c r="P72" i="19"/>
  <c r="N72" i="19"/>
  <c r="M72" i="19"/>
  <c r="L72" i="19"/>
  <c r="K72" i="19"/>
  <c r="J72" i="19"/>
  <c r="C72" i="19"/>
  <c r="B72" i="19"/>
  <c r="V71" i="19"/>
  <c r="W71" i="19" s="1"/>
  <c r="U71" i="19"/>
  <c r="T71" i="19"/>
  <c r="S71" i="19"/>
  <c r="R71" i="19"/>
  <c r="Q71" i="19"/>
  <c r="P71" i="19"/>
  <c r="N71" i="19"/>
  <c r="M71" i="19"/>
  <c r="L71" i="19"/>
  <c r="K71" i="19"/>
  <c r="J71" i="19"/>
  <c r="C71" i="19"/>
  <c r="B71" i="19"/>
  <c r="V70" i="19"/>
  <c r="W70" i="19" s="1"/>
  <c r="U70" i="19"/>
  <c r="T70" i="19"/>
  <c r="S70" i="19"/>
  <c r="R70" i="19"/>
  <c r="Q70" i="19"/>
  <c r="P70" i="19"/>
  <c r="N70" i="19"/>
  <c r="M70" i="19"/>
  <c r="L70" i="19"/>
  <c r="K70" i="19"/>
  <c r="J70" i="19"/>
  <c r="C70" i="19"/>
  <c r="B70" i="19"/>
  <c r="V69" i="19"/>
  <c r="W69" i="19" s="1"/>
  <c r="U69" i="19"/>
  <c r="T69" i="19"/>
  <c r="S69" i="19"/>
  <c r="R69" i="19"/>
  <c r="Q69" i="19"/>
  <c r="P69" i="19"/>
  <c r="N69" i="19"/>
  <c r="M69" i="19"/>
  <c r="L69" i="19"/>
  <c r="K69" i="19"/>
  <c r="J69" i="19"/>
  <c r="C69" i="19"/>
  <c r="B69" i="19"/>
  <c r="V68" i="19"/>
  <c r="W68" i="19" s="1"/>
  <c r="U68" i="19"/>
  <c r="T68" i="19"/>
  <c r="S68" i="19"/>
  <c r="R68" i="19"/>
  <c r="Q68" i="19"/>
  <c r="P68" i="19"/>
  <c r="N68" i="19"/>
  <c r="M68" i="19"/>
  <c r="L68" i="19"/>
  <c r="K68" i="19"/>
  <c r="J68" i="19"/>
  <c r="C68" i="19"/>
  <c r="B68" i="19"/>
  <c r="V67" i="19"/>
  <c r="W67" i="19" s="1"/>
  <c r="U67" i="19"/>
  <c r="T67" i="19"/>
  <c r="S67" i="19"/>
  <c r="R67" i="19"/>
  <c r="Q67" i="19"/>
  <c r="P67" i="19"/>
  <c r="N67" i="19"/>
  <c r="M67" i="19"/>
  <c r="L67" i="19"/>
  <c r="K67" i="19"/>
  <c r="J67" i="19"/>
  <c r="C67" i="19"/>
  <c r="B67" i="19"/>
  <c r="V66" i="19"/>
  <c r="W66" i="19" s="1"/>
  <c r="U66" i="19"/>
  <c r="T66" i="19"/>
  <c r="S66" i="19"/>
  <c r="R66" i="19"/>
  <c r="Q66" i="19"/>
  <c r="P66" i="19"/>
  <c r="N66" i="19"/>
  <c r="M66" i="19"/>
  <c r="L66" i="19"/>
  <c r="K66" i="19"/>
  <c r="J66" i="19"/>
  <c r="C66" i="19"/>
  <c r="B66" i="19"/>
  <c r="V65" i="19"/>
  <c r="W65" i="19" s="1"/>
  <c r="U65" i="19"/>
  <c r="T65" i="19"/>
  <c r="S65" i="19"/>
  <c r="R65" i="19"/>
  <c r="Q65" i="19"/>
  <c r="P65" i="19"/>
  <c r="N65" i="19"/>
  <c r="M65" i="19"/>
  <c r="L65" i="19"/>
  <c r="K65" i="19"/>
  <c r="J65" i="19"/>
  <c r="C65" i="19"/>
  <c r="B65" i="19"/>
  <c r="V64" i="19"/>
  <c r="W64" i="19" s="1"/>
  <c r="U64" i="19"/>
  <c r="T64" i="19"/>
  <c r="S64" i="19"/>
  <c r="R64" i="19"/>
  <c r="Q64" i="19"/>
  <c r="P64" i="19"/>
  <c r="N64" i="19"/>
  <c r="M64" i="19"/>
  <c r="L64" i="19"/>
  <c r="K64" i="19"/>
  <c r="J64" i="19"/>
  <c r="C64" i="19"/>
  <c r="B64" i="19"/>
  <c r="V63" i="19"/>
  <c r="W63" i="19" s="1"/>
  <c r="U63" i="19"/>
  <c r="T63" i="19"/>
  <c r="S63" i="19"/>
  <c r="R63" i="19"/>
  <c r="Q63" i="19"/>
  <c r="P63" i="19"/>
  <c r="N63" i="19"/>
  <c r="M63" i="19"/>
  <c r="L63" i="19"/>
  <c r="K63" i="19"/>
  <c r="J63" i="19"/>
  <c r="C63" i="19"/>
  <c r="B63" i="19"/>
  <c r="V62" i="19"/>
  <c r="W62" i="19" s="1"/>
  <c r="U62" i="19"/>
  <c r="T62" i="19"/>
  <c r="S62" i="19"/>
  <c r="R62" i="19"/>
  <c r="Q62" i="19"/>
  <c r="P62" i="19"/>
  <c r="N62" i="19"/>
  <c r="M62" i="19"/>
  <c r="L62" i="19"/>
  <c r="K62" i="19"/>
  <c r="J62" i="19"/>
  <c r="C62" i="19"/>
  <c r="B62" i="19"/>
  <c r="V61" i="19"/>
  <c r="W61" i="19" s="1"/>
  <c r="U61" i="19"/>
  <c r="T61" i="19"/>
  <c r="S61" i="19"/>
  <c r="R61" i="19"/>
  <c r="Q61" i="19"/>
  <c r="P61" i="19"/>
  <c r="N61" i="19"/>
  <c r="M61" i="19"/>
  <c r="L61" i="19"/>
  <c r="K61" i="19"/>
  <c r="J61" i="19"/>
  <c r="C61" i="19"/>
  <c r="B61" i="19"/>
  <c r="V60" i="19"/>
  <c r="W60" i="19" s="1"/>
  <c r="U60" i="19"/>
  <c r="T60" i="19"/>
  <c r="S60" i="19"/>
  <c r="R60" i="19"/>
  <c r="Q60" i="19"/>
  <c r="P60" i="19"/>
  <c r="N60" i="19"/>
  <c r="M60" i="19"/>
  <c r="L60" i="19"/>
  <c r="K60" i="19"/>
  <c r="J60" i="19"/>
  <c r="C60" i="19"/>
  <c r="B60" i="19"/>
  <c r="V59" i="19"/>
  <c r="W59" i="19" s="1"/>
  <c r="U59" i="19"/>
  <c r="T59" i="19"/>
  <c r="S59" i="19"/>
  <c r="R59" i="19"/>
  <c r="Q59" i="19"/>
  <c r="P59" i="19"/>
  <c r="N59" i="19"/>
  <c r="M59" i="19"/>
  <c r="L59" i="19"/>
  <c r="K59" i="19"/>
  <c r="J59" i="19"/>
  <c r="C59" i="19"/>
  <c r="B59" i="19"/>
  <c r="V58" i="19"/>
  <c r="W58" i="19" s="1"/>
  <c r="U58" i="19"/>
  <c r="T58" i="19"/>
  <c r="S58" i="19"/>
  <c r="R58" i="19"/>
  <c r="Q58" i="19"/>
  <c r="P58" i="19"/>
  <c r="N58" i="19"/>
  <c r="M58" i="19"/>
  <c r="L58" i="19"/>
  <c r="K58" i="19"/>
  <c r="J58" i="19"/>
  <c r="C58" i="19"/>
  <c r="B58" i="19"/>
  <c r="V57" i="19"/>
  <c r="W57" i="19" s="1"/>
  <c r="U57" i="19"/>
  <c r="T57" i="19"/>
  <c r="S57" i="19"/>
  <c r="R57" i="19"/>
  <c r="Q57" i="19"/>
  <c r="P57" i="19"/>
  <c r="N57" i="19"/>
  <c r="M57" i="19"/>
  <c r="L57" i="19"/>
  <c r="K57" i="19"/>
  <c r="J57" i="19"/>
  <c r="C57" i="19"/>
  <c r="B57" i="19"/>
  <c r="V56" i="19"/>
  <c r="W56" i="19" s="1"/>
  <c r="U56" i="19"/>
  <c r="T56" i="19"/>
  <c r="S56" i="19"/>
  <c r="R56" i="19"/>
  <c r="Q56" i="19"/>
  <c r="P56" i="19"/>
  <c r="N56" i="19"/>
  <c r="M56" i="19"/>
  <c r="L56" i="19"/>
  <c r="K56" i="19"/>
  <c r="J56" i="19"/>
  <c r="C56" i="19"/>
  <c r="B56" i="19"/>
  <c r="V55" i="19"/>
  <c r="W55" i="19" s="1"/>
  <c r="U55" i="19"/>
  <c r="T55" i="19"/>
  <c r="S55" i="19"/>
  <c r="R55" i="19"/>
  <c r="Q55" i="19"/>
  <c r="P55" i="19"/>
  <c r="N55" i="19"/>
  <c r="M55" i="19"/>
  <c r="L55" i="19"/>
  <c r="K55" i="19"/>
  <c r="J55" i="19"/>
  <c r="C55" i="19"/>
  <c r="B55" i="19"/>
  <c r="V54" i="19"/>
  <c r="W54" i="19" s="1"/>
  <c r="U54" i="19"/>
  <c r="T54" i="19"/>
  <c r="S54" i="19"/>
  <c r="R54" i="19"/>
  <c r="Q54" i="19"/>
  <c r="P54" i="19"/>
  <c r="N54" i="19"/>
  <c r="M54" i="19"/>
  <c r="L54" i="19"/>
  <c r="K54" i="19"/>
  <c r="J54" i="19"/>
  <c r="C54" i="19"/>
  <c r="B54" i="19"/>
  <c r="V53" i="19"/>
  <c r="W53" i="19" s="1"/>
  <c r="U53" i="19"/>
  <c r="T53" i="19"/>
  <c r="S53" i="19"/>
  <c r="R53" i="19"/>
  <c r="Q53" i="19"/>
  <c r="P53" i="19"/>
  <c r="N53" i="19"/>
  <c r="M53" i="19"/>
  <c r="L53" i="19"/>
  <c r="K53" i="19"/>
  <c r="J53" i="19"/>
  <c r="C53" i="19"/>
  <c r="B53" i="19"/>
  <c r="V52" i="19"/>
  <c r="W52" i="19" s="1"/>
  <c r="U52" i="19"/>
  <c r="T52" i="19"/>
  <c r="S52" i="19"/>
  <c r="R52" i="19"/>
  <c r="Q52" i="19"/>
  <c r="P52" i="19"/>
  <c r="N52" i="19"/>
  <c r="M52" i="19"/>
  <c r="L52" i="19"/>
  <c r="K52" i="19"/>
  <c r="J52" i="19"/>
  <c r="C52" i="19"/>
  <c r="B52" i="19"/>
  <c r="V51" i="19"/>
  <c r="W51" i="19" s="1"/>
  <c r="U51" i="19"/>
  <c r="T51" i="19"/>
  <c r="S51" i="19"/>
  <c r="R51" i="19"/>
  <c r="Q51" i="19"/>
  <c r="P51" i="19"/>
  <c r="N51" i="19"/>
  <c r="M51" i="19"/>
  <c r="L51" i="19"/>
  <c r="K51" i="19"/>
  <c r="J51" i="19"/>
  <c r="C51" i="19"/>
  <c r="B51" i="19"/>
  <c r="V50" i="19"/>
  <c r="W50" i="19" s="1"/>
  <c r="U50" i="19"/>
  <c r="T50" i="19"/>
  <c r="S50" i="19"/>
  <c r="R50" i="19"/>
  <c r="Q50" i="19"/>
  <c r="P50" i="19"/>
  <c r="N50" i="19"/>
  <c r="M50" i="19"/>
  <c r="L50" i="19"/>
  <c r="K50" i="19"/>
  <c r="J50" i="19"/>
  <c r="C50" i="19"/>
  <c r="B50" i="19"/>
  <c r="V49" i="19"/>
  <c r="W49" i="19" s="1"/>
  <c r="U49" i="19"/>
  <c r="T49" i="19"/>
  <c r="S49" i="19"/>
  <c r="R49" i="19"/>
  <c r="Q49" i="19"/>
  <c r="P49" i="19"/>
  <c r="N49" i="19"/>
  <c r="M49" i="19"/>
  <c r="L49" i="19"/>
  <c r="K49" i="19"/>
  <c r="J49" i="19"/>
  <c r="C49" i="19"/>
  <c r="B49" i="19"/>
  <c r="V48" i="19"/>
  <c r="W48" i="19" s="1"/>
  <c r="U48" i="19"/>
  <c r="T48" i="19"/>
  <c r="S48" i="19"/>
  <c r="R48" i="19"/>
  <c r="Q48" i="19"/>
  <c r="P48" i="19"/>
  <c r="N48" i="19"/>
  <c r="M48" i="19"/>
  <c r="L48" i="19"/>
  <c r="K48" i="19"/>
  <c r="J48" i="19"/>
  <c r="C48" i="19"/>
  <c r="B48" i="19"/>
  <c r="V47" i="19"/>
  <c r="W47" i="19" s="1"/>
  <c r="U47" i="19"/>
  <c r="T47" i="19"/>
  <c r="S47" i="19"/>
  <c r="R47" i="19"/>
  <c r="Q47" i="19"/>
  <c r="P47" i="19"/>
  <c r="N47" i="19"/>
  <c r="M47" i="19"/>
  <c r="L47" i="19"/>
  <c r="K47" i="19"/>
  <c r="J47" i="19"/>
  <c r="C47" i="19"/>
  <c r="B47" i="19"/>
  <c r="V46" i="19"/>
  <c r="W46" i="19" s="1"/>
  <c r="U46" i="19"/>
  <c r="T46" i="19"/>
  <c r="S46" i="19"/>
  <c r="R46" i="19"/>
  <c r="Q46" i="19"/>
  <c r="P46" i="19"/>
  <c r="N46" i="19"/>
  <c r="M46" i="19"/>
  <c r="L46" i="19"/>
  <c r="K46" i="19"/>
  <c r="J46" i="19"/>
  <c r="C46" i="19"/>
  <c r="B46" i="19"/>
  <c r="V45" i="19"/>
  <c r="W45" i="19" s="1"/>
  <c r="U45" i="19"/>
  <c r="T45" i="19"/>
  <c r="S45" i="19"/>
  <c r="R45" i="19"/>
  <c r="Q45" i="19"/>
  <c r="P45" i="19"/>
  <c r="N45" i="19"/>
  <c r="M45" i="19"/>
  <c r="L45" i="19"/>
  <c r="K45" i="19"/>
  <c r="J45" i="19"/>
  <c r="C45" i="19"/>
  <c r="B45" i="19"/>
  <c r="V44" i="19"/>
  <c r="W44" i="19" s="1"/>
  <c r="U44" i="19"/>
  <c r="T44" i="19"/>
  <c r="S44" i="19"/>
  <c r="R44" i="19"/>
  <c r="Q44" i="19"/>
  <c r="P44" i="19"/>
  <c r="N44" i="19"/>
  <c r="M44" i="19"/>
  <c r="L44" i="19"/>
  <c r="K44" i="19"/>
  <c r="J44" i="19"/>
  <c r="C44" i="19"/>
  <c r="B44" i="19"/>
  <c r="V43" i="19"/>
  <c r="W43" i="19" s="1"/>
  <c r="U43" i="19"/>
  <c r="T43" i="19"/>
  <c r="S43" i="19"/>
  <c r="R43" i="19"/>
  <c r="Q43" i="19"/>
  <c r="P43" i="19"/>
  <c r="N43" i="19"/>
  <c r="M43" i="19"/>
  <c r="L43" i="19"/>
  <c r="K43" i="19"/>
  <c r="J43" i="19"/>
  <c r="C43" i="19"/>
  <c r="B43" i="19"/>
  <c r="V42" i="19"/>
  <c r="W42" i="19" s="1"/>
  <c r="U42" i="19"/>
  <c r="T42" i="19"/>
  <c r="S42" i="19"/>
  <c r="R42" i="19"/>
  <c r="Q42" i="19"/>
  <c r="P42" i="19"/>
  <c r="N42" i="19"/>
  <c r="M42" i="19"/>
  <c r="L42" i="19"/>
  <c r="K42" i="19"/>
  <c r="J42" i="19"/>
  <c r="C42" i="19"/>
  <c r="B42" i="19"/>
  <c r="V41" i="19"/>
  <c r="W41" i="19" s="1"/>
  <c r="U41" i="19"/>
  <c r="T41" i="19"/>
  <c r="S41" i="19"/>
  <c r="R41" i="19"/>
  <c r="Q41" i="19"/>
  <c r="P41" i="19"/>
  <c r="N41" i="19"/>
  <c r="M41" i="19"/>
  <c r="L41" i="19"/>
  <c r="K41" i="19"/>
  <c r="J41" i="19"/>
  <c r="C41" i="19"/>
  <c r="B41" i="19"/>
  <c r="V40" i="19"/>
  <c r="W40" i="19" s="1"/>
  <c r="U40" i="19"/>
  <c r="T40" i="19"/>
  <c r="S40" i="19"/>
  <c r="R40" i="19"/>
  <c r="Q40" i="19"/>
  <c r="P40" i="19"/>
  <c r="N40" i="19"/>
  <c r="M40" i="19"/>
  <c r="L40" i="19"/>
  <c r="K40" i="19"/>
  <c r="J40" i="19"/>
  <c r="C40" i="19"/>
  <c r="B40" i="19"/>
  <c r="V39" i="19"/>
  <c r="W39" i="19" s="1"/>
  <c r="U39" i="19"/>
  <c r="T39" i="19"/>
  <c r="S39" i="19"/>
  <c r="R39" i="19"/>
  <c r="Q39" i="19"/>
  <c r="P39" i="19"/>
  <c r="N39" i="19"/>
  <c r="M39" i="19"/>
  <c r="L39" i="19"/>
  <c r="K39" i="19"/>
  <c r="J39" i="19"/>
  <c r="C39" i="19"/>
  <c r="B39" i="19"/>
  <c r="V38" i="19"/>
  <c r="W38" i="19" s="1"/>
  <c r="U38" i="19"/>
  <c r="T38" i="19"/>
  <c r="S38" i="19"/>
  <c r="R38" i="19"/>
  <c r="Q38" i="19"/>
  <c r="P38" i="19"/>
  <c r="N38" i="19"/>
  <c r="M38" i="19"/>
  <c r="L38" i="19"/>
  <c r="K38" i="19"/>
  <c r="J38" i="19"/>
  <c r="C38" i="19"/>
  <c r="B38" i="19"/>
  <c r="V37" i="19"/>
  <c r="W37" i="19" s="1"/>
  <c r="U37" i="19"/>
  <c r="T37" i="19"/>
  <c r="S37" i="19"/>
  <c r="R37" i="19"/>
  <c r="Q37" i="19"/>
  <c r="P37" i="19"/>
  <c r="N37" i="19"/>
  <c r="M37" i="19"/>
  <c r="L37" i="19"/>
  <c r="K37" i="19"/>
  <c r="J37" i="19"/>
  <c r="C37" i="19"/>
  <c r="B37" i="19"/>
  <c r="V36" i="19"/>
  <c r="W36" i="19" s="1"/>
  <c r="U36" i="19"/>
  <c r="T36" i="19"/>
  <c r="S36" i="19"/>
  <c r="R36" i="19"/>
  <c r="Q36" i="19"/>
  <c r="P36" i="19"/>
  <c r="N36" i="19"/>
  <c r="M36" i="19"/>
  <c r="L36" i="19"/>
  <c r="K36" i="19"/>
  <c r="J36" i="19"/>
  <c r="C36" i="19"/>
  <c r="B36" i="19"/>
  <c r="V35" i="19"/>
  <c r="W35" i="19" s="1"/>
  <c r="U35" i="19"/>
  <c r="T35" i="19"/>
  <c r="S35" i="19"/>
  <c r="R35" i="19"/>
  <c r="Q35" i="19"/>
  <c r="P35" i="19"/>
  <c r="N35" i="19"/>
  <c r="M35" i="19"/>
  <c r="L35" i="19"/>
  <c r="K35" i="19"/>
  <c r="J35" i="19"/>
  <c r="C35" i="19"/>
  <c r="B35" i="19"/>
  <c r="V34" i="19"/>
  <c r="W34" i="19" s="1"/>
  <c r="U34" i="19"/>
  <c r="T34" i="19"/>
  <c r="S34" i="19"/>
  <c r="R34" i="19"/>
  <c r="Q34" i="19"/>
  <c r="P34" i="19"/>
  <c r="N34" i="19"/>
  <c r="M34" i="19"/>
  <c r="L34" i="19"/>
  <c r="K34" i="19"/>
  <c r="J34" i="19"/>
  <c r="C34" i="19"/>
  <c r="B34" i="19"/>
  <c r="V33" i="19"/>
  <c r="W33" i="19" s="1"/>
  <c r="U33" i="19"/>
  <c r="T33" i="19"/>
  <c r="S33" i="19"/>
  <c r="R33" i="19"/>
  <c r="Q33" i="19"/>
  <c r="P33" i="19"/>
  <c r="N33" i="19"/>
  <c r="M33" i="19"/>
  <c r="L33" i="19"/>
  <c r="K33" i="19"/>
  <c r="J33" i="19"/>
  <c r="C33" i="19"/>
  <c r="B33" i="19"/>
  <c r="V32" i="19"/>
  <c r="W32" i="19" s="1"/>
  <c r="U32" i="19"/>
  <c r="T32" i="19"/>
  <c r="S32" i="19"/>
  <c r="R32" i="19"/>
  <c r="Q32" i="19"/>
  <c r="P32" i="19"/>
  <c r="N32" i="19"/>
  <c r="M32" i="19"/>
  <c r="L32" i="19"/>
  <c r="K32" i="19"/>
  <c r="J32" i="19"/>
  <c r="C32" i="19"/>
  <c r="B32" i="19"/>
  <c r="V31" i="19"/>
  <c r="W31" i="19" s="1"/>
  <c r="U31" i="19"/>
  <c r="T31" i="19"/>
  <c r="S31" i="19"/>
  <c r="R31" i="19"/>
  <c r="Q31" i="19"/>
  <c r="P31" i="19"/>
  <c r="N31" i="19"/>
  <c r="M31" i="19"/>
  <c r="L31" i="19"/>
  <c r="K31" i="19"/>
  <c r="J31" i="19"/>
  <c r="C31" i="19"/>
  <c r="B31" i="19"/>
  <c r="V30" i="19"/>
  <c r="W30" i="19" s="1"/>
  <c r="U30" i="19"/>
  <c r="T30" i="19"/>
  <c r="S30" i="19"/>
  <c r="R30" i="19"/>
  <c r="Q30" i="19"/>
  <c r="P30" i="19"/>
  <c r="N30" i="19"/>
  <c r="M30" i="19"/>
  <c r="L30" i="19"/>
  <c r="K30" i="19"/>
  <c r="J30" i="19"/>
  <c r="C30" i="19"/>
  <c r="B30" i="19"/>
  <c r="V29" i="19"/>
  <c r="W29" i="19" s="1"/>
  <c r="U29" i="19"/>
  <c r="T29" i="19"/>
  <c r="S29" i="19"/>
  <c r="R29" i="19"/>
  <c r="Q29" i="19"/>
  <c r="P29" i="19"/>
  <c r="N29" i="19"/>
  <c r="M29" i="19"/>
  <c r="L29" i="19"/>
  <c r="K29" i="19"/>
  <c r="J29" i="19"/>
  <c r="C29" i="19"/>
  <c r="B29" i="19"/>
  <c r="V28" i="19"/>
  <c r="W28" i="19" s="1"/>
  <c r="U28" i="19"/>
  <c r="T28" i="19"/>
  <c r="S28" i="19"/>
  <c r="R28" i="19"/>
  <c r="Q28" i="19"/>
  <c r="P28" i="19"/>
  <c r="N28" i="19"/>
  <c r="M28" i="19"/>
  <c r="L28" i="19"/>
  <c r="K28" i="19"/>
  <c r="J28" i="19"/>
  <c r="C28" i="19"/>
  <c r="B28" i="19"/>
  <c r="V27" i="19"/>
  <c r="W27" i="19" s="1"/>
  <c r="U27" i="19"/>
  <c r="T27" i="19"/>
  <c r="S27" i="19"/>
  <c r="R27" i="19"/>
  <c r="Q27" i="19"/>
  <c r="P27" i="19"/>
  <c r="N27" i="19"/>
  <c r="M27" i="19"/>
  <c r="L27" i="19"/>
  <c r="K27" i="19"/>
  <c r="J27" i="19"/>
  <c r="C27" i="19"/>
  <c r="B27" i="19"/>
  <c r="V26" i="19"/>
  <c r="W26" i="19" s="1"/>
  <c r="U26" i="19"/>
  <c r="T26" i="19"/>
  <c r="S26" i="19"/>
  <c r="R26" i="19"/>
  <c r="Q26" i="19"/>
  <c r="P26" i="19"/>
  <c r="N26" i="19"/>
  <c r="M26" i="19"/>
  <c r="L26" i="19"/>
  <c r="K26" i="19"/>
  <c r="J26" i="19"/>
  <c r="C26" i="19"/>
  <c r="B26" i="19"/>
  <c r="V25" i="19"/>
  <c r="W25" i="19" s="1"/>
  <c r="U25" i="19"/>
  <c r="T25" i="19"/>
  <c r="S25" i="19"/>
  <c r="R25" i="19"/>
  <c r="Q25" i="19"/>
  <c r="P25" i="19"/>
  <c r="N25" i="19"/>
  <c r="M25" i="19"/>
  <c r="L25" i="19"/>
  <c r="K25" i="19"/>
  <c r="J25" i="19"/>
  <c r="C25" i="19"/>
  <c r="B25" i="19"/>
  <c r="V24" i="19"/>
  <c r="W24" i="19" s="1"/>
  <c r="U24" i="19"/>
  <c r="T24" i="19"/>
  <c r="S24" i="19"/>
  <c r="R24" i="19"/>
  <c r="Q24" i="19"/>
  <c r="P24" i="19"/>
  <c r="N24" i="19"/>
  <c r="M24" i="19"/>
  <c r="L24" i="19"/>
  <c r="K24" i="19"/>
  <c r="J24" i="19"/>
  <c r="C24" i="19"/>
  <c r="B24" i="19"/>
  <c r="V23" i="19"/>
  <c r="W23" i="19" s="1"/>
  <c r="U23" i="19"/>
  <c r="T23" i="19"/>
  <c r="S23" i="19"/>
  <c r="R23" i="19"/>
  <c r="Q23" i="19"/>
  <c r="P23" i="19"/>
  <c r="N23" i="19"/>
  <c r="M23" i="19"/>
  <c r="L23" i="19"/>
  <c r="K23" i="19"/>
  <c r="J23" i="19"/>
  <c r="C23" i="19"/>
  <c r="B23" i="19"/>
  <c r="V22" i="19"/>
  <c r="W22" i="19" s="1"/>
  <c r="U22" i="19"/>
  <c r="T22" i="19"/>
  <c r="S22" i="19"/>
  <c r="R22" i="19"/>
  <c r="Q22" i="19"/>
  <c r="P22" i="19"/>
  <c r="N22" i="19"/>
  <c r="M22" i="19"/>
  <c r="L22" i="19"/>
  <c r="K22" i="19"/>
  <c r="J22" i="19"/>
  <c r="C22" i="19"/>
  <c r="B22" i="19"/>
  <c r="V21" i="19"/>
  <c r="W21" i="19" s="1"/>
  <c r="U21" i="19"/>
  <c r="T21" i="19"/>
  <c r="S21" i="19"/>
  <c r="R21" i="19"/>
  <c r="Q21" i="19"/>
  <c r="P21" i="19"/>
  <c r="N21" i="19"/>
  <c r="M21" i="19"/>
  <c r="L21" i="19"/>
  <c r="K21" i="19"/>
  <c r="J21" i="19"/>
  <c r="C21" i="19"/>
  <c r="B21" i="19"/>
  <c r="V20" i="19"/>
  <c r="W20" i="19" s="1"/>
  <c r="U20" i="19"/>
  <c r="T20" i="19"/>
  <c r="S20" i="19"/>
  <c r="R20" i="19"/>
  <c r="Q20" i="19"/>
  <c r="P20" i="19"/>
  <c r="N20" i="19"/>
  <c r="M20" i="19"/>
  <c r="L20" i="19"/>
  <c r="K20" i="19"/>
  <c r="J20" i="19"/>
  <c r="C20" i="19"/>
  <c r="B20" i="19"/>
  <c r="V19" i="19"/>
  <c r="W19" i="19" s="1"/>
  <c r="U19" i="19"/>
  <c r="T19" i="19"/>
  <c r="S19" i="19"/>
  <c r="R19" i="19"/>
  <c r="Q19" i="19"/>
  <c r="P19" i="19"/>
  <c r="N19" i="19"/>
  <c r="M19" i="19"/>
  <c r="L19" i="19"/>
  <c r="K19" i="19"/>
  <c r="J19" i="19"/>
  <c r="C19" i="19"/>
  <c r="B19" i="19"/>
  <c r="V18" i="19"/>
  <c r="W18" i="19" s="1"/>
  <c r="U18" i="19"/>
  <c r="T18" i="19"/>
  <c r="S18" i="19"/>
  <c r="R18" i="19"/>
  <c r="Q18" i="19"/>
  <c r="P18" i="19"/>
  <c r="N18" i="19"/>
  <c r="M18" i="19"/>
  <c r="L18" i="19"/>
  <c r="K18" i="19"/>
  <c r="J18" i="19"/>
  <c r="C18" i="19"/>
  <c r="B18" i="19"/>
  <c r="V17" i="19"/>
  <c r="W17" i="19" s="1"/>
  <c r="U17" i="19"/>
  <c r="T17" i="19"/>
  <c r="S17" i="19"/>
  <c r="R17" i="19"/>
  <c r="Q17" i="19"/>
  <c r="P17" i="19"/>
  <c r="N17" i="19"/>
  <c r="M17" i="19"/>
  <c r="L17" i="19"/>
  <c r="K17" i="19"/>
  <c r="J17" i="19"/>
  <c r="C17" i="19"/>
  <c r="B17" i="19"/>
  <c r="V16" i="19"/>
  <c r="W16" i="19" s="1"/>
  <c r="U16" i="19"/>
  <c r="T16" i="19"/>
  <c r="S16" i="19"/>
  <c r="R16" i="19"/>
  <c r="Q16" i="19"/>
  <c r="P16" i="19"/>
  <c r="N16" i="19"/>
  <c r="M16" i="19"/>
  <c r="L16" i="19"/>
  <c r="K16" i="19"/>
  <c r="J16" i="19"/>
  <c r="C16" i="19"/>
  <c r="B16" i="19"/>
  <c r="V15" i="19"/>
  <c r="W15" i="19" s="1"/>
  <c r="U15" i="19"/>
  <c r="T15" i="19"/>
  <c r="S15" i="19"/>
  <c r="R15" i="19"/>
  <c r="Q15" i="19"/>
  <c r="P15" i="19"/>
  <c r="N15" i="19"/>
  <c r="M15" i="19"/>
  <c r="L15" i="19"/>
  <c r="K15" i="19"/>
  <c r="J15" i="19"/>
  <c r="C15" i="19"/>
  <c r="B15" i="19"/>
  <c r="V14" i="19"/>
  <c r="W14" i="19" s="1"/>
  <c r="U14" i="19"/>
  <c r="T14" i="19"/>
  <c r="S14" i="19"/>
  <c r="R14" i="19"/>
  <c r="Q14" i="19"/>
  <c r="P14" i="19"/>
  <c r="N14" i="19"/>
  <c r="M14" i="19"/>
  <c r="L14" i="19"/>
  <c r="K14" i="19"/>
  <c r="J14" i="19"/>
  <c r="C14" i="19"/>
  <c r="B14" i="19"/>
  <c r="V13" i="19"/>
  <c r="W13" i="19" s="1"/>
  <c r="U13" i="19"/>
  <c r="T13" i="19"/>
  <c r="S13" i="19"/>
  <c r="R13" i="19"/>
  <c r="Q13" i="19"/>
  <c r="P13" i="19"/>
  <c r="N13" i="19"/>
  <c r="M13" i="19"/>
  <c r="L13" i="19"/>
  <c r="K13" i="19"/>
  <c r="J13" i="19"/>
  <c r="C13" i="19"/>
  <c r="B13" i="19"/>
  <c r="V12" i="19"/>
  <c r="W12" i="19" s="1"/>
  <c r="U12" i="19"/>
  <c r="T12" i="19"/>
  <c r="S12" i="19"/>
  <c r="R12" i="19"/>
  <c r="Q12" i="19"/>
  <c r="P12" i="19"/>
  <c r="N12" i="19"/>
  <c r="M12" i="19"/>
  <c r="L12" i="19"/>
  <c r="K12" i="19"/>
  <c r="J12" i="19"/>
  <c r="C12" i="19"/>
  <c r="B12" i="19"/>
  <c r="V11" i="19"/>
  <c r="W11" i="19" s="1"/>
  <c r="U11" i="19"/>
  <c r="T11" i="19"/>
  <c r="S11" i="19"/>
  <c r="R11" i="19"/>
  <c r="Q11" i="19"/>
  <c r="P11" i="19"/>
  <c r="N11" i="19"/>
  <c r="M11" i="19"/>
  <c r="L11" i="19"/>
  <c r="K11" i="19"/>
  <c r="J11" i="19"/>
  <c r="C11" i="19"/>
  <c r="B11" i="19"/>
  <c r="V10" i="19"/>
  <c r="W10" i="19" s="1"/>
  <c r="U10" i="19"/>
  <c r="T10" i="19"/>
  <c r="S10" i="19"/>
  <c r="R10" i="19"/>
  <c r="Q10" i="19"/>
  <c r="P10" i="19"/>
  <c r="N10" i="19"/>
  <c r="M10" i="19"/>
  <c r="L10" i="19"/>
  <c r="K10" i="19"/>
  <c r="J10" i="19"/>
  <c r="C10" i="19"/>
  <c r="B10" i="19"/>
  <c r="V9" i="19"/>
  <c r="W9" i="19" s="1"/>
  <c r="U9" i="19"/>
  <c r="T9" i="19"/>
  <c r="S9" i="19"/>
  <c r="R9" i="19"/>
  <c r="Q9" i="19"/>
  <c r="P9" i="19"/>
  <c r="N9" i="19"/>
  <c r="M9" i="19"/>
  <c r="L9" i="19"/>
  <c r="K9" i="19"/>
  <c r="J9" i="19"/>
  <c r="C9" i="19"/>
  <c r="B9" i="19"/>
  <c r="V8" i="19"/>
  <c r="W8" i="19" s="1"/>
  <c r="U8" i="19"/>
  <c r="T8" i="19"/>
  <c r="S8" i="19"/>
  <c r="R8" i="19"/>
  <c r="Q8" i="19"/>
  <c r="P8" i="19"/>
  <c r="N8" i="19"/>
  <c r="M8" i="19"/>
  <c r="L8" i="19"/>
  <c r="K8" i="19"/>
  <c r="J8" i="19"/>
  <c r="C8" i="19"/>
  <c r="B8" i="19"/>
  <c r="V7" i="19"/>
  <c r="W7" i="19" s="1"/>
  <c r="U7" i="19"/>
  <c r="T7" i="19"/>
  <c r="S7" i="19"/>
  <c r="R7" i="19"/>
  <c r="Q7" i="19"/>
  <c r="P7" i="19"/>
  <c r="N7" i="19"/>
  <c r="M7" i="19"/>
  <c r="L7" i="19"/>
  <c r="K7" i="19"/>
  <c r="J7" i="19"/>
  <c r="C7" i="19"/>
  <c r="B7" i="19"/>
  <c r="V6" i="19"/>
  <c r="W6" i="19" s="1"/>
  <c r="U6" i="19"/>
  <c r="T6" i="19"/>
  <c r="S6" i="19"/>
  <c r="R6" i="19"/>
  <c r="Q6" i="19"/>
  <c r="P6" i="19"/>
  <c r="N6" i="19"/>
  <c r="M6" i="19"/>
  <c r="L6" i="19"/>
  <c r="K6" i="19"/>
  <c r="J6" i="19"/>
  <c r="C6" i="19"/>
  <c r="B6" i="19"/>
  <c r="V5" i="19"/>
  <c r="W5" i="19" s="1"/>
  <c r="U5" i="19"/>
  <c r="T5" i="19"/>
  <c r="S5" i="19"/>
  <c r="R5" i="19"/>
  <c r="Q5" i="19"/>
  <c r="P5" i="19"/>
  <c r="N5" i="19"/>
  <c r="M5" i="19"/>
  <c r="L5" i="19"/>
  <c r="K5" i="19"/>
  <c r="J5" i="19"/>
  <c r="C5" i="19"/>
  <c r="B5" i="19"/>
  <c r="V4" i="19"/>
  <c r="U4" i="19"/>
  <c r="T4" i="19"/>
  <c r="S4" i="19"/>
  <c r="R4" i="19"/>
  <c r="Q4" i="19"/>
  <c r="P4" i="19"/>
  <c r="N4" i="19"/>
  <c r="M4" i="19"/>
  <c r="L4" i="19"/>
  <c r="K4" i="19"/>
  <c r="J4" i="19"/>
  <c r="C4" i="19"/>
  <c r="B4" i="19"/>
  <c r="V3" i="19"/>
  <c r="U3" i="19"/>
  <c r="T3" i="19"/>
  <c r="S3" i="19"/>
  <c r="R3" i="19"/>
  <c r="Q3" i="19"/>
  <c r="P3" i="19"/>
  <c r="N3" i="19"/>
  <c r="M3" i="19"/>
  <c r="L3" i="19"/>
  <c r="K3" i="19"/>
  <c r="J3" i="19"/>
  <c r="C3" i="19"/>
  <c r="B3" i="19"/>
  <c r="V2" i="19"/>
  <c r="U2" i="19"/>
  <c r="T2" i="19"/>
  <c r="S2" i="19"/>
  <c r="R2" i="19"/>
  <c r="Q2" i="19"/>
  <c r="P2" i="19"/>
  <c r="N2" i="19"/>
  <c r="M2" i="19"/>
  <c r="L2" i="19"/>
  <c r="K2" i="19"/>
  <c r="J2" i="19"/>
  <c r="C2" i="19"/>
  <c r="B2" i="19"/>
  <c r="V130" i="18"/>
  <c r="W130" i="18" s="1"/>
  <c r="U130" i="18"/>
  <c r="T130" i="18"/>
  <c r="S130" i="18"/>
  <c r="R130" i="18"/>
  <c r="Q130" i="18"/>
  <c r="P130" i="18"/>
  <c r="N130" i="18"/>
  <c r="M130" i="18"/>
  <c r="L130" i="18"/>
  <c r="K130" i="18"/>
  <c r="J130" i="18"/>
  <c r="C130" i="18"/>
  <c r="B130" i="18"/>
  <c r="V129" i="18"/>
  <c r="W129" i="18" s="1"/>
  <c r="U129" i="18"/>
  <c r="T129" i="18"/>
  <c r="S129" i="18"/>
  <c r="R129" i="18"/>
  <c r="Q129" i="18"/>
  <c r="P129" i="18"/>
  <c r="N129" i="18"/>
  <c r="M129" i="18"/>
  <c r="L129" i="18"/>
  <c r="K129" i="18"/>
  <c r="J129" i="18"/>
  <c r="C129" i="18"/>
  <c r="B129" i="18"/>
  <c r="V128" i="18"/>
  <c r="W128" i="18" s="1"/>
  <c r="U128" i="18"/>
  <c r="T128" i="18"/>
  <c r="S128" i="18"/>
  <c r="R128" i="18"/>
  <c r="Q128" i="18"/>
  <c r="P128" i="18"/>
  <c r="N128" i="18"/>
  <c r="M128" i="18"/>
  <c r="L128" i="18"/>
  <c r="K128" i="18"/>
  <c r="J128" i="18"/>
  <c r="C128" i="18"/>
  <c r="B128" i="18"/>
  <c r="V127" i="18"/>
  <c r="W127" i="18" s="1"/>
  <c r="U127" i="18"/>
  <c r="T127" i="18"/>
  <c r="S127" i="18"/>
  <c r="R127" i="18"/>
  <c r="Q127" i="18"/>
  <c r="P127" i="18"/>
  <c r="N127" i="18"/>
  <c r="M127" i="18"/>
  <c r="L127" i="18"/>
  <c r="K127" i="18"/>
  <c r="J127" i="18"/>
  <c r="C127" i="18"/>
  <c r="B127" i="18"/>
  <c r="V126" i="18"/>
  <c r="W126" i="18" s="1"/>
  <c r="U126" i="18"/>
  <c r="T126" i="18"/>
  <c r="S126" i="18"/>
  <c r="R126" i="18"/>
  <c r="Q126" i="18"/>
  <c r="P126" i="18"/>
  <c r="N126" i="18"/>
  <c r="M126" i="18"/>
  <c r="L126" i="18"/>
  <c r="K126" i="18"/>
  <c r="J126" i="18"/>
  <c r="C126" i="18"/>
  <c r="B126" i="18"/>
  <c r="V125" i="18"/>
  <c r="W125" i="18" s="1"/>
  <c r="U125" i="18"/>
  <c r="T125" i="18"/>
  <c r="S125" i="18"/>
  <c r="R125" i="18"/>
  <c r="Q125" i="18"/>
  <c r="P125" i="18"/>
  <c r="N125" i="18"/>
  <c r="M125" i="18"/>
  <c r="L125" i="18"/>
  <c r="K125" i="18"/>
  <c r="J125" i="18"/>
  <c r="C125" i="18"/>
  <c r="B125" i="18"/>
  <c r="V124" i="18"/>
  <c r="W124" i="18" s="1"/>
  <c r="U124" i="18"/>
  <c r="T124" i="18"/>
  <c r="S124" i="18"/>
  <c r="R124" i="18"/>
  <c r="Q124" i="18"/>
  <c r="P124" i="18"/>
  <c r="N124" i="18"/>
  <c r="M124" i="18"/>
  <c r="L124" i="18"/>
  <c r="K124" i="18"/>
  <c r="J124" i="18"/>
  <c r="C124" i="18"/>
  <c r="B124" i="18"/>
  <c r="V123" i="18"/>
  <c r="W123" i="18" s="1"/>
  <c r="U123" i="18"/>
  <c r="T123" i="18"/>
  <c r="S123" i="18"/>
  <c r="R123" i="18"/>
  <c r="Q123" i="18"/>
  <c r="P123" i="18"/>
  <c r="N123" i="18"/>
  <c r="M123" i="18"/>
  <c r="L123" i="18"/>
  <c r="K123" i="18"/>
  <c r="J123" i="18"/>
  <c r="C123" i="18"/>
  <c r="B123" i="18"/>
  <c r="V122" i="18"/>
  <c r="W122" i="18" s="1"/>
  <c r="U122" i="18"/>
  <c r="T122" i="18"/>
  <c r="S122" i="18"/>
  <c r="R122" i="18"/>
  <c r="Q122" i="18"/>
  <c r="P122" i="18"/>
  <c r="N122" i="18"/>
  <c r="M122" i="18"/>
  <c r="L122" i="18"/>
  <c r="K122" i="18"/>
  <c r="J122" i="18"/>
  <c r="C122" i="18"/>
  <c r="B122" i="18"/>
  <c r="V121" i="18"/>
  <c r="W121" i="18" s="1"/>
  <c r="U121" i="18"/>
  <c r="T121" i="18"/>
  <c r="S121" i="18"/>
  <c r="R121" i="18"/>
  <c r="Q121" i="18"/>
  <c r="P121" i="18"/>
  <c r="N121" i="18"/>
  <c r="M121" i="18"/>
  <c r="L121" i="18"/>
  <c r="K121" i="18"/>
  <c r="J121" i="18"/>
  <c r="C121" i="18"/>
  <c r="B121" i="18"/>
  <c r="V120" i="18"/>
  <c r="W120" i="18" s="1"/>
  <c r="U120" i="18"/>
  <c r="T120" i="18"/>
  <c r="S120" i="18"/>
  <c r="R120" i="18"/>
  <c r="Q120" i="18"/>
  <c r="P120" i="18"/>
  <c r="N120" i="18"/>
  <c r="M120" i="18"/>
  <c r="L120" i="18"/>
  <c r="K120" i="18"/>
  <c r="J120" i="18"/>
  <c r="C120" i="18"/>
  <c r="B120" i="18"/>
  <c r="V119" i="18"/>
  <c r="W119" i="18" s="1"/>
  <c r="U119" i="18"/>
  <c r="T119" i="18"/>
  <c r="S119" i="18"/>
  <c r="R119" i="18"/>
  <c r="Q119" i="18"/>
  <c r="P119" i="18"/>
  <c r="N119" i="18"/>
  <c r="M119" i="18"/>
  <c r="L119" i="18"/>
  <c r="K119" i="18"/>
  <c r="J119" i="18"/>
  <c r="C119" i="18"/>
  <c r="B119" i="18"/>
  <c r="V118" i="18"/>
  <c r="W118" i="18" s="1"/>
  <c r="U118" i="18"/>
  <c r="T118" i="18"/>
  <c r="S118" i="18"/>
  <c r="R118" i="18"/>
  <c r="Q118" i="18"/>
  <c r="P118" i="18"/>
  <c r="N118" i="18"/>
  <c r="M118" i="18"/>
  <c r="L118" i="18"/>
  <c r="K118" i="18"/>
  <c r="J118" i="18"/>
  <c r="C118" i="18"/>
  <c r="B118" i="18"/>
  <c r="V117" i="18"/>
  <c r="W117" i="18" s="1"/>
  <c r="U117" i="18"/>
  <c r="T117" i="18"/>
  <c r="S117" i="18"/>
  <c r="R117" i="18"/>
  <c r="Q117" i="18"/>
  <c r="P117" i="18"/>
  <c r="N117" i="18"/>
  <c r="M117" i="18"/>
  <c r="L117" i="18"/>
  <c r="K117" i="18"/>
  <c r="J117" i="18"/>
  <c r="C117" i="18"/>
  <c r="B117" i="18"/>
  <c r="V116" i="18"/>
  <c r="W116" i="18" s="1"/>
  <c r="U116" i="18"/>
  <c r="T116" i="18"/>
  <c r="S116" i="18"/>
  <c r="R116" i="18"/>
  <c r="Q116" i="18"/>
  <c r="P116" i="18"/>
  <c r="N116" i="18"/>
  <c r="M116" i="18"/>
  <c r="L116" i="18"/>
  <c r="K116" i="18"/>
  <c r="J116" i="18"/>
  <c r="C116" i="18"/>
  <c r="B116" i="18"/>
  <c r="V115" i="18"/>
  <c r="W115" i="18" s="1"/>
  <c r="U115" i="18"/>
  <c r="T115" i="18"/>
  <c r="S115" i="18"/>
  <c r="R115" i="18"/>
  <c r="Q115" i="18"/>
  <c r="P115" i="18"/>
  <c r="N115" i="18"/>
  <c r="M115" i="18"/>
  <c r="L115" i="18"/>
  <c r="K115" i="18"/>
  <c r="J115" i="18"/>
  <c r="C115" i="18"/>
  <c r="B115" i="18"/>
  <c r="V114" i="18"/>
  <c r="W114" i="18" s="1"/>
  <c r="U114" i="18"/>
  <c r="T114" i="18"/>
  <c r="S114" i="18"/>
  <c r="R114" i="18"/>
  <c r="Q114" i="18"/>
  <c r="P114" i="18"/>
  <c r="N114" i="18"/>
  <c r="M114" i="18"/>
  <c r="L114" i="18"/>
  <c r="K114" i="18"/>
  <c r="J114" i="18"/>
  <c r="C114" i="18"/>
  <c r="B114" i="18"/>
  <c r="V113" i="18"/>
  <c r="W113" i="18" s="1"/>
  <c r="U113" i="18"/>
  <c r="T113" i="18"/>
  <c r="S113" i="18"/>
  <c r="R113" i="18"/>
  <c r="Q113" i="18"/>
  <c r="P113" i="18"/>
  <c r="N113" i="18"/>
  <c r="M113" i="18"/>
  <c r="L113" i="18"/>
  <c r="K113" i="18"/>
  <c r="J113" i="18"/>
  <c r="C113" i="18"/>
  <c r="B113" i="18"/>
  <c r="V112" i="18"/>
  <c r="W112" i="18" s="1"/>
  <c r="U112" i="18"/>
  <c r="T112" i="18"/>
  <c r="S112" i="18"/>
  <c r="R112" i="18"/>
  <c r="Q112" i="18"/>
  <c r="P112" i="18"/>
  <c r="N112" i="18"/>
  <c r="M112" i="18"/>
  <c r="L112" i="18"/>
  <c r="K112" i="18"/>
  <c r="J112" i="18"/>
  <c r="C112" i="18"/>
  <c r="B112" i="18"/>
  <c r="V111" i="18"/>
  <c r="W111" i="18" s="1"/>
  <c r="U111" i="18"/>
  <c r="T111" i="18"/>
  <c r="S111" i="18"/>
  <c r="R111" i="18"/>
  <c r="Q111" i="18"/>
  <c r="P111" i="18"/>
  <c r="N111" i="18"/>
  <c r="M111" i="18"/>
  <c r="L111" i="18"/>
  <c r="K111" i="18"/>
  <c r="J111" i="18"/>
  <c r="C111" i="18"/>
  <c r="B111" i="18"/>
  <c r="V110" i="18"/>
  <c r="W110" i="18" s="1"/>
  <c r="U110" i="18"/>
  <c r="T110" i="18"/>
  <c r="S110" i="18"/>
  <c r="R110" i="18"/>
  <c r="Q110" i="18"/>
  <c r="P110" i="18"/>
  <c r="N110" i="18"/>
  <c r="M110" i="18"/>
  <c r="L110" i="18"/>
  <c r="K110" i="18"/>
  <c r="J110" i="18"/>
  <c r="C110" i="18"/>
  <c r="B110" i="18"/>
  <c r="V109" i="18"/>
  <c r="W109" i="18" s="1"/>
  <c r="U109" i="18"/>
  <c r="T109" i="18"/>
  <c r="S109" i="18"/>
  <c r="R109" i="18"/>
  <c r="Q109" i="18"/>
  <c r="P109" i="18"/>
  <c r="N109" i="18"/>
  <c r="M109" i="18"/>
  <c r="L109" i="18"/>
  <c r="K109" i="18"/>
  <c r="J109" i="18"/>
  <c r="C109" i="18"/>
  <c r="B109" i="18"/>
  <c r="V108" i="18"/>
  <c r="W108" i="18" s="1"/>
  <c r="U108" i="18"/>
  <c r="T108" i="18"/>
  <c r="S108" i="18"/>
  <c r="R108" i="18"/>
  <c r="Q108" i="18"/>
  <c r="P108" i="18"/>
  <c r="N108" i="18"/>
  <c r="M108" i="18"/>
  <c r="L108" i="18"/>
  <c r="K108" i="18"/>
  <c r="J108" i="18"/>
  <c r="C108" i="18"/>
  <c r="B108" i="18"/>
  <c r="V107" i="18"/>
  <c r="W107" i="18" s="1"/>
  <c r="U107" i="18"/>
  <c r="T107" i="18"/>
  <c r="S107" i="18"/>
  <c r="R107" i="18"/>
  <c r="Q107" i="18"/>
  <c r="P107" i="18"/>
  <c r="N107" i="18"/>
  <c r="M107" i="18"/>
  <c r="L107" i="18"/>
  <c r="K107" i="18"/>
  <c r="J107" i="18"/>
  <c r="C107" i="18"/>
  <c r="B107" i="18"/>
  <c r="V106" i="18"/>
  <c r="W106" i="18" s="1"/>
  <c r="U106" i="18"/>
  <c r="T106" i="18"/>
  <c r="S106" i="18"/>
  <c r="R106" i="18"/>
  <c r="Q106" i="18"/>
  <c r="P106" i="18"/>
  <c r="N106" i="18"/>
  <c r="M106" i="18"/>
  <c r="L106" i="18"/>
  <c r="K106" i="18"/>
  <c r="J106" i="18"/>
  <c r="C106" i="18"/>
  <c r="B106" i="18"/>
  <c r="V105" i="18"/>
  <c r="W105" i="18" s="1"/>
  <c r="U105" i="18"/>
  <c r="T105" i="18"/>
  <c r="S105" i="18"/>
  <c r="R105" i="18"/>
  <c r="Q105" i="18"/>
  <c r="P105" i="18"/>
  <c r="N105" i="18"/>
  <c r="M105" i="18"/>
  <c r="L105" i="18"/>
  <c r="K105" i="18"/>
  <c r="J105" i="18"/>
  <c r="C105" i="18"/>
  <c r="B105" i="18"/>
  <c r="V104" i="18"/>
  <c r="W104" i="18" s="1"/>
  <c r="U104" i="18"/>
  <c r="T104" i="18"/>
  <c r="S104" i="18"/>
  <c r="R104" i="18"/>
  <c r="Q104" i="18"/>
  <c r="P104" i="18"/>
  <c r="N104" i="18"/>
  <c r="M104" i="18"/>
  <c r="L104" i="18"/>
  <c r="K104" i="18"/>
  <c r="J104" i="18"/>
  <c r="C104" i="18"/>
  <c r="B104" i="18"/>
  <c r="V103" i="18"/>
  <c r="W103" i="18" s="1"/>
  <c r="U103" i="18"/>
  <c r="T103" i="18"/>
  <c r="S103" i="18"/>
  <c r="R103" i="18"/>
  <c r="Q103" i="18"/>
  <c r="P103" i="18"/>
  <c r="N103" i="18"/>
  <c r="M103" i="18"/>
  <c r="L103" i="18"/>
  <c r="K103" i="18"/>
  <c r="J103" i="18"/>
  <c r="C103" i="18"/>
  <c r="B103" i="18"/>
  <c r="V102" i="18"/>
  <c r="W102" i="18" s="1"/>
  <c r="U102" i="18"/>
  <c r="T102" i="18"/>
  <c r="S102" i="18"/>
  <c r="R102" i="18"/>
  <c r="Q102" i="18"/>
  <c r="P102" i="18"/>
  <c r="N102" i="18"/>
  <c r="M102" i="18"/>
  <c r="L102" i="18"/>
  <c r="K102" i="18"/>
  <c r="J102" i="18"/>
  <c r="C102" i="18"/>
  <c r="B102" i="18"/>
  <c r="V101" i="18"/>
  <c r="W101" i="18" s="1"/>
  <c r="U101" i="18"/>
  <c r="T101" i="18"/>
  <c r="S101" i="18"/>
  <c r="R101" i="18"/>
  <c r="Q101" i="18"/>
  <c r="P101" i="18"/>
  <c r="N101" i="18"/>
  <c r="M101" i="18"/>
  <c r="L101" i="18"/>
  <c r="K101" i="18"/>
  <c r="J101" i="18"/>
  <c r="C101" i="18"/>
  <c r="B101" i="18"/>
  <c r="V100" i="18"/>
  <c r="W100" i="18" s="1"/>
  <c r="U100" i="18"/>
  <c r="T100" i="18"/>
  <c r="S100" i="18"/>
  <c r="R100" i="18"/>
  <c r="Q100" i="18"/>
  <c r="P100" i="18"/>
  <c r="N100" i="18"/>
  <c r="M100" i="18"/>
  <c r="L100" i="18"/>
  <c r="K100" i="18"/>
  <c r="J100" i="18"/>
  <c r="C100" i="18"/>
  <c r="B100" i="18"/>
  <c r="V99" i="18"/>
  <c r="W99" i="18" s="1"/>
  <c r="U99" i="18"/>
  <c r="T99" i="18"/>
  <c r="S99" i="18"/>
  <c r="R99" i="18"/>
  <c r="Q99" i="18"/>
  <c r="P99" i="18"/>
  <c r="N99" i="18"/>
  <c r="M99" i="18"/>
  <c r="L99" i="18"/>
  <c r="K99" i="18"/>
  <c r="J99" i="18"/>
  <c r="C99" i="18"/>
  <c r="B99" i="18"/>
  <c r="V98" i="18"/>
  <c r="W98" i="18" s="1"/>
  <c r="U98" i="18"/>
  <c r="T98" i="18"/>
  <c r="S98" i="18"/>
  <c r="R98" i="18"/>
  <c r="Q98" i="18"/>
  <c r="P98" i="18"/>
  <c r="N98" i="18"/>
  <c r="M98" i="18"/>
  <c r="L98" i="18"/>
  <c r="K98" i="18"/>
  <c r="J98" i="18"/>
  <c r="C98" i="18"/>
  <c r="B98" i="18"/>
  <c r="V97" i="18"/>
  <c r="W97" i="18" s="1"/>
  <c r="U97" i="18"/>
  <c r="T97" i="18"/>
  <c r="S97" i="18"/>
  <c r="R97" i="18"/>
  <c r="Q97" i="18"/>
  <c r="P97" i="18"/>
  <c r="N97" i="18"/>
  <c r="M97" i="18"/>
  <c r="L97" i="18"/>
  <c r="K97" i="18"/>
  <c r="J97" i="18"/>
  <c r="C97" i="18"/>
  <c r="B97" i="18"/>
  <c r="V96" i="18"/>
  <c r="W96" i="18" s="1"/>
  <c r="U96" i="18"/>
  <c r="T96" i="18"/>
  <c r="S96" i="18"/>
  <c r="R96" i="18"/>
  <c r="Q96" i="18"/>
  <c r="P96" i="18"/>
  <c r="N96" i="18"/>
  <c r="M96" i="18"/>
  <c r="L96" i="18"/>
  <c r="K96" i="18"/>
  <c r="J96" i="18"/>
  <c r="C96" i="18"/>
  <c r="B96" i="18"/>
  <c r="V95" i="18"/>
  <c r="W95" i="18" s="1"/>
  <c r="U95" i="18"/>
  <c r="T95" i="18"/>
  <c r="S95" i="18"/>
  <c r="R95" i="18"/>
  <c r="Q95" i="18"/>
  <c r="P95" i="18"/>
  <c r="N95" i="18"/>
  <c r="M95" i="18"/>
  <c r="L95" i="18"/>
  <c r="K95" i="18"/>
  <c r="J95" i="18"/>
  <c r="C95" i="18"/>
  <c r="B95" i="18"/>
  <c r="V94" i="18"/>
  <c r="W94" i="18" s="1"/>
  <c r="U94" i="18"/>
  <c r="T94" i="18"/>
  <c r="S94" i="18"/>
  <c r="R94" i="18"/>
  <c r="Q94" i="18"/>
  <c r="P94" i="18"/>
  <c r="N94" i="18"/>
  <c r="M94" i="18"/>
  <c r="L94" i="18"/>
  <c r="K94" i="18"/>
  <c r="J94" i="18"/>
  <c r="C94" i="18"/>
  <c r="B94" i="18"/>
  <c r="V93" i="18"/>
  <c r="W93" i="18" s="1"/>
  <c r="U93" i="18"/>
  <c r="T93" i="18"/>
  <c r="S93" i="18"/>
  <c r="R93" i="18"/>
  <c r="Q93" i="18"/>
  <c r="P93" i="18"/>
  <c r="N93" i="18"/>
  <c r="M93" i="18"/>
  <c r="L93" i="18"/>
  <c r="K93" i="18"/>
  <c r="J93" i="18"/>
  <c r="C93" i="18"/>
  <c r="B93" i="18"/>
  <c r="V92" i="18"/>
  <c r="W92" i="18" s="1"/>
  <c r="U92" i="18"/>
  <c r="T92" i="18"/>
  <c r="S92" i="18"/>
  <c r="R92" i="18"/>
  <c r="Q92" i="18"/>
  <c r="P92" i="18"/>
  <c r="N92" i="18"/>
  <c r="M92" i="18"/>
  <c r="L92" i="18"/>
  <c r="K92" i="18"/>
  <c r="J92" i="18"/>
  <c r="C92" i="18"/>
  <c r="B92" i="18"/>
  <c r="V91" i="18"/>
  <c r="W91" i="18" s="1"/>
  <c r="U91" i="18"/>
  <c r="T91" i="18"/>
  <c r="S91" i="18"/>
  <c r="R91" i="18"/>
  <c r="Q91" i="18"/>
  <c r="P91" i="18"/>
  <c r="N91" i="18"/>
  <c r="M91" i="18"/>
  <c r="L91" i="18"/>
  <c r="K91" i="18"/>
  <c r="J91" i="18"/>
  <c r="C91" i="18"/>
  <c r="B91" i="18"/>
  <c r="V90" i="18"/>
  <c r="W90" i="18" s="1"/>
  <c r="U90" i="18"/>
  <c r="T90" i="18"/>
  <c r="S90" i="18"/>
  <c r="R90" i="18"/>
  <c r="Q90" i="18"/>
  <c r="P90" i="18"/>
  <c r="N90" i="18"/>
  <c r="M90" i="18"/>
  <c r="L90" i="18"/>
  <c r="K90" i="18"/>
  <c r="J90" i="18"/>
  <c r="C90" i="18"/>
  <c r="B90" i="18"/>
  <c r="V89" i="18"/>
  <c r="W89" i="18" s="1"/>
  <c r="U89" i="18"/>
  <c r="T89" i="18"/>
  <c r="S89" i="18"/>
  <c r="R89" i="18"/>
  <c r="Q89" i="18"/>
  <c r="P89" i="18"/>
  <c r="N89" i="18"/>
  <c r="M89" i="18"/>
  <c r="L89" i="18"/>
  <c r="K89" i="18"/>
  <c r="J89" i="18"/>
  <c r="C89" i="18"/>
  <c r="B89" i="18"/>
  <c r="V88" i="18"/>
  <c r="W88" i="18" s="1"/>
  <c r="U88" i="18"/>
  <c r="T88" i="18"/>
  <c r="S88" i="18"/>
  <c r="R88" i="18"/>
  <c r="Q88" i="18"/>
  <c r="P88" i="18"/>
  <c r="N88" i="18"/>
  <c r="M88" i="18"/>
  <c r="L88" i="18"/>
  <c r="K88" i="18"/>
  <c r="J88" i="18"/>
  <c r="C88" i="18"/>
  <c r="B88" i="18"/>
  <c r="V87" i="18"/>
  <c r="W87" i="18" s="1"/>
  <c r="U87" i="18"/>
  <c r="T87" i="18"/>
  <c r="S87" i="18"/>
  <c r="R87" i="18"/>
  <c r="Q87" i="18"/>
  <c r="P87" i="18"/>
  <c r="N87" i="18"/>
  <c r="M87" i="18"/>
  <c r="L87" i="18"/>
  <c r="K87" i="18"/>
  <c r="J87" i="18"/>
  <c r="C87" i="18"/>
  <c r="B87" i="18"/>
  <c r="V86" i="18"/>
  <c r="W86" i="18" s="1"/>
  <c r="U86" i="18"/>
  <c r="T86" i="18"/>
  <c r="S86" i="18"/>
  <c r="R86" i="18"/>
  <c r="Q86" i="18"/>
  <c r="P86" i="18"/>
  <c r="N86" i="18"/>
  <c r="M86" i="18"/>
  <c r="L86" i="18"/>
  <c r="K86" i="18"/>
  <c r="J86" i="18"/>
  <c r="C86" i="18"/>
  <c r="B86" i="18"/>
  <c r="V85" i="18"/>
  <c r="W85" i="18" s="1"/>
  <c r="U85" i="18"/>
  <c r="T85" i="18"/>
  <c r="S85" i="18"/>
  <c r="R85" i="18"/>
  <c r="Q85" i="18"/>
  <c r="P85" i="18"/>
  <c r="N85" i="18"/>
  <c r="M85" i="18"/>
  <c r="L85" i="18"/>
  <c r="K85" i="18"/>
  <c r="J85" i="18"/>
  <c r="C85" i="18"/>
  <c r="B85" i="18"/>
  <c r="V84" i="18"/>
  <c r="W84" i="18" s="1"/>
  <c r="U84" i="18"/>
  <c r="T84" i="18"/>
  <c r="S84" i="18"/>
  <c r="R84" i="18"/>
  <c r="Q84" i="18"/>
  <c r="P84" i="18"/>
  <c r="N84" i="18"/>
  <c r="M84" i="18"/>
  <c r="L84" i="18"/>
  <c r="K84" i="18"/>
  <c r="J84" i="18"/>
  <c r="C84" i="18"/>
  <c r="B84" i="18"/>
  <c r="V83" i="18"/>
  <c r="W83" i="18" s="1"/>
  <c r="U83" i="18"/>
  <c r="T83" i="18"/>
  <c r="S83" i="18"/>
  <c r="R83" i="18"/>
  <c r="Q83" i="18"/>
  <c r="P83" i="18"/>
  <c r="N83" i="18"/>
  <c r="M83" i="18"/>
  <c r="L83" i="18"/>
  <c r="K83" i="18"/>
  <c r="J83" i="18"/>
  <c r="C83" i="18"/>
  <c r="B83" i="18"/>
  <c r="V82" i="18"/>
  <c r="W82" i="18" s="1"/>
  <c r="U82" i="18"/>
  <c r="T82" i="18"/>
  <c r="S82" i="18"/>
  <c r="R82" i="18"/>
  <c r="Q82" i="18"/>
  <c r="P82" i="18"/>
  <c r="N82" i="18"/>
  <c r="M82" i="18"/>
  <c r="L82" i="18"/>
  <c r="K82" i="18"/>
  <c r="J82" i="18"/>
  <c r="C82" i="18"/>
  <c r="B82" i="18"/>
  <c r="V81" i="18"/>
  <c r="W81" i="18" s="1"/>
  <c r="U81" i="18"/>
  <c r="T81" i="18"/>
  <c r="S81" i="18"/>
  <c r="R81" i="18"/>
  <c r="Q81" i="18"/>
  <c r="P81" i="18"/>
  <c r="N81" i="18"/>
  <c r="M81" i="18"/>
  <c r="L81" i="18"/>
  <c r="K81" i="18"/>
  <c r="J81" i="18"/>
  <c r="C81" i="18"/>
  <c r="B81" i="18"/>
  <c r="V80" i="18"/>
  <c r="W80" i="18" s="1"/>
  <c r="U80" i="18"/>
  <c r="T80" i="18"/>
  <c r="S80" i="18"/>
  <c r="R80" i="18"/>
  <c r="Q80" i="18"/>
  <c r="P80" i="18"/>
  <c r="N80" i="18"/>
  <c r="M80" i="18"/>
  <c r="L80" i="18"/>
  <c r="K80" i="18"/>
  <c r="J80" i="18"/>
  <c r="C80" i="18"/>
  <c r="B80" i="18"/>
  <c r="V79" i="18"/>
  <c r="W79" i="18" s="1"/>
  <c r="U79" i="18"/>
  <c r="T79" i="18"/>
  <c r="S79" i="18"/>
  <c r="R79" i="18"/>
  <c r="Q79" i="18"/>
  <c r="P79" i="18"/>
  <c r="N79" i="18"/>
  <c r="M79" i="18"/>
  <c r="L79" i="18"/>
  <c r="K79" i="18"/>
  <c r="J79" i="18"/>
  <c r="C79" i="18"/>
  <c r="B79" i="18"/>
  <c r="V78" i="18"/>
  <c r="W78" i="18" s="1"/>
  <c r="U78" i="18"/>
  <c r="T78" i="18"/>
  <c r="S78" i="18"/>
  <c r="R78" i="18"/>
  <c r="Q78" i="18"/>
  <c r="P78" i="18"/>
  <c r="N78" i="18"/>
  <c r="M78" i="18"/>
  <c r="L78" i="18"/>
  <c r="K78" i="18"/>
  <c r="J78" i="18"/>
  <c r="C78" i="18"/>
  <c r="B78" i="18"/>
  <c r="V77" i="18"/>
  <c r="W77" i="18" s="1"/>
  <c r="U77" i="18"/>
  <c r="T77" i="18"/>
  <c r="S77" i="18"/>
  <c r="R77" i="18"/>
  <c r="Q77" i="18"/>
  <c r="P77" i="18"/>
  <c r="N77" i="18"/>
  <c r="M77" i="18"/>
  <c r="L77" i="18"/>
  <c r="K77" i="18"/>
  <c r="J77" i="18"/>
  <c r="C77" i="18"/>
  <c r="B77" i="18"/>
  <c r="V76" i="18"/>
  <c r="W76" i="18" s="1"/>
  <c r="U76" i="18"/>
  <c r="T76" i="18"/>
  <c r="S76" i="18"/>
  <c r="R76" i="18"/>
  <c r="Q76" i="18"/>
  <c r="P76" i="18"/>
  <c r="N76" i="18"/>
  <c r="M76" i="18"/>
  <c r="L76" i="18"/>
  <c r="K76" i="18"/>
  <c r="J76" i="18"/>
  <c r="C76" i="18"/>
  <c r="B76" i="18"/>
  <c r="V75" i="18"/>
  <c r="W75" i="18" s="1"/>
  <c r="U75" i="18"/>
  <c r="T75" i="18"/>
  <c r="S75" i="18"/>
  <c r="R75" i="18"/>
  <c r="Q75" i="18"/>
  <c r="P75" i="18"/>
  <c r="N75" i="18"/>
  <c r="M75" i="18"/>
  <c r="L75" i="18"/>
  <c r="K75" i="18"/>
  <c r="J75" i="18"/>
  <c r="C75" i="18"/>
  <c r="B75" i="18"/>
  <c r="V74" i="18"/>
  <c r="W74" i="18" s="1"/>
  <c r="U74" i="18"/>
  <c r="T74" i="18"/>
  <c r="S74" i="18"/>
  <c r="R74" i="18"/>
  <c r="Q74" i="18"/>
  <c r="P74" i="18"/>
  <c r="N74" i="18"/>
  <c r="M74" i="18"/>
  <c r="L74" i="18"/>
  <c r="K74" i="18"/>
  <c r="J74" i="18"/>
  <c r="C74" i="18"/>
  <c r="B74" i="18"/>
  <c r="V73" i="18"/>
  <c r="W73" i="18" s="1"/>
  <c r="U73" i="18"/>
  <c r="T73" i="18"/>
  <c r="S73" i="18"/>
  <c r="R73" i="18"/>
  <c r="Q73" i="18"/>
  <c r="P73" i="18"/>
  <c r="N73" i="18"/>
  <c r="M73" i="18"/>
  <c r="L73" i="18"/>
  <c r="K73" i="18"/>
  <c r="J73" i="18"/>
  <c r="C73" i="18"/>
  <c r="B73" i="18"/>
  <c r="V72" i="18"/>
  <c r="W72" i="18" s="1"/>
  <c r="U72" i="18"/>
  <c r="T72" i="18"/>
  <c r="S72" i="18"/>
  <c r="R72" i="18"/>
  <c r="Q72" i="18"/>
  <c r="P72" i="18"/>
  <c r="N72" i="18"/>
  <c r="M72" i="18"/>
  <c r="L72" i="18"/>
  <c r="K72" i="18"/>
  <c r="J72" i="18"/>
  <c r="C72" i="18"/>
  <c r="B72" i="18"/>
  <c r="V71" i="18"/>
  <c r="W71" i="18" s="1"/>
  <c r="U71" i="18"/>
  <c r="T71" i="18"/>
  <c r="S71" i="18"/>
  <c r="R71" i="18"/>
  <c r="Q71" i="18"/>
  <c r="P71" i="18"/>
  <c r="N71" i="18"/>
  <c r="M71" i="18"/>
  <c r="L71" i="18"/>
  <c r="K71" i="18"/>
  <c r="J71" i="18"/>
  <c r="C71" i="18"/>
  <c r="B71" i="18"/>
  <c r="V70" i="18"/>
  <c r="W70" i="18" s="1"/>
  <c r="U70" i="18"/>
  <c r="T70" i="18"/>
  <c r="S70" i="18"/>
  <c r="R70" i="18"/>
  <c r="Q70" i="18"/>
  <c r="P70" i="18"/>
  <c r="N70" i="18"/>
  <c r="M70" i="18"/>
  <c r="L70" i="18"/>
  <c r="K70" i="18"/>
  <c r="J70" i="18"/>
  <c r="C70" i="18"/>
  <c r="B70" i="18"/>
  <c r="V69" i="18"/>
  <c r="W69" i="18" s="1"/>
  <c r="U69" i="18"/>
  <c r="T69" i="18"/>
  <c r="S69" i="18"/>
  <c r="R69" i="18"/>
  <c r="Q69" i="18"/>
  <c r="P69" i="18"/>
  <c r="N69" i="18"/>
  <c r="M69" i="18"/>
  <c r="L69" i="18"/>
  <c r="K69" i="18"/>
  <c r="J69" i="18"/>
  <c r="C69" i="18"/>
  <c r="B69" i="18"/>
  <c r="V68" i="18"/>
  <c r="W68" i="18" s="1"/>
  <c r="U68" i="18"/>
  <c r="T68" i="18"/>
  <c r="S68" i="18"/>
  <c r="R68" i="18"/>
  <c r="Q68" i="18"/>
  <c r="P68" i="18"/>
  <c r="N68" i="18"/>
  <c r="M68" i="18"/>
  <c r="L68" i="18"/>
  <c r="K68" i="18"/>
  <c r="J68" i="18"/>
  <c r="C68" i="18"/>
  <c r="B68" i="18"/>
  <c r="V67" i="18"/>
  <c r="W67" i="18" s="1"/>
  <c r="U67" i="18"/>
  <c r="T67" i="18"/>
  <c r="S67" i="18"/>
  <c r="R67" i="18"/>
  <c r="Q67" i="18"/>
  <c r="P67" i="18"/>
  <c r="N67" i="18"/>
  <c r="M67" i="18"/>
  <c r="L67" i="18"/>
  <c r="K67" i="18"/>
  <c r="J67" i="18"/>
  <c r="C67" i="18"/>
  <c r="B67" i="18"/>
  <c r="V66" i="18"/>
  <c r="W66" i="18" s="1"/>
  <c r="U66" i="18"/>
  <c r="T66" i="18"/>
  <c r="S66" i="18"/>
  <c r="R66" i="18"/>
  <c r="Q66" i="18"/>
  <c r="P66" i="18"/>
  <c r="N66" i="18"/>
  <c r="M66" i="18"/>
  <c r="L66" i="18"/>
  <c r="K66" i="18"/>
  <c r="J66" i="18"/>
  <c r="C66" i="18"/>
  <c r="B66" i="18"/>
  <c r="V65" i="18"/>
  <c r="W65" i="18" s="1"/>
  <c r="U65" i="18"/>
  <c r="T65" i="18"/>
  <c r="S65" i="18"/>
  <c r="R65" i="18"/>
  <c r="Q65" i="18"/>
  <c r="P65" i="18"/>
  <c r="N65" i="18"/>
  <c r="M65" i="18"/>
  <c r="L65" i="18"/>
  <c r="K65" i="18"/>
  <c r="J65" i="18"/>
  <c r="C65" i="18"/>
  <c r="B65" i="18"/>
  <c r="V64" i="18"/>
  <c r="W64" i="18" s="1"/>
  <c r="U64" i="18"/>
  <c r="T64" i="18"/>
  <c r="S64" i="18"/>
  <c r="R64" i="18"/>
  <c r="Q64" i="18"/>
  <c r="P64" i="18"/>
  <c r="N64" i="18"/>
  <c r="M64" i="18"/>
  <c r="L64" i="18"/>
  <c r="K64" i="18"/>
  <c r="J64" i="18"/>
  <c r="C64" i="18"/>
  <c r="B64" i="18"/>
  <c r="V63" i="18"/>
  <c r="W63" i="18" s="1"/>
  <c r="U63" i="18"/>
  <c r="T63" i="18"/>
  <c r="S63" i="18"/>
  <c r="R63" i="18"/>
  <c r="Q63" i="18"/>
  <c r="P63" i="18"/>
  <c r="N63" i="18"/>
  <c r="M63" i="18"/>
  <c r="L63" i="18"/>
  <c r="K63" i="18"/>
  <c r="J63" i="18"/>
  <c r="C63" i="18"/>
  <c r="B63" i="18"/>
  <c r="V62" i="18"/>
  <c r="W62" i="18" s="1"/>
  <c r="U62" i="18"/>
  <c r="T62" i="18"/>
  <c r="S62" i="18"/>
  <c r="R62" i="18"/>
  <c r="Q62" i="18"/>
  <c r="P62" i="18"/>
  <c r="N62" i="18"/>
  <c r="M62" i="18"/>
  <c r="L62" i="18"/>
  <c r="K62" i="18"/>
  <c r="J62" i="18"/>
  <c r="C62" i="18"/>
  <c r="B62" i="18"/>
  <c r="V61" i="18"/>
  <c r="W61" i="18" s="1"/>
  <c r="U61" i="18"/>
  <c r="T61" i="18"/>
  <c r="S61" i="18"/>
  <c r="R61" i="18"/>
  <c r="Q61" i="18"/>
  <c r="P61" i="18"/>
  <c r="N61" i="18"/>
  <c r="M61" i="18"/>
  <c r="L61" i="18"/>
  <c r="K61" i="18"/>
  <c r="J61" i="18"/>
  <c r="C61" i="18"/>
  <c r="B61" i="18"/>
  <c r="V60" i="18"/>
  <c r="W60" i="18" s="1"/>
  <c r="U60" i="18"/>
  <c r="T60" i="18"/>
  <c r="S60" i="18"/>
  <c r="R60" i="18"/>
  <c r="Q60" i="18"/>
  <c r="P60" i="18"/>
  <c r="N60" i="18"/>
  <c r="M60" i="18"/>
  <c r="L60" i="18"/>
  <c r="K60" i="18"/>
  <c r="J60" i="18"/>
  <c r="C60" i="18"/>
  <c r="B60" i="18"/>
  <c r="V59" i="18"/>
  <c r="W59" i="18" s="1"/>
  <c r="U59" i="18"/>
  <c r="T59" i="18"/>
  <c r="S59" i="18"/>
  <c r="R59" i="18"/>
  <c r="Q59" i="18"/>
  <c r="P59" i="18"/>
  <c r="N59" i="18"/>
  <c r="M59" i="18"/>
  <c r="L59" i="18"/>
  <c r="K59" i="18"/>
  <c r="J59" i="18"/>
  <c r="C59" i="18"/>
  <c r="B59" i="18"/>
  <c r="V58" i="18"/>
  <c r="W58" i="18" s="1"/>
  <c r="U58" i="18"/>
  <c r="T58" i="18"/>
  <c r="S58" i="18"/>
  <c r="R58" i="18"/>
  <c r="Q58" i="18"/>
  <c r="P58" i="18"/>
  <c r="N58" i="18"/>
  <c r="M58" i="18"/>
  <c r="L58" i="18"/>
  <c r="K58" i="18"/>
  <c r="J58" i="18"/>
  <c r="C58" i="18"/>
  <c r="B58" i="18"/>
  <c r="V57" i="18"/>
  <c r="W57" i="18" s="1"/>
  <c r="U57" i="18"/>
  <c r="T57" i="18"/>
  <c r="S57" i="18"/>
  <c r="R57" i="18"/>
  <c r="Q57" i="18"/>
  <c r="P57" i="18"/>
  <c r="N57" i="18"/>
  <c r="M57" i="18"/>
  <c r="L57" i="18"/>
  <c r="K57" i="18"/>
  <c r="J57" i="18"/>
  <c r="C57" i="18"/>
  <c r="B57" i="18"/>
  <c r="V56" i="18"/>
  <c r="W56" i="18" s="1"/>
  <c r="U56" i="18"/>
  <c r="T56" i="18"/>
  <c r="S56" i="18"/>
  <c r="R56" i="18"/>
  <c r="Q56" i="18"/>
  <c r="P56" i="18"/>
  <c r="N56" i="18"/>
  <c r="M56" i="18"/>
  <c r="L56" i="18"/>
  <c r="K56" i="18"/>
  <c r="J56" i="18"/>
  <c r="C56" i="18"/>
  <c r="B56" i="18"/>
  <c r="V55" i="18"/>
  <c r="W55" i="18" s="1"/>
  <c r="U55" i="18"/>
  <c r="T55" i="18"/>
  <c r="S55" i="18"/>
  <c r="R55" i="18"/>
  <c r="Q55" i="18"/>
  <c r="P55" i="18"/>
  <c r="N55" i="18"/>
  <c r="M55" i="18"/>
  <c r="L55" i="18"/>
  <c r="K55" i="18"/>
  <c r="J55" i="18"/>
  <c r="C55" i="18"/>
  <c r="B55" i="18"/>
  <c r="V54" i="18"/>
  <c r="W54" i="18" s="1"/>
  <c r="U54" i="18"/>
  <c r="T54" i="18"/>
  <c r="S54" i="18"/>
  <c r="R54" i="18"/>
  <c r="Q54" i="18"/>
  <c r="P54" i="18"/>
  <c r="N54" i="18"/>
  <c r="M54" i="18"/>
  <c r="L54" i="18"/>
  <c r="K54" i="18"/>
  <c r="J54" i="18"/>
  <c r="C54" i="18"/>
  <c r="B54" i="18"/>
  <c r="V53" i="18"/>
  <c r="W53" i="18" s="1"/>
  <c r="U53" i="18"/>
  <c r="T53" i="18"/>
  <c r="S53" i="18"/>
  <c r="R53" i="18"/>
  <c r="Q53" i="18"/>
  <c r="P53" i="18"/>
  <c r="N53" i="18"/>
  <c r="M53" i="18"/>
  <c r="L53" i="18"/>
  <c r="K53" i="18"/>
  <c r="J53" i="18"/>
  <c r="C53" i="18"/>
  <c r="B53" i="18"/>
  <c r="V52" i="18"/>
  <c r="W52" i="18" s="1"/>
  <c r="U52" i="18"/>
  <c r="T52" i="18"/>
  <c r="S52" i="18"/>
  <c r="R52" i="18"/>
  <c r="Q52" i="18"/>
  <c r="P52" i="18"/>
  <c r="N52" i="18"/>
  <c r="M52" i="18"/>
  <c r="L52" i="18"/>
  <c r="K52" i="18"/>
  <c r="J52" i="18"/>
  <c r="C52" i="18"/>
  <c r="B52" i="18"/>
  <c r="V51" i="18"/>
  <c r="W51" i="18" s="1"/>
  <c r="U51" i="18"/>
  <c r="T51" i="18"/>
  <c r="S51" i="18"/>
  <c r="R51" i="18"/>
  <c r="Q51" i="18"/>
  <c r="P51" i="18"/>
  <c r="N51" i="18"/>
  <c r="M51" i="18"/>
  <c r="L51" i="18"/>
  <c r="K51" i="18"/>
  <c r="J51" i="18"/>
  <c r="C51" i="18"/>
  <c r="B51" i="18"/>
  <c r="V50" i="18"/>
  <c r="W50" i="18" s="1"/>
  <c r="U50" i="18"/>
  <c r="T50" i="18"/>
  <c r="S50" i="18"/>
  <c r="R50" i="18"/>
  <c r="Q50" i="18"/>
  <c r="P50" i="18"/>
  <c r="N50" i="18"/>
  <c r="M50" i="18"/>
  <c r="L50" i="18"/>
  <c r="K50" i="18"/>
  <c r="J50" i="18"/>
  <c r="C50" i="18"/>
  <c r="B50" i="18"/>
  <c r="V49" i="18"/>
  <c r="W49" i="18" s="1"/>
  <c r="U49" i="18"/>
  <c r="T49" i="18"/>
  <c r="S49" i="18"/>
  <c r="R49" i="18"/>
  <c r="Q49" i="18"/>
  <c r="P49" i="18"/>
  <c r="N49" i="18"/>
  <c r="M49" i="18"/>
  <c r="L49" i="18"/>
  <c r="K49" i="18"/>
  <c r="J49" i="18"/>
  <c r="C49" i="18"/>
  <c r="B49" i="18"/>
  <c r="V48" i="18"/>
  <c r="W48" i="18" s="1"/>
  <c r="U48" i="18"/>
  <c r="T48" i="18"/>
  <c r="S48" i="18"/>
  <c r="R48" i="18"/>
  <c r="Q48" i="18"/>
  <c r="P48" i="18"/>
  <c r="N48" i="18"/>
  <c r="M48" i="18"/>
  <c r="L48" i="18"/>
  <c r="K48" i="18"/>
  <c r="J48" i="18"/>
  <c r="C48" i="18"/>
  <c r="B48" i="18"/>
  <c r="V47" i="18"/>
  <c r="W47" i="18" s="1"/>
  <c r="U47" i="18"/>
  <c r="T47" i="18"/>
  <c r="S47" i="18"/>
  <c r="R47" i="18"/>
  <c r="Q47" i="18"/>
  <c r="P47" i="18"/>
  <c r="N47" i="18"/>
  <c r="M47" i="18"/>
  <c r="L47" i="18"/>
  <c r="K47" i="18"/>
  <c r="J47" i="18"/>
  <c r="C47" i="18"/>
  <c r="B47" i="18"/>
  <c r="V46" i="18"/>
  <c r="W46" i="18" s="1"/>
  <c r="U46" i="18"/>
  <c r="T46" i="18"/>
  <c r="S46" i="18"/>
  <c r="R46" i="18"/>
  <c r="Q46" i="18"/>
  <c r="P46" i="18"/>
  <c r="N46" i="18"/>
  <c r="M46" i="18"/>
  <c r="L46" i="18"/>
  <c r="K46" i="18"/>
  <c r="J46" i="18"/>
  <c r="C46" i="18"/>
  <c r="B46" i="18"/>
  <c r="V45" i="18"/>
  <c r="W45" i="18" s="1"/>
  <c r="U45" i="18"/>
  <c r="T45" i="18"/>
  <c r="S45" i="18"/>
  <c r="R45" i="18"/>
  <c r="Q45" i="18"/>
  <c r="P45" i="18"/>
  <c r="N45" i="18"/>
  <c r="M45" i="18"/>
  <c r="L45" i="18"/>
  <c r="K45" i="18"/>
  <c r="J45" i="18"/>
  <c r="C45" i="18"/>
  <c r="B45" i="18"/>
  <c r="V44" i="18"/>
  <c r="W44" i="18" s="1"/>
  <c r="U44" i="18"/>
  <c r="T44" i="18"/>
  <c r="S44" i="18"/>
  <c r="R44" i="18"/>
  <c r="Q44" i="18"/>
  <c r="P44" i="18"/>
  <c r="N44" i="18"/>
  <c r="M44" i="18"/>
  <c r="L44" i="18"/>
  <c r="K44" i="18"/>
  <c r="J44" i="18"/>
  <c r="C44" i="18"/>
  <c r="B44" i="18"/>
  <c r="V43" i="18"/>
  <c r="W43" i="18" s="1"/>
  <c r="U43" i="18"/>
  <c r="T43" i="18"/>
  <c r="S43" i="18"/>
  <c r="R43" i="18"/>
  <c r="Q43" i="18"/>
  <c r="P43" i="18"/>
  <c r="N43" i="18"/>
  <c r="M43" i="18"/>
  <c r="L43" i="18"/>
  <c r="K43" i="18"/>
  <c r="J43" i="18"/>
  <c r="C43" i="18"/>
  <c r="B43" i="18"/>
  <c r="V42" i="18"/>
  <c r="W42" i="18" s="1"/>
  <c r="U42" i="18"/>
  <c r="T42" i="18"/>
  <c r="S42" i="18"/>
  <c r="R42" i="18"/>
  <c r="Q42" i="18"/>
  <c r="P42" i="18"/>
  <c r="N42" i="18"/>
  <c r="M42" i="18"/>
  <c r="L42" i="18"/>
  <c r="K42" i="18"/>
  <c r="J42" i="18"/>
  <c r="C42" i="18"/>
  <c r="B42" i="18"/>
  <c r="V41" i="18"/>
  <c r="W41" i="18" s="1"/>
  <c r="U41" i="18"/>
  <c r="T41" i="18"/>
  <c r="S41" i="18"/>
  <c r="R41" i="18"/>
  <c r="Q41" i="18"/>
  <c r="P41" i="18"/>
  <c r="N41" i="18"/>
  <c r="M41" i="18"/>
  <c r="L41" i="18"/>
  <c r="K41" i="18"/>
  <c r="J41" i="18"/>
  <c r="C41" i="18"/>
  <c r="B41" i="18"/>
  <c r="V40" i="18"/>
  <c r="W40" i="18" s="1"/>
  <c r="U40" i="18"/>
  <c r="T40" i="18"/>
  <c r="S40" i="18"/>
  <c r="R40" i="18"/>
  <c r="Q40" i="18"/>
  <c r="P40" i="18"/>
  <c r="N40" i="18"/>
  <c r="M40" i="18"/>
  <c r="L40" i="18"/>
  <c r="K40" i="18"/>
  <c r="J40" i="18"/>
  <c r="C40" i="18"/>
  <c r="B40" i="18"/>
  <c r="V39" i="18"/>
  <c r="W39" i="18" s="1"/>
  <c r="U39" i="18"/>
  <c r="T39" i="18"/>
  <c r="S39" i="18"/>
  <c r="R39" i="18"/>
  <c r="Q39" i="18"/>
  <c r="P39" i="18"/>
  <c r="N39" i="18"/>
  <c r="M39" i="18"/>
  <c r="L39" i="18"/>
  <c r="K39" i="18"/>
  <c r="J39" i="18"/>
  <c r="C39" i="18"/>
  <c r="B39" i="18"/>
  <c r="V38" i="18"/>
  <c r="W38" i="18" s="1"/>
  <c r="U38" i="18"/>
  <c r="T38" i="18"/>
  <c r="S38" i="18"/>
  <c r="R38" i="18"/>
  <c r="Q38" i="18"/>
  <c r="P38" i="18"/>
  <c r="N38" i="18"/>
  <c r="M38" i="18"/>
  <c r="L38" i="18"/>
  <c r="K38" i="18"/>
  <c r="J38" i="18"/>
  <c r="C38" i="18"/>
  <c r="B38" i="18"/>
  <c r="V37" i="18"/>
  <c r="W37" i="18" s="1"/>
  <c r="U37" i="18"/>
  <c r="T37" i="18"/>
  <c r="S37" i="18"/>
  <c r="R37" i="18"/>
  <c r="Q37" i="18"/>
  <c r="P37" i="18"/>
  <c r="N37" i="18"/>
  <c r="M37" i="18"/>
  <c r="L37" i="18"/>
  <c r="K37" i="18"/>
  <c r="J37" i="18"/>
  <c r="C37" i="18"/>
  <c r="B37" i="18"/>
  <c r="V36" i="18"/>
  <c r="W36" i="18" s="1"/>
  <c r="U36" i="18"/>
  <c r="T36" i="18"/>
  <c r="S36" i="18"/>
  <c r="R36" i="18"/>
  <c r="Q36" i="18"/>
  <c r="P36" i="18"/>
  <c r="N36" i="18"/>
  <c r="M36" i="18"/>
  <c r="L36" i="18"/>
  <c r="K36" i="18"/>
  <c r="J36" i="18"/>
  <c r="C36" i="18"/>
  <c r="B36" i="18"/>
  <c r="V35" i="18"/>
  <c r="W35" i="18" s="1"/>
  <c r="U35" i="18"/>
  <c r="T35" i="18"/>
  <c r="S35" i="18"/>
  <c r="R35" i="18"/>
  <c r="Q35" i="18"/>
  <c r="P35" i="18"/>
  <c r="N35" i="18"/>
  <c r="M35" i="18"/>
  <c r="L35" i="18"/>
  <c r="K35" i="18"/>
  <c r="J35" i="18"/>
  <c r="C35" i="18"/>
  <c r="B35" i="18"/>
  <c r="V34" i="18"/>
  <c r="W34" i="18" s="1"/>
  <c r="U34" i="18"/>
  <c r="T34" i="18"/>
  <c r="S34" i="18"/>
  <c r="R34" i="18"/>
  <c r="Q34" i="18"/>
  <c r="P34" i="18"/>
  <c r="N34" i="18"/>
  <c r="M34" i="18"/>
  <c r="L34" i="18"/>
  <c r="K34" i="18"/>
  <c r="J34" i="18"/>
  <c r="C34" i="18"/>
  <c r="B34" i="18"/>
  <c r="V33" i="18"/>
  <c r="W33" i="18" s="1"/>
  <c r="U33" i="18"/>
  <c r="T33" i="18"/>
  <c r="S33" i="18"/>
  <c r="R33" i="18"/>
  <c r="Q33" i="18"/>
  <c r="P33" i="18"/>
  <c r="N33" i="18"/>
  <c r="M33" i="18"/>
  <c r="L33" i="18"/>
  <c r="K33" i="18"/>
  <c r="J33" i="18"/>
  <c r="C33" i="18"/>
  <c r="B33" i="18"/>
  <c r="V32" i="18"/>
  <c r="W32" i="18" s="1"/>
  <c r="U32" i="18"/>
  <c r="T32" i="18"/>
  <c r="S32" i="18"/>
  <c r="R32" i="18"/>
  <c r="Q32" i="18"/>
  <c r="P32" i="18"/>
  <c r="N32" i="18"/>
  <c r="M32" i="18"/>
  <c r="L32" i="18"/>
  <c r="K32" i="18"/>
  <c r="J32" i="18"/>
  <c r="C32" i="18"/>
  <c r="B32" i="18"/>
  <c r="V31" i="18"/>
  <c r="W31" i="18" s="1"/>
  <c r="U31" i="18"/>
  <c r="T31" i="18"/>
  <c r="S31" i="18"/>
  <c r="R31" i="18"/>
  <c r="Q31" i="18"/>
  <c r="P31" i="18"/>
  <c r="N31" i="18"/>
  <c r="M31" i="18"/>
  <c r="L31" i="18"/>
  <c r="K31" i="18"/>
  <c r="J31" i="18"/>
  <c r="C31" i="18"/>
  <c r="B31" i="18"/>
  <c r="V30" i="18"/>
  <c r="W30" i="18" s="1"/>
  <c r="U30" i="18"/>
  <c r="T30" i="18"/>
  <c r="S30" i="18"/>
  <c r="R30" i="18"/>
  <c r="Q30" i="18"/>
  <c r="P30" i="18"/>
  <c r="N30" i="18"/>
  <c r="M30" i="18"/>
  <c r="L30" i="18"/>
  <c r="K30" i="18"/>
  <c r="J30" i="18"/>
  <c r="C30" i="18"/>
  <c r="B30" i="18"/>
  <c r="V29" i="18"/>
  <c r="W29" i="18" s="1"/>
  <c r="U29" i="18"/>
  <c r="T29" i="18"/>
  <c r="S29" i="18"/>
  <c r="R29" i="18"/>
  <c r="Q29" i="18"/>
  <c r="P29" i="18"/>
  <c r="N29" i="18"/>
  <c r="M29" i="18"/>
  <c r="L29" i="18"/>
  <c r="K29" i="18"/>
  <c r="J29" i="18"/>
  <c r="C29" i="18"/>
  <c r="B29" i="18"/>
  <c r="V28" i="18"/>
  <c r="W28" i="18" s="1"/>
  <c r="U28" i="18"/>
  <c r="T28" i="18"/>
  <c r="S28" i="18"/>
  <c r="R28" i="18"/>
  <c r="Q28" i="18"/>
  <c r="P28" i="18"/>
  <c r="N28" i="18"/>
  <c r="M28" i="18"/>
  <c r="L28" i="18"/>
  <c r="K28" i="18"/>
  <c r="J28" i="18"/>
  <c r="C28" i="18"/>
  <c r="B28" i="18"/>
  <c r="V27" i="18"/>
  <c r="W27" i="18" s="1"/>
  <c r="U27" i="18"/>
  <c r="T27" i="18"/>
  <c r="S27" i="18"/>
  <c r="R27" i="18"/>
  <c r="Q27" i="18"/>
  <c r="P27" i="18"/>
  <c r="N27" i="18"/>
  <c r="M27" i="18"/>
  <c r="L27" i="18"/>
  <c r="K27" i="18"/>
  <c r="J27" i="18"/>
  <c r="C27" i="18"/>
  <c r="B27" i="18"/>
  <c r="V26" i="18"/>
  <c r="W26" i="18" s="1"/>
  <c r="U26" i="18"/>
  <c r="T26" i="18"/>
  <c r="S26" i="18"/>
  <c r="R26" i="18"/>
  <c r="Q26" i="18"/>
  <c r="P26" i="18"/>
  <c r="N26" i="18"/>
  <c r="M26" i="18"/>
  <c r="L26" i="18"/>
  <c r="K26" i="18"/>
  <c r="J26" i="18"/>
  <c r="C26" i="18"/>
  <c r="B26" i="18"/>
  <c r="V25" i="18"/>
  <c r="W25" i="18" s="1"/>
  <c r="U25" i="18"/>
  <c r="T25" i="18"/>
  <c r="S25" i="18"/>
  <c r="R25" i="18"/>
  <c r="Q25" i="18"/>
  <c r="P25" i="18"/>
  <c r="N25" i="18"/>
  <c r="M25" i="18"/>
  <c r="L25" i="18"/>
  <c r="K25" i="18"/>
  <c r="J25" i="18"/>
  <c r="C25" i="18"/>
  <c r="B25" i="18"/>
  <c r="V24" i="18"/>
  <c r="W24" i="18" s="1"/>
  <c r="U24" i="18"/>
  <c r="T24" i="18"/>
  <c r="S24" i="18"/>
  <c r="R24" i="18"/>
  <c r="Q24" i="18"/>
  <c r="P24" i="18"/>
  <c r="N24" i="18"/>
  <c r="M24" i="18"/>
  <c r="L24" i="18"/>
  <c r="K24" i="18"/>
  <c r="J24" i="18"/>
  <c r="C24" i="18"/>
  <c r="B24" i="18"/>
  <c r="V23" i="18"/>
  <c r="W23" i="18" s="1"/>
  <c r="U23" i="18"/>
  <c r="T23" i="18"/>
  <c r="S23" i="18"/>
  <c r="R23" i="18"/>
  <c r="Q23" i="18"/>
  <c r="P23" i="18"/>
  <c r="N23" i="18"/>
  <c r="M23" i="18"/>
  <c r="L23" i="18"/>
  <c r="K23" i="18"/>
  <c r="J23" i="18"/>
  <c r="C23" i="18"/>
  <c r="B23" i="18"/>
  <c r="V22" i="18"/>
  <c r="W22" i="18" s="1"/>
  <c r="U22" i="18"/>
  <c r="T22" i="18"/>
  <c r="S22" i="18"/>
  <c r="R22" i="18"/>
  <c r="Q22" i="18"/>
  <c r="P22" i="18"/>
  <c r="N22" i="18"/>
  <c r="M22" i="18"/>
  <c r="L22" i="18"/>
  <c r="K22" i="18"/>
  <c r="J22" i="18"/>
  <c r="C22" i="18"/>
  <c r="B22" i="18"/>
  <c r="V21" i="18"/>
  <c r="W21" i="18" s="1"/>
  <c r="U21" i="18"/>
  <c r="T21" i="18"/>
  <c r="S21" i="18"/>
  <c r="R21" i="18"/>
  <c r="Q21" i="18"/>
  <c r="P21" i="18"/>
  <c r="N21" i="18"/>
  <c r="M21" i="18"/>
  <c r="L21" i="18"/>
  <c r="K21" i="18"/>
  <c r="J21" i="18"/>
  <c r="C21" i="18"/>
  <c r="B21" i="18"/>
  <c r="V20" i="18"/>
  <c r="W20" i="18" s="1"/>
  <c r="U20" i="18"/>
  <c r="T20" i="18"/>
  <c r="S20" i="18"/>
  <c r="R20" i="18"/>
  <c r="Q20" i="18"/>
  <c r="P20" i="18"/>
  <c r="N20" i="18"/>
  <c r="M20" i="18"/>
  <c r="L20" i="18"/>
  <c r="K20" i="18"/>
  <c r="J20" i="18"/>
  <c r="C20" i="18"/>
  <c r="B20" i="18"/>
  <c r="V19" i="18"/>
  <c r="W19" i="18" s="1"/>
  <c r="U19" i="18"/>
  <c r="T19" i="18"/>
  <c r="S19" i="18"/>
  <c r="R19" i="18"/>
  <c r="Q19" i="18"/>
  <c r="P19" i="18"/>
  <c r="N19" i="18"/>
  <c r="M19" i="18"/>
  <c r="L19" i="18"/>
  <c r="K19" i="18"/>
  <c r="J19" i="18"/>
  <c r="C19" i="18"/>
  <c r="B19" i="18"/>
  <c r="V18" i="18"/>
  <c r="W18" i="18" s="1"/>
  <c r="U18" i="18"/>
  <c r="T18" i="18"/>
  <c r="S18" i="18"/>
  <c r="R18" i="18"/>
  <c r="Q18" i="18"/>
  <c r="P18" i="18"/>
  <c r="N18" i="18"/>
  <c r="M18" i="18"/>
  <c r="L18" i="18"/>
  <c r="K18" i="18"/>
  <c r="J18" i="18"/>
  <c r="C18" i="18"/>
  <c r="B18" i="18"/>
  <c r="V17" i="18"/>
  <c r="W17" i="18" s="1"/>
  <c r="U17" i="18"/>
  <c r="T17" i="18"/>
  <c r="S17" i="18"/>
  <c r="R17" i="18"/>
  <c r="Q17" i="18"/>
  <c r="P17" i="18"/>
  <c r="N17" i="18"/>
  <c r="M17" i="18"/>
  <c r="L17" i="18"/>
  <c r="K17" i="18"/>
  <c r="J17" i="18"/>
  <c r="C17" i="18"/>
  <c r="B17" i="18"/>
  <c r="V16" i="18"/>
  <c r="W16" i="18" s="1"/>
  <c r="U16" i="18"/>
  <c r="T16" i="18"/>
  <c r="S16" i="18"/>
  <c r="R16" i="18"/>
  <c r="Q16" i="18"/>
  <c r="P16" i="18"/>
  <c r="N16" i="18"/>
  <c r="M16" i="18"/>
  <c r="L16" i="18"/>
  <c r="K16" i="18"/>
  <c r="J16" i="18"/>
  <c r="C16" i="18"/>
  <c r="B16" i="18"/>
  <c r="V15" i="18"/>
  <c r="W15" i="18" s="1"/>
  <c r="U15" i="18"/>
  <c r="T15" i="18"/>
  <c r="S15" i="18"/>
  <c r="R15" i="18"/>
  <c r="Q15" i="18"/>
  <c r="P15" i="18"/>
  <c r="N15" i="18"/>
  <c r="M15" i="18"/>
  <c r="L15" i="18"/>
  <c r="K15" i="18"/>
  <c r="J15" i="18"/>
  <c r="C15" i="18"/>
  <c r="B15" i="18"/>
  <c r="V14" i="18"/>
  <c r="W14" i="18" s="1"/>
  <c r="U14" i="18"/>
  <c r="T14" i="18"/>
  <c r="S14" i="18"/>
  <c r="R14" i="18"/>
  <c r="Q14" i="18"/>
  <c r="P14" i="18"/>
  <c r="N14" i="18"/>
  <c r="M14" i="18"/>
  <c r="L14" i="18"/>
  <c r="K14" i="18"/>
  <c r="J14" i="18"/>
  <c r="C14" i="18"/>
  <c r="B14" i="18"/>
  <c r="V13" i="18"/>
  <c r="W13" i="18" s="1"/>
  <c r="U13" i="18"/>
  <c r="T13" i="18"/>
  <c r="S13" i="18"/>
  <c r="R13" i="18"/>
  <c r="Q13" i="18"/>
  <c r="P13" i="18"/>
  <c r="N13" i="18"/>
  <c r="M13" i="18"/>
  <c r="L13" i="18"/>
  <c r="K13" i="18"/>
  <c r="J13" i="18"/>
  <c r="C13" i="18"/>
  <c r="B13" i="18"/>
  <c r="V12" i="18"/>
  <c r="W12" i="18" s="1"/>
  <c r="U12" i="18"/>
  <c r="T12" i="18"/>
  <c r="S12" i="18"/>
  <c r="R12" i="18"/>
  <c r="Q12" i="18"/>
  <c r="P12" i="18"/>
  <c r="N12" i="18"/>
  <c r="M12" i="18"/>
  <c r="L12" i="18"/>
  <c r="K12" i="18"/>
  <c r="J12" i="18"/>
  <c r="C12" i="18"/>
  <c r="B12" i="18"/>
  <c r="V11" i="18"/>
  <c r="W11" i="18" s="1"/>
  <c r="U11" i="18"/>
  <c r="T11" i="18"/>
  <c r="S11" i="18"/>
  <c r="R11" i="18"/>
  <c r="Q11" i="18"/>
  <c r="P11" i="18"/>
  <c r="N11" i="18"/>
  <c r="M11" i="18"/>
  <c r="L11" i="18"/>
  <c r="K11" i="18"/>
  <c r="J11" i="18"/>
  <c r="C11" i="18"/>
  <c r="B11" i="18"/>
  <c r="V10" i="18"/>
  <c r="W10" i="18" s="1"/>
  <c r="U10" i="18"/>
  <c r="T10" i="18"/>
  <c r="S10" i="18"/>
  <c r="R10" i="18"/>
  <c r="Q10" i="18"/>
  <c r="P10" i="18"/>
  <c r="N10" i="18"/>
  <c r="M10" i="18"/>
  <c r="L10" i="18"/>
  <c r="K10" i="18"/>
  <c r="J10" i="18"/>
  <c r="C10" i="18"/>
  <c r="B10" i="18"/>
  <c r="V9" i="18"/>
  <c r="W9" i="18" s="1"/>
  <c r="U9" i="18"/>
  <c r="T9" i="18"/>
  <c r="S9" i="18"/>
  <c r="R9" i="18"/>
  <c r="Q9" i="18"/>
  <c r="P9" i="18"/>
  <c r="N9" i="18"/>
  <c r="M9" i="18"/>
  <c r="L9" i="18"/>
  <c r="K9" i="18"/>
  <c r="J9" i="18"/>
  <c r="C9" i="18"/>
  <c r="B9" i="18"/>
  <c r="V8" i="18"/>
  <c r="W8" i="18" s="1"/>
  <c r="U8" i="18"/>
  <c r="T8" i="18"/>
  <c r="S8" i="18"/>
  <c r="R8" i="18"/>
  <c r="Q8" i="18"/>
  <c r="P8" i="18"/>
  <c r="N8" i="18"/>
  <c r="M8" i="18"/>
  <c r="L8" i="18"/>
  <c r="K8" i="18"/>
  <c r="J8" i="18"/>
  <c r="C8" i="18"/>
  <c r="B8" i="18"/>
  <c r="V7" i="18"/>
  <c r="W7" i="18" s="1"/>
  <c r="U7" i="18"/>
  <c r="T7" i="18"/>
  <c r="S7" i="18"/>
  <c r="R7" i="18"/>
  <c r="Q7" i="18"/>
  <c r="P7" i="18"/>
  <c r="N7" i="18"/>
  <c r="M7" i="18"/>
  <c r="L7" i="18"/>
  <c r="K7" i="18"/>
  <c r="J7" i="18"/>
  <c r="C7" i="18"/>
  <c r="B7" i="18"/>
  <c r="V6" i="18"/>
  <c r="W6" i="18" s="1"/>
  <c r="U6" i="18"/>
  <c r="T6" i="18"/>
  <c r="S6" i="18"/>
  <c r="R6" i="18"/>
  <c r="Q6" i="18"/>
  <c r="P6" i="18"/>
  <c r="N6" i="18"/>
  <c r="M6" i="18"/>
  <c r="L6" i="18"/>
  <c r="K6" i="18"/>
  <c r="J6" i="18"/>
  <c r="C6" i="18"/>
  <c r="B6" i="18"/>
  <c r="V5" i="18"/>
  <c r="W5" i="18" s="1"/>
  <c r="U5" i="18"/>
  <c r="T5" i="18"/>
  <c r="S5" i="18"/>
  <c r="R5" i="18"/>
  <c r="Q5" i="18"/>
  <c r="P5" i="18"/>
  <c r="N5" i="18"/>
  <c r="M5" i="18"/>
  <c r="L5" i="18"/>
  <c r="K5" i="18"/>
  <c r="J5" i="18"/>
  <c r="C5" i="18"/>
  <c r="B5" i="18"/>
  <c r="V4" i="18"/>
  <c r="U4" i="18"/>
  <c r="T4" i="18"/>
  <c r="S4" i="18"/>
  <c r="R4" i="18"/>
  <c r="Q4" i="18"/>
  <c r="P4" i="18"/>
  <c r="N4" i="18"/>
  <c r="M4" i="18"/>
  <c r="L4" i="18"/>
  <c r="K4" i="18"/>
  <c r="J4" i="18"/>
  <c r="C4" i="18"/>
  <c r="B4" i="18"/>
  <c r="V3" i="18"/>
  <c r="U3" i="18"/>
  <c r="T3" i="18"/>
  <c r="S3" i="18"/>
  <c r="R3" i="18"/>
  <c r="Q3" i="18"/>
  <c r="P3" i="18"/>
  <c r="N3" i="18"/>
  <c r="M3" i="18"/>
  <c r="L3" i="18"/>
  <c r="K3" i="18"/>
  <c r="J3" i="18"/>
  <c r="C3" i="18"/>
  <c r="B3" i="18"/>
  <c r="V2" i="18"/>
  <c r="U2" i="18"/>
  <c r="T2" i="18"/>
  <c r="S2" i="18"/>
  <c r="R2" i="18"/>
  <c r="Q2" i="18"/>
  <c r="P2" i="18"/>
  <c r="N2" i="18"/>
  <c r="M2" i="18"/>
  <c r="L2" i="18"/>
  <c r="K2" i="18"/>
  <c r="J2" i="18"/>
  <c r="C2" i="18"/>
  <c r="B2" i="18"/>
  <c r="V130" i="17"/>
  <c r="W130" i="17" s="1"/>
  <c r="U130" i="17"/>
  <c r="T130" i="17"/>
  <c r="S130" i="17"/>
  <c r="R130" i="17"/>
  <c r="Q130" i="17"/>
  <c r="P130" i="17"/>
  <c r="N130" i="17"/>
  <c r="M130" i="17"/>
  <c r="L130" i="17"/>
  <c r="K130" i="17"/>
  <c r="J130" i="17"/>
  <c r="C130" i="17"/>
  <c r="B130" i="17"/>
  <c r="V129" i="17"/>
  <c r="W129" i="17" s="1"/>
  <c r="U129" i="17"/>
  <c r="T129" i="17"/>
  <c r="S129" i="17"/>
  <c r="R129" i="17"/>
  <c r="Q129" i="17"/>
  <c r="P129" i="17"/>
  <c r="N129" i="17"/>
  <c r="M129" i="17"/>
  <c r="L129" i="17"/>
  <c r="K129" i="17"/>
  <c r="J129" i="17"/>
  <c r="C129" i="17"/>
  <c r="B129" i="17"/>
  <c r="V128" i="17"/>
  <c r="W128" i="17" s="1"/>
  <c r="U128" i="17"/>
  <c r="T128" i="17"/>
  <c r="S128" i="17"/>
  <c r="R128" i="17"/>
  <c r="Q128" i="17"/>
  <c r="P128" i="17"/>
  <c r="N128" i="17"/>
  <c r="M128" i="17"/>
  <c r="L128" i="17"/>
  <c r="K128" i="17"/>
  <c r="J128" i="17"/>
  <c r="C128" i="17"/>
  <c r="B128" i="17"/>
  <c r="V127" i="17"/>
  <c r="W127" i="17" s="1"/>
  <c r="U127" i="17"/>
  <c r="T127" i="17"/>
  <c r="S127" i="17"/>
  <c r="R127" i="17"/>
  <c r="Q127" i="17"/>
  <c r="P127" i="17"/>
  <c r="N127" i="17"/>
  <c r="M127" i="17"/>
  <c r="L127" i="17"/>
  <c r="K127" i="17"/>
  <c r="J127" i="17"/>
  <c r="C127" i="17"/>
  <c r="B127" i="17"/>
  <c r="V126" i="17"/>
  <c r="W126" i="17" s="1"/>
  <c r="U126" i="17"/>
  <c r="T126" i="17"/>
  <c r="S126" i="17"/>
  <c r="R126" i="17"/>
  <c r="Q126" i="17"/>
  <c r="P126" i="17"/>
  <c r="N126" i="17"/>
  <c r="M126" i="17"/>
  <c r="L126" i="17"/>
  <c r="K126" i="17"/>
  <c r="J126" i="17"/>
  <c r="C126" i="17"/>
  <c r="B126" i="17"/>
  <c r="V125" i="17"/>
  <c r="W125" i="17" s="1"/>
  <c r="U125" i="17"/>
  <c r="T125" i="17"/>
  <c r="S125" i="17"/>
  <c r="R125" i="17"/>
  <c r="Q125" i="17"/>
  <c r="P125" i="17"/>
  <c r="N125" i="17"/>
  <c r="M125" i="17"/>
  <c r="L125" i="17"/>
  <c r="K125" i="17"/>
  <c r="J125" i="17"/>
  <c r="C125" i="17"/>
  <c r="B125" i="17"/>
  <c r="V124" i="17"/>
  <c r="W124" i="17" s="1"/>
  <c r="U124" i="17"/>
  <c r="T124" i="17"/>
  <c r="S124" i="17"/>
  <c r="R124" i="17"/>
  <c r="Q124" i="17"/>
  <c r="P124" i="17"/>
  <c r="N124" i="17"/>
  <c r="M124" i="17"/>
  <c r="L124" i="17"/>
  <c r="K124" i="17"/>
  <c r="J124" i="17"/>
  <c r="C124" i="17"/>
  <c r="B124" i="17"/>
  <c r="V123" i="17"/>
  <c r="W123" i="17" s="1"/>
  <c r="U123" i="17"/>
  <c r="T123" i="17"/>
  <c r="S123" i="17"/>
  <c r="R123" i="17"/>
  <c r="Q123" i="17"/>
  <c r="P123" i="17"/>
  <c r="N123" i="17"/>
  <c r="M123" i="17"/>
  <c r="L123" i="17"/>
  <c r="K123" i="17"/>
  <c r="J123" i="17"/>
  <c r="C123" i="17"/>
  <c r="B123" i="17"/>
  <c r="V122" i="17"/>
  <c r="W122" i="17" s="1"/>
  <c r="U122" i="17"/>
  <c r="T122" i="17"/>
  <c r="S122" i="17"/>
  <c r="R122" i="17"/>
  <c r="Q122" i="17"/>
  <c r="P122" i="17"/>
  <c r="N122" i="17"/>
  <c r="M122" i="17"/>
  <c r="L122" i="17"/>
  <c r="K122" i="17"/>
  <c r="J122" i="17"/>
  <c r="C122" i="17"/>
  <c r="B122" i="17"/>
  <c r="V121" i="17"/>
  <c r="W121" i="17" s="1"/>
  <c r="U121" i="17"/>
  <c r="T121" i="17"/>
  <c r="S121" i="17"/>
  <c r="R121" i="17"/>
  <c r="Q121" i="17"/>
  <c r="P121" i="17"/>
  <c r="N121" i="17"/>
  <c r="M121" i="17"/>
  <c r="L121" i="17"/>
  <c r="K121" i="17"/>
  <c r="J121" i="17"/>
  <c r="C121" i="17"/>
  <c r="B121" i="17"/>
  <c r="V120" i="17"/>
  <c r="W120" i="17" s="1"/>
  <c r="U120" i="17"/>
  <c r="T120" i="17"/>
  <c r="S120" i="17"/>
  <c r="R120" i="17"/>
  <c r="Q120" i="17"/>
  <c r="P120" i="17"/>
  <c r="N120" i="17"/>
  <c r="M120" i="17"/>
  <c r="L120" i="17"/>
  <c r="K120" i="17"/>
  <c r="J120" i="17"/>
  <c r="C120" i="17"/>
  <c r="B120" i="17"/>
  <c r="V119" i="17"/>
  <c r="W119" i="17" s="1"/>
  <c r="U119" i="17"/>
  <c r="T119" i="17"/>
  <c r="S119" i="17"/>
  <c r="R119" i="17"/>
  <c r="Q119" i="17"/>
  <c r="P119" i="17"/>
  <c r="N119" i="17"/>
  <c r="M119" i="17"/>
  <c r="L119" i="17"/>
  <c r="K119" i="17"/>
  <c r="J119" i="17"/>
  <c r="C119" i="17"/>
  <c r="B119" i="17"/>
  <c r="V118" i="17"/>
  <c r="W118" i="17" s="1"/>
  <c r="U118" i="17"/>
  <c r="T118" i="17"/>
  <c r="S118" i="17"/>
  <c r="R118" i="17"/>
  <c r="Q118" i="17"/>
  <c r="P118" i="17"/>
  <c r="N118" i="17"/>
  <c r="M118" i="17"/>
  <c r="L118" i="17"/>
  <c r="K118" i="17"/>
  <c r="J118" i="17"/>
  <c r="C118" i="17"/>
  <c r="B118" i="17"/>
  <c r="V117" i="17"/>
  <c r="W117" i="17" s="1"/>
  <c r="U117" i="17"/>
  <c r="T117" i="17"/>
  <c r="S117" i="17"/>
  <c r="R117" i="17"/>
  <c r="Q117" i="17"/>
  <c r="P117" i="17"/>
  <c r="N117" i="17"/>
  <c r="M117" i="17"/>
  <c r="L117" i="17"/>
  <c r="K117" i="17"/>
  <c r="J117" i="17"/>
  <c r="C117" i="17"/>
  <c r="B117" i="17"/>
  <c r="V116" i="17"/>
  <c r="W116" i="17" s="1"/>
  <c r="U116" i="17"/>
  <c r="T116" i="17"/>
  <c r="S116" i="17"/>
  <c r="R116" i="17"/>
  <c r="Q116" i="17"/>
  <c r="P116" i="17"/>
  <c r="N116" i="17"/>
  <c r="M116" i="17"/>
  <c r="L116" i="17"/>
  <c r="K116" i="17"/>
  <c r="J116" i="17"/>
  <c r="C116" i="17"/>
  <c r="B116" i="17"/>
  <c r="V115" i="17"/>
  <c r="W115" i="17" s="1"/>
  <c r="U115" i="17"/>
  <c r="T115" i="17"/>
  <c r="S115" i="17"/>
  <c r="R115" i="17"/>
  <c r="Q115" i="17"/>
  <c r="P115" i="17"/>
  <c r="N115" i="17"/>
  <c r="M115" i="17"/>
  <c r="L115" i="17"/>
  <c r="K115" i="17"/>
  <c r="J115" i="17"/>
  <c r="C115" i="17"/>
  <c r="B115" i="17"/>
  <c r="V114" i="17"/>
  <c r="W114" i="17" s="1"/>
  <c r="U114" i="17"/>
  <c r="T114" i="17"/>
  <c r="S114" i="17"/>
  <c r="R114" i="17"/>
  <c r="Q114" i="17"/>
  <c r="P114" i="17"/>
  <c r="N114" i="17"/>
  <c r="M114" i="17"/>
  <c r="L114" i="17"/>
  <c r="K114" i="17"/>
  <c r="J114" i="17"/>
  <c r="C114" i="17"/>
  <c r="B114" i="17"/>
  <c r="V113" i="17"/>
  <c r="W113" i="17" s="1"/>
  <c r="U113" i="17"/>
  <c r="T113" i="17"/>
  <c r="S113" i="17"/>
  <c r="R113" i="17"/>
  <c r="Q113" i="17"/>
  <c r="P113" i="17"/>
  <c r="N113" i="17"/>
  <c r="M113" i="17"/>
  <c r="L113" i="17"/>
  <c r="K113" i="17"/>
  <c r="J113" i="17"/>
  <c r="C113" i="17"/>
  <c r="B113" i="17"/>
  <c r="V112" i="17"/>
  <c r="W112" i="17" s="1"/>
  <c r="U112" i="17"/>
  <c r="T112" i="17"/>
  <c r="S112" i="17"/>
  <c r="R112" i="17"/>
  <c r="Q112" i="17"/>
  <c r="P112" i="17"/>
  <c r="N112" i="17"/>
  <c r="M112" i="17"/>
  <c r="L112" i="17"/>
  <c r="K112" i="17"/>
  <c r="J112" i="17"/>
  <c r="C112" i="17"/>
  <c r="B112" i="17"/>
  <c r="V111" i="17"/>
  <c r="W111" i="17" s="1"/>
  <c r="U111" i="17"/>
  <c r="T111" i="17"/>
  <c r="S111" i="17"/>
  <c r="R111" i="17"/>
  <c r="Q111" i="17"/>
  <c r="P111" i="17"/>
  <c r="N111" i="17"/>
  <c r="M111" i="17"/>
  <c r="L111" i="17"/>
  <c r="K111" i="17"/>
  <c r="J111" i="17"/>
  <c r="C111" i="17"/>
  <c r="B111" i="17"/>
  <c r="V110" i="17"/>
  <c r="W110" i="17" s="1"/>
  <c r="U110" i="17"/>
  <c r="T110" i="17"/>
  <c r="S110" i="17"/>
  <c r="R110" i="17"/>
  <c r="Q110" i="17"/>
  <c r="P110" i="17"/>
  <c r="N110" i="17"/>
  <c r="M110" i="17"/>
  <c r="L110" i="17"/>
  <c r="K110" i="17"/>
  <c r="J110" i="17"/>
  <c r="C110" i="17"/>
  <c r="B110" i="17"/>
  <c r="V109" i="17"/>
  <c r="W109" i="17" s="1"/>
  <c r="U109" i="17"/>
  <c r="T109" i="17"/>
  <c r="S109" i="17"/>
  <c r="R109" i="17"/>
  <c r="Q109" i="17"/>
  <c r="P109" i="17"/>
  <c r="N109" i="17"/>
  <c r="M109" i="17"/>
  <c r="L109" i="17"/>
  <c r="K109" i="17"/>
  <c r="J109" i="17"/>
  <c r="C109" i="17"/>
  <c r="B109" i="17"/>
  <c r="V108" i="17"/>
  <c r="W108" i="17" s="1"/>
  <c r="U108" i="17"/>
  <c r="T108" i="17"/>
  <c r="S108" i="17"/>
  <c r="R108" i="17"/>
  <c r="Q108" i="17"/>
  <c r="P108" i="17"/>
  <c r="N108" i="17"/>
  <c r="M108" i="17"/>
  <c r="L108" i="17"/>
  <c r="K108" i="17"/>
  <c r="J108" i="17"/>
  <c r="C108" i="17"/>
  <c r="B108" i="17"/>
  <c r="V107" i="17"/>
  <c r="W107" i="17" s="1"/>
  <c r="U107" i="17"/>
  <c r="T107" i="17"/>
  <c r="S107" i="17"/>
  <c r="R107" i="17"/>
  <c r="Q107" i="17"/>
  <c r="P107" i="17"/>
  <c r="N107" i="17"/>
  <c r="M107" i="17"/>
  <c r="L107" i="17"/>
  <c r="K107" i="17"/>
  <c r="J107" i="17"/>
  <c r="C107" i="17"/>
  <c r="B107" i="17"/>
  <c r="V106" i="17"/>
  <c r="W106" i="17" s="1"/>
  <c r="U106" i="17"/>
  <c r="T106" i="17"/>
  <c r="S106" i="17"/>
  <c r="R106" i="17"/>
  <c r="Q106" i="17"/>
  <c r="P106" i="17"/>
  <c r="N106" i="17"/>
  <c r="M106" i="17"/>
  <c r="L106" i="17"/>
  <c r="K106" i="17"/>
  <c r="J106" i="17"/>
  <c r="C106" i="17"/>
  <c r="B106" i="17"/>
  <c r="V105" i="17"/>
  <c r="W105" i="17" s="1"/>
  <c r="U105" i="17"/>
  <c r="T105" i="17"/>
  <c r="S105" i="17"/>
  <c r="R105" i="17"/>
  <c r="Q105" i="17"/>
  <c r="P105" i="17"/>
  <c r="N105" i="17"/>
  <c r="M105" i="17"/>
  <c r="L105" i="17"/>
  <c r="K105" i="17"/>
  <c r="J105" i="17"/>
  <c r="C105" i="17"/>
  <c r="B105" i="17"/>
  <c r="V104" i="17"/>
  <c r="W104" i="17" s="1"/>
  <c r="U104" i="17"/>
  <c r="T104" i="17"/>
  <c r="S104" i="17"/>
  <c r="R104" i="17"/>
  <c r="Q104" i="17"/>
  <c r="P104" i="17"/>
  <c r="N104" i="17"/>
  <c r="M104" i="17"/>
  <c r="L104" i="17"/>
  <c r="K104" i="17"/>
  <c r="J104" i="17"/>
  <c r="C104" i="17"/>
  <c r="B104" i="17"/>
  <c r="V103" i="17"/>
  <c r="W103" i="17" s="1"/>
  <c r="U103" i="17"/>
  <c r="T103" i="17"/>
  <c r="S103" i="17"/>
  <c r="R103" i="17"/>
  <c r="Q103" i="17"/>
  <c r="P103" i="17"/>
  <c r="N103" i="17"/>
  <c r="M103" i="17"/>
  <c r="L103" i="17"/>
  <c r="K103" i="17"/>
  <c r="J103" i="17"/>
  <c r="C103" i="17"/>
  <c r="B103" i="17"/>
  <c r="V102" i="17"/>
  <c r="W102" i="17" s="1"/>
  <c r="U102" i="17"/>
  <c r="T102" i="17"/>
  <c r="S102" i="17"/>
  <c r="R102" i="17"/>
  <c r="Q102" i="17"/>
  <c r="P102" i="17"/>
  <c r="N102" i="17"/>
  <c r="M102" i="17"/>
  <c r="L102" i="17"/>
  <c r="K102" i="17"/>
  <c r="J102" i="17"/>
  <c r="C102" i="17"/>
  <c r="B102" i="17"/>
  <c r="V101" i="17"/>
  <c r="W101" i="17" s="1"/>
  <c r="U101" i="17"/>
  <c r="T101" i="17"/>
  <c r="S101" i="17"/>
  <c r="R101" i="17"/>
  <c r="Q101" i="17"/>
  <c r="P101" i="17"/>
  <c r="N101" i="17"/>
  <c r="M101" i="17"/>
  <c r="L101" i="17"/>
  <c r="K101" i="17"/>
  <c r="J101" i="17"/>
  <c r="C101" i="17"/>
  <c r="B101" i="17"/>
  <c r="V100" i="17"/>
  <c r="W100" i="17" s="1"/>
  <c r="U100" i="17"/>
  <c r="T100" i="17"/>
  <c r="S100" i="17"/>
  <c r="R100" i="17"/>
  <c r="Q100" i="17"/>
  <c r="P100" i="17"/>
  <c r="N100" i="17"/>
  <c r="M100" i="17"/>
  <c r="L100" i="17"/>
  <c r="K100" i="17"/>
  <c r="J100" i="17"/>
  <c r="C100" i="17"/>
  <c r="B100" i="17"/>
  <c r="V99" i="17"/>
  <c r="W99" i="17" s="1"/>
  <c r="U99" i="17"/>
  <c r="T99" i="17"/>
  <c r="S99" i="17"/>
  <c r="R99" i="17"/>
  <c r="Q99" i="17"/>
  <c r="P99" i="17"/>
  <c r="N99" i="17"/>
  <c r="M99" i="17"/>
  <c r="L99" i="17"/>
  <c r="K99" i="17"/>
  <c r="J99" i="17"/>
  <c r="C99" i="17"/>
  <c r="B99" i="17"/>
  <c r="V98" i="17"/>
  <c r="W98" i="17" s="1"/>
  <c r="U98" i="17"/>
  <c r="T98" i="17"/>
  <c r="S98" i="17"/>
  <c r="R98" i="17"/>
  <c r="Q98" i="17"/>
  <c r="P98" i="17"/>
  <c r="N98" i="17"/>
  <c r="M98" i="17"/>
  <c r="L98" i="17"/>
  <c r="K98" i="17"/>
  <c r="J98" i="17"/>
  <c r="C98" i="17"/>
  <c r="B98" i="17"/>
  <c r="V97" i="17"/>
  <c r="W97" i="17" s="1"/>
  <c r="U97" i="17"/>
  <c r="T97" i="17"/>
  <c r="S97" i="17"/>
  <c r="R97" i="17"/>
  <c r="Q97" i="17"/>
  <c r="P97" i="17"/>
  <c r="N97" i="17"/>
  <c r="M97" i="17"/>
  <c r="L97" i="17"/>
  <c r="K97" i="17"/>
  <c r="J97" i="17"/>
  <c r="C97" i="17"/>
  <c r="B97" i="17"/>
  <c r="V96" i="17"/>
  <c r="W96" i="17" s="1"/>
  <c r="U96" i="17"/>
  <c r="T96" i="17"/>
  <c r="S96" i="17"/>
  <c r="R96" i="17"/>
  <c r="Q96" i="17"/>
  <c r="P96" i="17"/>
  <c r="N96" i="17"/>
  <c r="M96" i="17"/>
  <c r="L96" i="17"/>
  <c r="K96" i="17"/>
  <c r="J96" i="17"/>
  <c r="C96" i="17"/>
  <c r="B96" i="17"/>
  <c r="V95" i="17"/>
  <c r="W95" i="17" s="1"/>
  <c r="U95" i="17"/>
  <c r="T95" i="17"/>
  <c r="S95" i="17"/>
  <c r="R95" i="17"/>
  <c r="Q95" i="17"/>
  <c r="P95" i="17"/>
  <c r="N95" i="17"/>
  <c r="M95" i="17"/>
  <c r="L95" i="17"/>
  <c r="K95" i="17"/>
  <c r="J95" i="17"/>
  <c r="C95" i="17"/>
  <c r="B95" i="17"/>
  <c r="V94" i="17"/>
  <c r="W94" i="17" s="1"/>
  <c r="U94" i="17"/>
  <c r="T94" i="17"/>
  <c r="S94" i="17"/>
  <c r="R94" i="17"/>
  <c r="Q94" i="17"/>
  <c r="P94" i="17"/>
  <c r="N94" i="17"/>
  <c r="M94" i="17"/>
  <c r="L94" i="17"/>
  <c r="K94" i="17"/>
  <c r="J94" i="17"/>
  <c r="C94" i="17"/>
  <c r="B94" i="17"/>
  <c r="V93" i="17"/>
  <c r="W93" i="17" s="1"/>
  <c r="U93" i="17"/>
  <c r="T93" i="17"/>
  <c r="S93" i="17"/>
  <c r="R93" i="17"/>
  <c r="Q93" i="17"/>
  <c r="P93" i="17"/>
  <c r="N93" i="17"/>
  <c r="M93" i="17"/>
  <c r="L93" i="17"/>
  <c r="K93" i="17"/>
  <c r="J93" i="17"/>
  <c r="C93" i="17"/>
  <c r="B93" i="17"/>
  <c r="V92" i="17"/>
  <c r="W92" i="17" s="1"/>
  <c r="U92" i="17"/>
  <c r="T92" i="17"/>
  <c r="S92" i="17"/>
  <c r="R92" i="17"/>
  <c r="Q92" i="17"/>
  <c r="P92" i="17"/>
  <c r="N92" i="17"/>
  <c r="M92" i="17"/>
  <c r="L92" i="17"/>
  <c r="K92" i="17"/>
  <c r="J92" i="17"/>
  <c r="C92" i="17"/>
  <c r="B92" i="17"/>
  <c r="V91" i="17"/>
  <c r="W91" i="17" s="1"/>
  <c r="U91" i="17"/>
  <c r="T91" i="17"/>
  <c r="S91" i="17"/>
  <c r="R91" i="17"/>
  <c r="Q91" i="17"/>
  <c r="P91" i="17"/>
  <c r="N91" i="17"/>
  <c r="M91" i="17"/>
  <c r="L91" i="17"/>
  <c r="K91" i="17"/>
  <c r="J91" i="17"/>
  <c r="C91" i="17"/>
  <c r="B91" i="17"/>
  <c r="V90" i="17"/>
  <c r="W90" i="17" s="1"/>
  <c r="U90" i="17"/>
  <c r="T90" i="17"/>
  <c r="S90" i="17"/>
  <c r="R90" i="17"/>
  <c r="Q90" i="17"/>
  <c r="P90" i="17"/>
  <c r="N90" i="17"/>
  <c r="M90" i="17"/>
  <c r="L90" i="17"/>
  <c r="K90" i="17"/>
  <c r="J90" i="17"/>
  <c r="C90" i="17"/>
  <c r="B90" i="17"/>
  <c r="V89" i="17"/>
  <c r="W89" i="17" s="1"/>
  <c r="U89" i="17"/>
  <c r="T89" i="17"/>
  <c r="S89" i="17"/>
  <c r="R89" i="17"/>
  <c r="Q89" i="17"/>
  <c r="P89" i="17"/>
  <c r="N89" i="17"/>
  <c r="M89" i="17"/>
  <c r="L89" i="17"/>
  <c r="K89" i="17"/>
  <c r="J89" i="17"/>
  <c r="C89" i="17"/>
  <c r="B89" i="17"/>
  <c r="V88" i="17"/>
  <c r="W88" i="17" s="1"/>
  <c r="U88" i="17"/>
  <c r="T88" i="17"/>
  <c r="S88" i="17"/>
  <c r="R88" i="17"/>
  <c r="Q88" i="17"/>
  <c r="P88" i="17"/>
  <c r="N88" i="17"/>
  <c r="M88" i="17"/>
  <c r="L88" i="17"/>
  <c r="K88" i="17"/>
  <c r="J88" i="17"/>
  <c r="C88" i="17"/>
  <c r="B88" i="17"/>
  <c r="V87" i="17"/>
  <c r="W87" i="17" s="1"/>
  <c r="U87" i="17"/>
  <c r="T87" i="17"/>
  <c r="S87" i="17"/>
  <c r="R87" i="17"/>
  <c r="Q87" i="17"/>
  <c r="P87" i="17"/>
  <c r="N87" i="17"/>
  <c r="M87" i="17"/>
  <c r="L87" i="17"/>
  <c r="K87" i="17"/>
  <c r="J87" i="17"/>
  <c r="C87" i="17"/>
  <c r="B87" i="17"/>
  <c r="V86" i="17"/>
  <c r="W86" i="17" s="1"/>
  <c r="U86" i="17"/>
  <c r="T86" i="17"/>
  <c r="S86" i="17"/>
  <c r="R86" i="17"/>
  <c r="Q86" i="17"/>
  <c r="P86" i="17"/>
  <c r="N86" i="17"/>
  <c r="M86" i="17"/>
  <c r="L86" i="17"/>
  <c r="K86" i="17"/>
  <c r="J86" i="17"/>
  <c r="C86" i="17"/>
  <c r="B86" i="17"/>
  <c r="V85" i="17"/>
  <c r="W85" i="17" s="1"/>
  <c r="U85" i="17"/>
  <c r="T85" i="17"/>
  <c r="S85" i="17"/>
  <c r="R85" i="17"/>
  <c r="Q85" i="17"/>
  <c r="P85" i="17"/>
  <c r="N85" i="17"/>
  <c r="M85" i="17"/>
  <c r="L85" i="17"/>
  <c r="K85" i="17"/>
  <c r="J85" i="17"/>
  <c r="C85" i="17"/>
  <c r="B85" i="17"/>
  <c r="V84" i="17"/>
  <c r="W84" i="17" s="1"/>
  <c r="U84" i="17"/>
  <c r="T84" i="17"/>
  <c r="S84" i="17"/>
  <c r="R84" i="17"/>
  <c r="Q84" i="17"/>
  <c r="P84" i="17"/>
  <c r="N84" i="17"/>
  <c r="M84" i="17"/>
  <c r="L84" i="17"/>
  <c r="K84" i="17"/>
  <c r="J84" i="17"/>
  <c r="C84" i="17"/>
  <c r="B84" i="17"/>
  <c r="V83" i="17"/>
  <c r="W83" i="17" s="1"/>
  <c r="U83" i="17"/>
  <c r="T83" i="17"/>
  <c r="S83" i="17"/>
  <c r="R83" i="17"/>
  <c r="Q83" i="17"/>
  <c r="P83" i="17"/>
  <c r="N83" i="17"/>
  <c r="M83" i="17"/>
  <c r="L83" i="17"/>
  <c r="K83" i="17"/>
  <c r="J83" i="17"/>
  <c r="C83" i="17"/>
  <c r="B83" i="17"/>
  <c r="V82" i="17"/>
  <c r="W82" i="17" s="1"/>
  <c r="U82" i="17"/>
  <c r="T82" i="17"/>
  <c r="S82" i="17"/>
  <c r="R82" i="17"/>
  <c r="Q82" i="17"/>
  <c r="P82" i="17"/>
  <c r="N82" i="17"/>
  <c r="M82" i="17"/>
  <c r="L82" i="17"/>
  <c r="K82" i="17"/>
  <c r="J82" i="17"/>
  <c r="C82" i="17"/>
  <c r="B82" i="17"/>
  <c r="V81" i="17"/>
  <c r="W81" i="17" s="1"/>
  <c r="U81" i="17"/>
  <c r="T81" i="17"/>
  <c r="S81" i="17"/>
  <c r="R81" i="17"/>
  <c r="Q81" i="17"/>
  <c r="P81" i="17"/>
  <c r="N81" i="17"/>
  <c r="M81" i="17"/>
  <c r="L81" i="17"/>
  <c r="K81" i="17"/>
  <c r="J81" i="17"/>
  <c r="C81" i="17"/>
  <c r="B81" i="17"/>
  <c r="V80" i="17"/>
  <c r="W80" i="17" s="1"/>
  <c r="U80" i="17"/>
  <c r="T80" i="17"/>
  <c r="S80" i="17"/>
  <c r="R80" i="17"/>
  <c r="Q80" i="17"/>
  <c r="P80" i="17"/>
  <c r="N80" i="17"/>
  <c r="M80" i="17"/>
  <c r="L80" i="17"/>
  <c r="K80" i="17"/>
  <c r="J80" i="17"/>
  <c r="C80" i="17"/>
  <c r="B80" i="17"/>
  <c r="V79" i="17"/>
  <c r="W79" i="17" s="1"/>
  <c r="U79" i="17"/>
  <c r="T79" i="17"/>
  <c r="S79" i="17"/>
  <c r="R79" i="17"/>
  <c r="Q79" i="17"/>
  <c r="P79" i="17"/>
  <c r="N79" i="17"/>
  <c r="M79" i="17"/>
  <c r="L79" i="17"/>
  <c r="K79" i="17"/>
  <c r="J79" i="17"/>
  <c r="C79" i="17"/>
  <c r="B79" i="17"/>
  <c r="V78" i="17"/>
  <c r="W78" i="17" s="1"/>
  <c r="U78" i="17"/>
  <c r="T78" i="17"/>
  <c r="S78" i="17"/>
  <c r="R78" i="17"/>
  <c r="Q78" i="17"/>
  <c r="P78" i="17"/>
  <c r="N78" i="17"/>
  <c r="M78" i="17"/>
  <c r="L78" i="17"/>
  <c r="K78" i="17"/>
  <c r="J78" i="17"/>
  <c r="C78" i="17"/>
  <c r="B78" i="17"/>
  <c r="V77" i="17"/>
  <c r="W77" i="17" s="1"/>
  <c r="U77" i="17"/>
  <c r="T77" i="17"/>
  <c r="S77" i="17"/>
  <c r="R77" i="17"/>
  <c r="Q77" i="17"/>
  <c r="P77" i="17"/>
  <c r="N77" i="17"/>
  <c r="M77" i="17"/>
  <c r="L77" i="17"/>
  <c r="K77" i="17"/>
  <c r="J77" i="17"/>
  <c r="C77" i="17"/>
  <c r="B77" i="17"/>
  <c r="V76" i="17"/>
  <c r="W76" i="17" s="1"/>
  <c r="U76" i="17"/>
  <c r="T76" i="17"/>
  <c r="S76" i="17"/>
  <c r="R76" i="17"/>
  <c r="Q76" i="17"/>
  <c r="P76" i="17"/>
  <c r="N76" i="17"/>
  <c r="M76" i="17"/>
  <c r="L76" i="17"/>
  <c r="K76" i="17"/>
  <c r="J76" i="17"/>
  <c r="C76" i="17"/>
  <c r="B76" i="17"/>
  <c r="V75" i="17"/>
  <c r="W75" i="17" s="1"/>
  <c r="U75" i="17"/>
  <c r="T75" i="17"/>
  <c r="S75" i="17"/>
  <c r="R75" i="17"/>
  <c r="Q75" i="17"/>
  <c r="P75" i="17"/>
  <c r="N75" i="17"/>
  <c r="M75" i="17"/>
  <c r="L75" i="17"/>
  <c r="K75" i="17"/>
  <c r="J75" i="17"/>
  <c r="C75" i="17"/>
  <c r="B75" i="17"/>
  <c r="V74" i="17"/>
  <c r="W74" i="17" s="1"/>
  <c r="U74" i="17"/>
  <c r="T74" i="17"/>
  <c r="S74" i="17"/>
  <c r="R74" i="17"/>
  <c r="Q74" i="17"/>
  <c r="P74" i="17"/>
  <c r="N74" i="17"/>
  <c r="M74" i="17"/>
  <c r="L74" i="17"/>
  <c r="K74" i="17"/>
  <c r="J74" i="17"/>
  <c r="C74" i="17"/>
  <c r="B74" i="17"/>
  <c r="V73" i="17"/>
  <c r="W73" i="17" s="1"/>
  <c r="U73" i="17"/>
  <c r="T73" i="17"/>
  <c r="S73" i="17"/>
  <c r="R73" i="17"/>
  <c r="Q73" i="17"/>
  <c r="P73" i="17"/>
  <c r="N73" i="17"/>
  <c r="M73" i="17"/>
  <c r="L73" i="17"/>
  <c r="K73" i="17"/>
  <c r="J73" i="17"/>
  <c r="C73" i="17"/>
  <c r="B73" i="17"/>
  <c r="V72" i="17"/>
  <c r="W72" i="17" s="1"/>
  <c r="U72" i="17"/>
  <c r="T72" i="17"/>
  <c r="S72" i="17"/>
  <c r="R72" i="17"/>
  <c r="Q72" i="17"/>
  <c r="P72" i="17"/>
  <c r="N72" i="17"/>
  <c r="M72" i="17"/>
  <c r="L72" i="17"/>
  <c r="K72" i="17"/>
  <c r="J72" i="17"/>
  <c r="C72" i="17"/>
  <c r="B72" i="17"/>
  <c r="V71" i="17"/>
  <c r="W71" i="17" s="1"/>
  <c r="U71" i="17"/>
  <c r="T71" i="17"/>
  <c r="S71" i="17"/>
  <c r="R71" i="17"/>
  <c r="Q71" i="17"/>
  <c r="P71" i="17"/>
  <c r="N71" i="17"/>
  <c r="M71" i="17"/>
  <c r="L71" i="17"/>
  <c r="K71" i="17"/>
  <c r="J71" i="17"/>
  <c r="C71" i="17"/>
  <c r="B71" i="17"/>
  <c r="V70" i="17"/>
  <c r="W70" i="17" s="1"/>
  <c r="U70" i="17"/>
  <c r="T70" i="17"/>
  <c r="S70" i="17"/>
  <c r="R70" i="17"/>
  <c r="Q70" i="17"/>
  <c r="P70" i="17"/>
  <c r="N70" i="17"/>
  <c r="M70" i="17"/>
  <c r="L70" i="17"/>
  <c r="K70" i="17"/>
  <c r="J70" i="17"/>
  <c r="C70" i="17"/>
  <c r="B70" i="17"/>
  <c r="V69" i="17"/>
  <c r="W69" i="17" s="1"/>
  <c r="U69" i="17"/>
  <c r="T69" i="17"/>
  <c r="S69" i="17"/>
  <c r="R69" i="17"/>
  <c r="Q69" i="17"/>
  <c r="P69" i="17"/>
  <c r="N69" i="17"/>
  <c r="M69" i="17"/>
  <c r="L69" i="17"/>
  <c r="K69" i="17"/>
  <c r="J69" i="17"/>
  <c r="C69" i="17"/>
  <c r="B69" i="17"/>
  <c r="V68" i="17"/>
  <c r="W68" i="17" s="1"/>
  <c r="U68" i="17"/>
  <c r="T68" i="17"/>
  <c r="S68" i="17"/>
  <c r="R68" i="17"/>
  <c r="Q68" i="17"/>
  <c r="P68" i="17"/>
  <c r="N68" i="17"/>
  <c r="M68" i="17"/>
  <c r="L68" i="17"/>
  <c r="K68" i="17"/>
  <c r="J68" i="17"/>
  <c r="C68" i="17"/>
  <c r="B68" i="17"/>
  <c r="V67" i="17"/>
  <c r="W67" i="17" s="1"/>
  <c r="U67" i="17"/>
  <c r="T67" i="17"/>
  <c r="S67" i="17"/>
  <c r="R67" i="17"/>
  <c r="Q67" i="17"/>
  <c r="P67" i="17"/>
  <c r="N67" i="17"/>
  <c r="M67" i="17"/>
  <c r="L67" i="17"/>
  <c r="K67" i="17"/>
  <c r="J67" i="17"/>
  <c r="C67" i="17"/>
  <c r="B67" i="17"/>
  <c r="V66" i="17"/>
  <c r="W66" i="17" s="1"/>
  <c r="U66" i="17"/>
  <c r="T66" i="17"/>
  <c r="S66" i="17"/>
  <c r="R66" i="17"/>
  <c r="Q66" i="17"/>
  <c r="P66" i="17"/>
  <c r="N66" i="17"/>
  <c r="M66" i="17"/>
  <c r="L66" i="17"/>
  <c r="K66" i="17"/>
  <c r="J66" i="17"/>
  <c r="C66" i="17"/>
  <c r="B66" i="17"/>
  <c r="V65" i="17"/>
  <c r="W65" i="17" s="1"/>
  <c r="U65" i="17"/>
  <c r="T65" i="17"/>
  <c r="S65" i="17"/>
  <c r="R65" i="17"/>
  <c r="Q65" i="17"/>
  <c r="P65" i="17"/>
  <c r="N65" i="17"/>
  <c r="M65" i="17"/>
  <c r="L65" i="17"/>
  <c r="K65" i="17"/>
  <c r="J65" i="17"/>
  <c r="C65" i="17"/>
  <c r="B65" i="17"/>
  <c r="V64" i="17"/>
  <c r="W64" i="17" s="1"/>
  <c r="U64" i="17"/>
  <c r="T64" i="17"/>
  <c r="S64" i="17"/>
  <c r="R64" i="17"/>
  <c r="Q64" i="17"/>
  <c r="P64" i="17"/>
  <c r="N64" i="17"/>
  <c r="M64" i="17"/>
  <c r="L64" i="17"/>
  <c r="K64" i="17"/>
  <c r="J64" i="17"/>
  <c r="C64" i="17"/>
  <c r="B64" i="17"/>
  <c r="V63" i="17"/>
  <c r="W63" i="17" s="1"/>
  <c r="U63" i="17"/>
  <c r="T63" i="17"/>
  <c r="S63" i="17"/>
  <c r="R63" i="17"/>
  <c r="Q63" i="17"/>
  <c r="P63" i="17"/>
  <c r="N63" i="17"/>
  <c r="M63" i="17"/>
  <c r="L63" i="17"/>
  <c r="K63" i="17"/>
  <c r="J63" i="17"/>
  <c r="C63" i="17"/>
  <c r="B63" i="17"/>
  <c r="V62" i="17"/>
  <c r="W62" i="17" s="1"/>
  <c r="U62" i="17"/>
  <c r="T62" i="17"/>
  <c r="S62" i="17"/>
  <c r="R62" i="17"/>
  <c r="Q62" i="17"/>
  <c r="P62" i="17"/>
  <c r="N62" i="17"/>
  <c r="M62" i="17"/>
  <c r="L62" i="17"/>
  <c r="K62" i="17"/>
  <c r="J62" i="17"/>
  <c r="C62" i="17"/>
  <c r="B62" i="17"/>
  <c r="V61" i="17"/>
  <c r="W61" i="17" s="1"/>
  <c r="U61" i="17"/>
  <c r="T61" i="17"/>
  <c r="S61" i="17"/>
  <c r="R61" i="17"/>
  <c r="Q61" i="17"/>
  <c r="P61" i="17"/>
  <c r="N61" i="17"/>
  <c r="M61" i="17"/>
  <c r="L61" i="17"/>
  <c r="K61" i="17"/>
  <c r="J61" i="17"/>
  <c r="C61" i="17"/>
  <c r="B61" i="17"/>
  <c r="V60" i="17"/>
  <c r="W60" i="17" s="1"/>
  <c r="U60" i="17"/>
  <c r="T60" i="17"/>
  <c r="S60" i="17"/>
  <c r="R60" i="17"/>
  <c r="Q60" i="17"/>
  <c r="P60" i="17"/>
  <c r="N60" i="17"/>
  <c r="M60" i="17"/>
  <c r="L60" i="17"/>
  <c r="K60" i="17"/>
  <c r="J60" i="17"/>
  <c r="C60" i="17"/>
  <c r="B60" i="17"/>
  <c r="V59" i="17"/>
  <c r="W59" i="17" s="1"/>
  <c r="U59" i="17"/>
  <c r="T59" i="17"/>
  <c r="S59" i="17"/>
  <c r="R59" i="17"/>
  <c r="Q59" i="17"/>
  <c r="P59" i="17"/>
  <c r="N59" i="17"/>
  <c r="M59" i="17"/>
  <c r="L59" i="17"/>
  <c r="K59" i="17"/>
  <c r="J59" i="17"/>
  <c r="C59" i="17"/>
  <c r="B59" i="17"/>
  <c r="V58" i="17"/>
  <c r="W58" i="17" s="1"/>
  <c r="U58" i="17"/>
  <c r="T58" i="17"/>
  <c r="S58" i="17"/>
  <c r="R58" i="17"/>
  <c r="Q58" i="17"/>
  <c r="P58" i="17"/>
  <c r="N58" i="17"/>
  <c r="M58" i="17"/>
  <c r="L58" i="17"/>
  <c r="K58" i="17"/>
  <c r="J58" i="17"/>
  <c r="C58" i="17"/>
  <c r="B58" i="17"/>
  <c r="V57" i="17"/>
  <c r="W57" i="17" s="1"/>
  <c r="U57" i="17"/>
  <c r="T57" i="17"/>
  <c r="S57" i="17"/>
  <c r="R57" i="17"/>
  <c r="Q57" i="17"/>
  <c r="P57" i="17"/>
  <c r="N57" i="17"/>
  <c r="M57" i="17"/>
  <c r="L57" i="17"/>
  <c r="K57" i="17"/>
  <c r="J57" i="17"/>
  <c r="C57" i="17"/>
  <c r="B57" i="17"/>
  <c r="V56" i="17"/>
  <c r="W56" i="17" s="1"/>
  <c r="U56" i="17"/>
  <c r="T56" i="17"/>
  <c r="S56" i="17"/>
  <c r="R56" i="17"/>
  <c r="Q56" i="17"/>
  <c r="P56" i="17"/>
  <c r="N56" i="17"/>
  <c r="M56" i="17"/>
  <c r="L56" i="17"/>
  <c r="K56" i="17"/>
  <c r="J56" i="17"/>
  <c r="C56" i="17"/>
  <c r="B56" i="17"/>
  <c r="V55" i="17"/>
  <c r="W55" i="17" s="1"/>
  <c r="U55" i="17"/>
  <c r="T55" i="17"/>
  <c r="S55" i="17"/>
  <c r="R55" i="17"/>
  <c r="Q55" i="17"/>
  <c r="P55" i="17"/>
  <c r="N55" i="17"/>
  <c r="M55" i="17"/>
  <c r="L55" i="17"/>
  <c r="K55" i="17"/>
  <c r="J55" i="17"/>
  <c r="C55" i="17"/>
  <c r="B55" i="17"/>
  <c r="V54" i="17"/>
  <c r="W54" i="17" s="1"/>
  <c r="U54" i="17"/>
  <c r="T54" i="17"/>
  <c r="S54" i="17"/>
  <c r="R54" i="17"/>
  <c r="Q54" i="17"/>
  <c r="P54" i="17"/>
  <c r="N54" i="17"/>
  <c r="M54" i="17"/>
  <c r="L54" i="17"/>
  <c r="K54" i="17"/>
  <c r="J54" i="17"/>
  <c r="C54" i="17"/>
  <c r="B54" i="17"/>
  <c r="V53" i="17"/>
  <c r="W53" i="17" s="1"/>
  <c r="U53" i="17"/>
  <c r="T53" i="17"/>
  <c r="S53" i="17"/>
  <c r="R53" i="17"/>
  <c r="Q53" i="17"/>
  <c r="P53" i="17"/>
  <c r="N53" i="17"/>
  <c r="M53" i="17"/>
  <c r="L53" i="17"/>
  <c r="K53" i="17"/>
  <c r="J53" i="17"/>
  <c r="C53" i="17"/>
  <c r="B53" i="17"/>
  <c r="V52" i="17"/>
  <c r="W52" i="17" s="1"/>
  <c r="U52" i="17"/>
  <c r="T52" i="17"/>
  <c r="S52" i="17"/>
  <c r="R52" i="17"/>
  <c r="Q52" i="17"/>
  <c r="P52" i="17"/>
  <c r="N52" i="17"/>
  <c r="M52" i="17"/>
  <c r="L52" i="17"/>
  <c r="K52" i="17"/>
  <c r="J52" i="17"/>
  <c r="C52" i="17"/>
  <c r="B52" i="17"/>
  <c r="V51" i="17"/>
  <c r="W51" i="17" s="1"/>
  <c r="U51" i="17"/>
  <c r="T51" i="17"/>
  <c r="S51" i="17"/>
  <c r="R51" i="17"/>
  <c r="Q51" i="17"/>
  <c r="P51" i="17"/>
  <c r="N51" i="17"/>
  <c r="M51" i="17"/>
  <c r="L51" i="17"/>
  <c r="K51" i="17"/>
  <c r="J51" i="17"/>
  <c r="C51" i="17"/>
  <c r="B51" i="17"/>
  <c r="V50" i="17"/>
  <c r="W50" i="17" s="1"/>
  <c r="U50" i="17"/>
  <c r="T50" i="17"/>
  <c r="S50" i="17"/>
  <c r="R50" i="17"/>
  <c r="Q50" i="17"/>
  <c r="P50" i="17"/>
  <c r="N50" i="17"/>
  <c r="M50" i="17"/>
  <c r="L50" i="17"/>
  <c r="K50" i="17"/>
  <c r="J50" i="17"/>
  <c r="C50" i="17"/>
  <c r="B50" i="17"/>
  <c r="V49" i="17"/>
  <c r="W49" i="17" s="1"/>
  <c r="U49" i="17"/>
  <c r="T49" i="17"/>
  <c r="S49" i="17"/>
  <c r="R49" i="17"/>
  <c r="Q49" i="17"/>
  <c r="P49" i="17"/>
  <c r="N49" i="17"/>
  <c r="M49" i="17"/>
  <c r="L49" i="17"/>
  <c r="K49" i="17"/>
  <c r="J49" i="17"/>
  <c r="C49" i="17"/>
  <c r="B49" i="17"/>
  <c r="V48" i="17"/>
  <c r="W48" i="17" s="1"/>
  <c r="U48" i="17"/>
  <c r="T48" i="17"/>
  <c r="S48" i="17"/>
  <c r="R48" i="17"/>
  <c r="Q48" i="17"/>
  <c r="P48" i="17"/>
  <c r="N48" i="17"/>
  <c r="M48" i="17"/>
  <c r="L48" i="17"/>
  <c r="K48" i="17"/>
  <c r="J48" i="17"/>
  <c r="C48" i="17"/>
  <c r="B48" i="17"/>
  <c r="V47" i="17"/>
  <c r="W47" i="17" s="1"/>
  <c r="U47" i="17"/>
  <c r="T47" i="17"/>
  <c r="S47" i="17"/>
  <c r="R47" i="17"/>
  <c r="Q47" i="17"/>
  <c r="P47" i="17"/>
  <c r="N47" i="17"/>
  <c r="M47" i="17"/>
  <c r="L47" i="17"/>
  <c r="K47" i="17"/>
  <c r="J47" i="17"/>
  <c r="C47" i="17"/>
  <c r="B47" i="17"/>
  <c r="V46" i="17"/>
  <c r="W46" i="17" s="1"/>
  <c r="U46" i="17"/>
  <c r="T46" i="17"/>
  <c r="S46" i="17"/>
  <c r="R46" i="17"/>
  <c r="Q46" i="17"/>
  <c r="P46" i="17"/>
  <c r="N46" i="17"/>
  <c r="M46" i="17"/>
  <c r="L46" i="17"/>
  <c r="K46" i="17"/>
  <c r="J46" i="17"/>
  <c r="C46" i="17"/>
  <c r="B46" i="17"/>
  <c r="V45" i="17"/>
  <c r="W45" i="17" s="1"/>
  <c r="U45" i="17"/>
  <c r="T45" i="17"/>
  <c r="S45" i="17"/>
  <c r="R45" i="17"/>
  <c r="Q45" i="17"/>
  <c r="P45" i="17"/>
  <c r="N45" i="17"/>
  <c r="M45" i="17"/>
  <c r="L45" i="17"/>
  <c r="K45" i="17"/>
  <c r="J45" i="17"/>
  <c r="C45" i="17"/>
  <c r="B45" i="17"/>
  <c r="V44" i="17"/>
  <c r="W44" i="17" s="1"/>
  <c r="U44" i="17"/>
  <c r="T44" i="17"/>
  <c r="S44" i="17"/>
  <c r="R44" i="17"/>
  <c r="Q44" i="17"/>
  <c r="P44" i="17"/>
  <c r="N44" i="17"/>
  <c r="M44" i="17"/>
  <c r="L44" i="17"/>
  <c r="K44" i="17"/>
  <c r="J44" i="17"/>
  <c r="C44" i="17"/>
  <c r="B44" i="17"/>
  <c r="V43" i="17"/>
  <c r="W43" i="17" s="1"/>
  <c r="U43" i="17"/>
  <c r="T43" i="17"/>
  <c r="S43" i="17"/>
  <c r="R43" i="17"/>
  <c r="Q43" i="17"/>
  <c r="P43" i="17"/>
  <c r="N43" i="17"/>
  <c r="M43" i="17"/>
  <c r="L43" i="17"/>
  <c r="K43" i="17"/>
  <c r="J43" i="17"/>
  <c r="C43" i="17"/>
  <c r="B43" i="17"/>
  <c r="V42" i="17"/>
  <c r="W42" i="17" s="1"/>
  <c r="U42" i="17"/>
  <c r="T42" i="17"/>
  <c r="S42" i="17"/>
  <c r="R42" i="17"/>
  <c r="Q42" i="17"/>
  <c r="P42" i="17"/>
  <c r="N42" i="17"/>
  <c r="M42" i="17"/>
  <c r="L42" i="17"/>
  <c r="K42" i="17"/>
  <c r="J42" i="17"/>
  <c r="C42" i="17"/>
  <c r="B42" i="17"/>
  <c r="V41" i="17"/>
  <c r="W41" i="17" s="1"/>
  <c r="U41" i="17"/>
  <c r="T41" i="17"/>
  <c r="S41" i="17"/>
  <c r="R41" i="17"/>
  <c r="Q41" i="17"/>
  <c r="P41" i="17"/>
  <c r="N41" i="17"/>
  <c r="M41" i="17"/>
  <c r="L41" i="17"/>
  <c r="K41" i="17"/>
  <c r="J41" i="17"/>
  <c r="C41" i="17"/>
  <c r="B41" i="17"/>
  <c r="V40" i="17"/>
  <c r="W40" i="17" s="1"/>
  <c r="U40" i="17"/>
  <c r="T40" i="17"/>
  <c r="S40" i="17"/>
  <c r="R40" i="17"/>
  <c r="Q40" i="17"/>
  <c r="P40" i="17"/>
  <c r="N40" i="17"/>
  <c r="M40" i="17"/>
  <c r="L40" i="17"/>
  <c r="K40" i="17"/>
  <c r="J40" i="17"/>
  <c r="C40" i="17"/>
  <c r="B40" i="17"/>
  <c r="V39" i="17"/>
  <c r="W39" i="17" s="1"/>
  <c r="U39" i="17"/>
  <c r="T39" i="17"/>
  <c r="S39" i="17"/>
  <c r="R39" i="17"/>
  <c r="Q39" i="17"/>
  <c r="P39" i="17"/>
  <c r="N39" i="17"/>
  <c r="M39" i="17"/>
  <c r="L39" i="17"/>
  <c r="K39" i="17"/>
  <c r="J39" i="17"/>
  <c r="C39" i="17"/>
  <c r="B39" i="17"/>
  <c r="V38" i="17"/>
  <c r="W38" i="17" s="1"/>
  <c r="U38" i="17"/>
  <c r="T38" i="17"/>
  <c r="S38" i="17"/>
  <c r="R38" i="17"/>
  <c r="Q38" i="17"/>
  <c r="P38" i="17"/>
  <c r="N38" i="17"/>
  <c r="M38" i="17"/>
  <c r="L38" i="17"/>
  <c r="K38" i="17"/>
  <c r="J38" i="17"/>
  <c r="C38" i="17"/>
  <c r="B38" i="17"/>
  <c r="V37" i="17"/>
  <c r="W37" i="17" s="1"/>
  <c r="U37" i="17"/>
  <c r="T37" i="17"/>
  <c r="S37" i="17"/>
  <c r="R37" i="17"/>
  <c r="Q37" i="17"/>
  <c r="P37" i="17"/>
  <c r="N37" i="17"/>
  <c r="M37" i="17"/>
  <c r="L37" i="17"/>
  <c r="K37" i="17"/>
  <c r="J37" i="17"/>
  <c r="C37" i="17"/>
  <c r="B37" i="17"/>
  <c r="V36" i="17"/>
  <c r="W36" i="17" s="1"/>
  <c r="U36" i="17"/>
  <c r="T36" i="17"/>
  <c r="S36" i="17"/>
  <c r="R36" i="17"/>
  <c r="Q36" i="17"/>
  <c r="P36" i="17"/>
  <c r="N36" i="17"/>
  <c r="M36" i="17"/>
  <c r="L36" i="17"/>
  <c r="K36" i="17"/>
  <c r="J36" i="17"/>
  <c r="C36" i="17"/>
  <c r="B36" i="17"/>
  <c r="V35" i="17"/>
  <c r="W35" i="17" s="1"/>
  <c r="U35" i="17"/>
  <c r="T35" i="17"/>
  <c r="S35" i="17"/>
  <c r="R35" i="17"/>
  <c r="Q35" i="17"/>
  <c r="P35" i="17"/>
  <c r="N35" i="17"/>
  <c r="M35" i="17"/>
  <c r="L35" i="17"/>
  <c r="K35" i="17"/>
  <c r="J35" i="17"/>
  <c r="C35" i="17"/>
  <c r="B35" i="17"/>
  <c r="V34" i="17"/>
  <c r="W34" i="17" s="1"/>
  <c r="U34" i="17"/>
  <c r="T34" i="17"/>
  <c r="S34" i="17"/>
  <c r="R34" i="17"/>
  <c r="Q34" i="17"/>
  <c r="P34" i="17"/>
  <c r="N34" i="17"/>
  <c r="M34" i="17"/>
  <c r="L34" i="17"/>
  <c r="K34" i="17"/>
  <c r="J34" i="17"/>
  <c r="C34" i="17"/>
  <c r="B34" i="17"/>
  <c r="V33" i="17"/>
  <c r="W33" i="17" s="1"/>
  <c r="U33" i="17"/>
  <c r="T33" i="17"/>
  <c r="S33" i="17"/>
  <c r="R33" i="17"/>
  <c r="Q33" i="17"/>
  <c r="P33" i="17"/>
  <c r="N33" i="17"/>
  <c r="M33" i="17"/>
  <c r="L33" i="17"/>
  <c r="K33" i="17"/>
  <c r="J33" i="17"/>
  <c r="C33" i="17"/>
  <c r="B33" i="17"/>
  <c r="V32" i="17"/>
  <c r="W32" i="17" s="1"/>
  <c r="U32" i="17"/>
  <c r="T32" i="17"/>
  <c r="S32" i="17"/>
  <c r="R32" i="17"/>
  <c r="Q32" i="17"/>
  <c r="P32" i="17"/>
  <c r="N32" i="17"/>
  <c r="M32" i="17"/>
  <c r="L32" i="17"/>
  <c r="K32" i="17"/>
  <c r="J32" i="17"/>
  <c r="C32" i="17"/>
  <c r="B32" i="17"/>
  <c r="V31" i="17"/>
  <c r="W31" i="17" s="1"/>
  <c r="U31" i="17"/>
  <c r="T31" i="17"/>
  <c r="S31" i="17"/>
  <c r="R31" i="17"/>
  <c r="Q31" i="17"/>
  <c r="P31" i="17"/>
  <c r="N31" i="17"/>
  <c r="M31" i="17"/>
  <c r="L31" i="17"/>
  <c r="K31" i="17"/>
  <c r="J31" i="17"/>
  <c r="C31" i="17"/>
  <c r="B31" i="17"/>
  <c r="V30" i="17"/>
  <c r="W30" i="17" s="1"/>
  <c r="U30" i="17"/>
  <c r="T30" i="17"/>
  <c r="S30" i="17"/>
  <c r="R30" i="17"/>
  <c r="Q30" i="17"/>
  <c r="P30" i="17"/>
  <c r="N30" i="17"/>
  <c r="M30" i="17"/>
  <c r="L30" i="17"/>
  <c r="K30" i="17"/>
  <c r="J30" i="17"/>
  <c r="C30" i="17"/>
  <c r="B30" i="17"/>
  <c r="V29" i="17"/>
  <c r="W29" i="17" s="1"/>
  <c r="U29" i="17"/>
  <c r="T29" i="17"/>
  <c r="S29" i="17"/>
  <c r="R29" i="17"/>
  <c r="Q29" i="17"/>
  <c r="P29" i="17"/>
  <c r="N29" i="17"/>
  <c r="M29" i="17"/>
  <c r="L29" i="17"/>
  <c r="K29" i="17"/>
  <c r="J29" i="17"/>
  <c r="C29" i="17"/>
  <c r="B29" i="17"/>
  <c r="V28" i="17"/>
  <c r="W28" i="17" s="1"/>
  <c r="U28" i="17"/>
  <c r="T28" i="17"/>
  <c r="S28" i="17"/>
  <c r="R28" i="17"/>
  <c r="Q28" i="17"/>
  <c r="P28" i="17"/>
  <c r="N28" i="17"/>
  <c r="M28" i="17"/>
  <c r="L28" i="17"/>
  <c r="K28" i="17"/>
  <c r="J28" i="17"/>
  <c r="C28" i="17"/>
  <c r="B28" i="17"/>
  <c r="V27" i="17"/>
  <c r="W27" i="17" s="1"/>
  <c r="U27" i="17"/>
  <c r="T27" i="17"/>
  <c r="S27" i="17"/>
  <c r="R27" i="17"/>
  <c r="Q27" i="17"/>
  <c r="P27" i="17"/>
  <c r="N27" i="17"/>
  <c r="M27" i="17"/>
  <c r="L27" i="17"/>
  <c r="K27" i="17"/>
  <c r="J27" i="17"/>
  <c r="C27" i="17"/>
  <c r="B27" i="17"/>
  <c r="V26" i="17"/>
  <c r="W26" i="17" s="1"/>
  <c r="U26" i="17"/>
  <c r="T26" i="17"/>
  <c r="S26" i="17"/>
  <c r="R26" i="17"/>
  <c r="Q26" i="17"/>
  <c r="P26" i="17"/>
  <c r="N26" i="17"/>
  <c r="M26" i="17"/>
  <c r="L26" i="17"/>
  <c r="K26" i="17"/>
  <c r="J26" i="17"/>
  <c r="C26" i="17"/>
  <c r="B26" i="17"/>
  <c r="V25" i="17"/>
  <c r="W25" i="17" s="1"/>
  <c r="U25" i="17"/>
  <c r="T25" i="17"/>
  <c r="S25" i="17"/>
  <c r="R25" i="17"/>
  <c r="Q25" i="17"/>
  <c r="P25" i="17"/>
  <c r="N25" i="17"/>
  <c r="M25" i="17"/>
  <c r="L25" i="17"/>
  <c r="K25" i="17"/>
  <c r="J25" i="17"/>
  <c r="C25" i="17"/>
  <c r="B25" i="17"/>
  <c r="V24" i="17"/>
  <c r="W24" i="17" s="1"/>
  <c r="U24" i="17"/>
  <c r="T24" i="17"/>
  <c r="S24" i="17"/>
  <c r="R24" i="17"/>
  <c r="Q24" i="17"/>
  <c r="P24" i="17"/>
  <c r="N24" i="17"/>
  <c r="M24" i="17"/>
  <c r="L24" i="17"/>
  <c r="K24" i="17"/>
  <c r="J24" i="17"/>
  <c r="C24" i="17"/>
  <c r="B24" i="17"/>
  <c r="V23" i="17"/>
  <c r="W23" i="17" s="1"/>
  <c r="U23" i="17"/>
  <c r="T23" i="17"/>
  <c r="S23" i="17"/>
  <c r="R23" i="17"/>
  <c r="Q23" i="17"/>
  <c r="P23" i="17"/>
  <c r="N23" i="17"/>
  <c r="M23" i="17"/>
  <c r="L23" i="17"/>
  <c r="K23" i="17"/>
  <c r="J23" i="17"/>
  <c r="C23" i="17"/>
  <c r="B23" i="17"/>
  <c r="V22" i="17"/>
  <c r="W22" i="17" s="1"/>
  <c r="U22" i="17"/>
  <c r="T22" i="17"/>
  <c r="S22" i="17"/>
  <c r="R22" i="17"/>
  <c r="Q22" i="17"/>
  <c r="P22" i="17"/>
  <c r="N22" i="17"/>
  <c r="M22" i="17"/>
  <c r="L22" i="17"/>
  <c r="K22" i="17"/>
  <c r="J22" i="17"/>
  <c r="C22" i="17"/>
  <c r="B22" i="17"/>
  <c r="V21" i="17"/>
  <c r="W21" i="17" s="1"/>
  <c r="U21" i="17"/>
  <c r="T21" i="17"/>
  <c r="S21" i="17"/>
  <c r="R21" i="17"/>
  <c r="Q21" i="17"/>
  <c r="P21" i="17"/>
  <c r="N21" i="17"/>
  <c r="M21" i="17"/>
  <c r="L21" i="17"/>
  <c r="K21" i="17"/>
  <c r="J21" i="17"/>
  <c r="C21" i="17"/>
  <c r="B21" i="17"/>
  <c r="V20" i="17"/>
  <c r="W20" i="17" s="1"/>
  <c r="U20" i="17"/>
  <c r="T20" i="17"/>
  <c r="S20" i="17"/>
  <c r="R20" i="17"/>
  <c r="Q20" i="17"/>
  <c r="P20" i="17"/>
  <c r="N20" i="17"/>
  <c r="M20" i="17"/>
  <c r="L20" i="17"/>
  <c r="K20" i="17"/>
  <c r="J20" i="17"/>
  <c r="C20" i="17"/>
  <c r="B20" i="17"/>
  <c r="V19" i="17"/>
  <c r="W19" i="17" s="1"/>
  <c r="U19" i="17"/>
  <c r="T19" i="17"/>
  <c r="S19" i="17"/>
  <c r="R19" i="17"/>
  <c r="Q19" i="17"/>
  <c r="P19" i="17"/>
  <c r="N19" i="17"/>
  <c r="M19" i="17"/>
  <c r="L19" i="17"/>
  <c r="K19" i="17"/>
  <c r="J19" i="17"/>
  <c r="C19" i="17"/>
  <c r="B19" i="17"/>
  <c r="V18" i="17"/>
  <c r="W18" i="17" s="1"/>
  <c r="U18" i="17"/>
  <c r="T18" i="17"/>
  <c r="S18" i="17"/>
  <c r="R18" i="17"/>
  <c r="Q18" i="17"/>
  <c r="P18" i="17"/>
  <c r="N18" i="17"/>
  <c r="M18" i="17"/>
  <c r="L18" i="17"/>
  <c r="K18" i="17"/>
  <c r="J18" i="17"/>
  <c r="C18" i="17"/>
  <c r="B18" i="17"/>
  <c r="V17" i="17"/>
  <c r="W17" i="17" s="1"/>
  <c r="U17" i="17"/>
  <c r="T17" i="17"/>
  <c r="S17" i="17"/>
  <c r="R17" i="17"/>
  <c r="Q17" i="17"/>
  <c r="P17" i="17"/>
  <c r="N17" i="17"/>
  <c r="M17" i="17"/>
  <c r="L17" i="17"/>
  <c r="K17" i="17"/>
  <c r="J17" i="17"/>
  <c r="C17" i="17"/>
  <c r="B17" i="17"/>
  <c r="V16" i="17"/>
  <c r="W16" i="17" s="1"/>
  <c r="U16" i="17"/>
  <c r="T16" i="17"/>
  <c r="S16" i="17"/>
  <c r="R16" i="17"/>
  <c r="Q16" i="17"/>
  <c r="P16" i="17"/>
  <c r="N16" i="17"/>
  <c r="M16" i="17"/>
  <c r="L16" i="17"/>
  <c r="K16" i="17"/>
  <c r="J16" i="17"/>
  <c r="C16" i="17"/>
  <c r="B16" i="17"/>
  <c r="V15" i="17"/>
  <c r="W15" i="17" s="1"/>
  <c r="U15" i="17"/>
  <c r="T15" i="17"/>
  <c r="S15" i="17"/>
  <c r="R15" i="17"/>
  <c r="Q15" i="17"/>
  <c r="P15" i="17"/>
  <c r="N15" i="17"/>
  <c r="M15" i="17"/>
  <c r="L15" i="17"/>
  <c r="K15" i="17"/>
  <c r="J15" i="17"/>
  <c r="C15" i="17"/>
  <c r="B15" i="17"/>
  <c r="V14" i="17"/>
  <c r="W14" i="17" s="1"/>
  <c r="U14" i="17"/>
  <c r="T14" i="17"/>
  <c r="S14" i="17"/>
  <c r="R14" i="17"/>
  <c r="Q14" i="17"/>
  <c r="P14" i="17"/>
  <c r="N14" i="17"/>
  <c r="M14" i="17"/>
  <c r="L14" i="17"/>
  <c r="K14" i="17"/>
  <c r="J14" i="17"/>
  <c r="C14" i="17"/>
  <c r="B14" i="17"/>
  <c r="V13" i="17"/>
  <c r="W13" i="17" s="1"/>
  <c r="U13" i="17"/>
  <c r="T13" i="17"/>
  <c r="S13" i="17"/>
  <c r="R13" i="17"/>
  <c r="Q13" i="17"/>
  <c r="P13" i="17"/>
  <c r="N13" i="17"/>
  <c r="M13" i="17"/>
  <c r="L13" i="17"/>
  <c r="K13" i="17"/>
  <c r="J13" i="17"/>
  <c r="C13" i="17"/>
  <c r="B13" i="17"/>
  <c r="V12" i="17"/>
  <c r="W12" i="17" s="1"/>
  <c r="U12" i="17"/>
  <c r="T12" i="17"/>
  <c r="S12" i="17"/>
  <c r="R12" i="17"/>
  <c r="Q12" i="17"/>
  <c r="P12" i="17"/>
  <c r="N12" i="17"/>
  <c r="M12" i="17"/>
  <c r="L12" i="17"/>
  <c r="K12" i="17"/>
  <c r="J12" i="17"/>
  <c r="C12" i="17"/>
  <c r="B12" i="17"/>
  <c r="V11" i="17"/>
  <c r="W11" i="17" s="1"/>
  <c r="U11" i="17"/>
  <c r="T11" i="17"/>
  <c r="S11" i="17"/>
  <c r="R11" i="17"/>
  <c r="Q11" i="17"/>
  <c r="P11" i="17"/>
  <c r="N11" i="17"/>
  <c r="M11" i="17"/>
  <c r="L11" i="17"/>
  <c r="K11" i="17"/>
  <c r="J11" i="17"/>
  <c r="C11" i="17"/>
  <c r="B11" i="17"/>
  <c r="V10" i="17"/>
  <c r="W10" i="17" s="1"/>
  <c r="U10" i="17"/>
  <c r="T10" i="17"/>
  <c r="S10" i="17"/>
  <c r="R10" i="17"/>
  <c r="Q10" i="17"/>
  <c r="P10" i="17"/>
  <c r="N10" i="17"/>
  <c r="M10" i="17"/>
  <c r="L10" i="17"/>
  <c r="K10" i="17"/>
  <c r="J10" i="17"/>
  <c r="C10" i="17"/>
  <c r="B10" i="17"/>
  <c r="V9" i="17"/>
  <c r="W9" i="17" s="1"/>
  <c r="U9" i="17"/>
  <c r="T9" i="17"/>
  <c r="S9" i="17"/>
  <c r="R9" i="17"/>
  <c r="Q9" i="17"/>
  <c r="P9" i="17"/>
  <c r="N9" i="17"/>
  <c r="M9" i="17"/>
  <c r="L9" i="17"/>
  <c r="K9" i="17"/>
  <c r="J9" i="17"/>
  <c r="C9" i="17"/>
  <c r="B9" i="17"/>
  <c r="V8" i="17"/>
  <c r="W8" i="17" s="1"/>
  <c r="U8" i="17"/>
  <c r="T8" i="17"/>
  <c r="S8" i="17"/>
  <c r="R8" i="17"/>
  <c r="Q8" i="17"/>
  <c r="P8" i="17"/>
  <c r="N8" i="17"/>
  <c r="M8" i="17"/>
  <c r="L8" i="17"/>
  <c r="K8" i="17"/>
  <c r="J8" i="17"/>
  <c r="C8" i="17"/>
  <c r="B8" i="17"/>
  <c r="V7" i="17"/>
  <c r="W7" i="17" s="1"/>
  <c r="U7" i="17"/>
  <c r="T7" i="17"/>
  <c r="S7" i="17"/>
  <c r="R7" i="17"/>
  <c r="Q7" i="17"/>
  <c r="P7" i="17"/>
  <c r="N7" i="17"/>
  <c r="M7" i="17"/>
  <c r="L7" i="17"/>
  <c r="K7" i="17"/>
  <c r="J7" i="17"/>
  <c r="C7" i="17"/>
  <c r="B7" i="17"/>
  <c r="V6" i="17"/>
  <c r="W6" i="17" s="1"/>
  <c r="U6" i="17"/>
  <c r="T6" i="17"/>
  <c r="S6" i="17"/>
  <c r="R6" i="17"/>
  <c r="Q6" i="17"/>
  <c r="P6" i="17"/>
  <c r="N6" i="17"/>
  <c r="M6" i="17"/>
  <c r="L6" i="17"/>
  <c r="K6" i="17"/>
  <c r="J6" i="17"/>
  <c r="C6" i="17"/>
  <c r="B6" i="17"/>
  <c r="V5" i="17"/>
  <c r="W5" i="17" s="1"/>
  <c r="U5" i="17"/>
  <c r="T5" i="17"/>
  <c r="S5" i="17"/>
  <c r="R5" i="17"/>
  <c r="Q5" i="17"/>
  <c r="P5" i="17"/>
  <c r="N5" i="17"/>
  <c r="M5" i="17"/>
  <c r="L5" i="17"/>
  <c r="K5" i="17"/>
  <c r="J5" i="17"/>
  <c r="C5" i="17"/>
  <c r="B5" i="17"/>
  <c r="V4" i="17"/>
  <c r="W4" i="17" s="1"/>
  <c r="U4" i="17"/>
  <c r="T4" i="17"/>
  <c r="S4" i="17"/>
  <c r="R4" i="17"/>
  <c r="Q4" i="17"/>
  <c r="P4" i="17"/>
  <c r="N4" i="17"/>
  <c r="M4" i="17"/>
  <c r="L4" i="17"/>
  <c r="K4" i="17"/>
  <c r="J4" i="17"/>
  <c r="C4" i="17"/>
  <c r="B4" i="17"/>
  <c r="V3" i="17"/>
  <c r="W3" i="17" s="1"/>
  <c r="U3" i="17"/>
  <c r="T3" i="17"/>
  <c r="S3" i="17"/>
  <c r="R3" i="17"/>
  <c r="Q3" i="17"/>
  <c r="P3" i="17"/>
  <c r="N3" i="17"/>
  <c r="M3" i="17"/>
  <c r="L3" i="17"/>
  <c r="K3" i="17"/>
  <c r="J3" i="17"/>
  <c r="C3" i="17"/>
  <c r="B3" i="17"/>
  <c r="V2" i="17"/>
  <c r="W2" i="17" s="1"/>
  <c r="U2" i="17"/>
  <c r="T2" i="17"/>
  <c r="S2" i="17"/>
  <c r="R2" i="17"/>
  <c r="Q2" i="17"/>
  <c r="P2" i="17"/>
  <c r="N2" i="17"/>
  <c r="M2" i="17"/>
  <c r="L2" i="17"/>
  <c r="K2" i="17"/>
  <c r="J2" i="17"/>
  <c r="C2" i="17"/>
  <c r="B2" i="17"/>
  <c r="V130" i="16"/>
  <c r="U130" i="16"/>
  <c r="T130" i="16"/>
  <c r="S130" i="16"/>
  <c r="R130" i="16"/>
  <c r="Q130" i="16"/>
  <c r="P130" i="16"/>
  <c r="N130" i="16"/>
  <c r="M130" i="16"/>
  <c r="L130" i="16"/>
  <c r="K130" i="16"/>
  <c r="J130" i="16"/>
  <c r="C130" i="16"/>
  <c r="B130" i="16"/>
  <c r="V129" i="16"/>
  <c r="U129" i="16"/>
  <c r="T129" i="16"/>
  <c r="S129" i="16"/>
  <c r="R129" i="16"/>
  <c r="Q129" i="16"/>
  <c r="P129" i="16"/>
  <c r="N129" i="16"/>
  <c r="M129" i="16"/>
  <c r="L129" i="16"/>
  <c r="K129" i="16"/>
  <c r="J129" i="16"/>
  <c r="C129" i="16"/>
  <c r="B129" i="16"/>
  <c r="V128" i="16"/>
  <c r="U128" i="16"/>
  <c r="T128" i="16"/>
  <c r="S128" i="16"/>
  <c r="R128" i="16"/>
  <c r="Q128" i="16"/>
  <c r="P128" i="16"/>
  <c r="N128" i="16"/>
  <c r="M128" i="16"/>
  <c r="L128" i="16"/>
  <c r="K128" i="16"/>
  <c r="J128" i="16"/>
  <c r="C128" i="16"/>
  <c r="B128" i="16"/>
  <c r="V127" i="16"/>
  <c r="U127" i="16"/>
  <c r="T127" i="16"/>
  <c r="S127" i="16"/>
  <c r="R127" i="16"/>
  <c r="Q127" i="16"/>
  <c r="P127" i="16"/>
  <c r="N127" i="16"/>
  <c r="M127" i="16"/>
  <c r="L127" i="16"/>
  <c r="K127" i="16"/>
  <c r="J127" i="16"/>
  <c r="C127" i="16"/>
  <c r="B127" i="16"/>
  <c r="V126" i="16"/>
  <c r="U126" i="16"/>
  <c r="T126" i="16"/>
  <c r="S126" i="16"/>
  <c r="R126" i="16"/>
  <c r="Q126" i="16"/>
  <c r="P126" i="16"/>
  <c r="N126" i="16"/>
  <c r="M126" i="16"/>
  <c r="L126" i="16"/>
  <c r="K126" i="16"/>
  <c r="J126" i="16"/>
  <c r="C126" i="16"/>
  <c r="B126" i="16"/>
  <c r="V125" i="16"/>
  <c r="U125" i="16"/>
  <c r="T125" i="16"/>
  <c r="S125" i="16"/>
  <c r="R125" i="16"/>
  <c r="Q125" i="16"/>
  <c r="P125" i="16"/>
  <c r="N125" i="16"/>
  <c r="M125" i="16"/>
  <c r="L125" i="16"/>
  <c r="K125" i="16"/>
  <c r="J125" i="16"/>
  <c r="C125" i="16"/>
  <c r="B125" i="16"/>
  <c r="V124" i="16"/>
  <c r="U124" i="16"/>
  <c r="T124" i="16"/>
  <c r="S124" i="16"/>
  <c r="R124" i="16"/>
  <c r="Q124" i="16"/>
  <c r="P124" i="16"/>
  <c r="N124" i="16"/>
  <c r="M124" i="16"/>
  <c r="L124" i="16"/>
  <c r="K124" i="16"/>
  <c r="J124" i="16"/>
  <c r="C124" i="16"/>
  <c r="B124" i="16"/>
  <c r="V123" i="16"/>
  <c r="U123" i="16"/>
  <c r="T123" i="16"/>
  <c r="S123" i="16"/>
  <c r="R123" i="16"/>
  <c r="Q123" i="16"/>
  <c r="P123" i="16"/>
  <c r="N123" i="16"/>
  <c r="M123" i="16"/>
  <c r="L123" i="16"/>
  <c r="K123" i="16"/>
  <c r="J123" i="16"/>
  <c r="C123" i="16"/>
  <c r="B123" i="16"/>
  <c r="V122" i="16"/>
  <c r="U122" i="16"/>
  <c r="T122" i="16"/>
  <c r="S122" i="16"/>
  <c r="R122" i="16"/>
  <c r="Q122" i="16"/>
  <c r="P122" i="16"/>
  <c r="N122" i="16"/>
  <c r="M122" i="16"/>
  <c r="L122" i="16"/>
  <c r="K122" i="16"/>
  <c r="J122" i="16"/>
  <c r="C122" i="16"/>
  <c r="B122" i="16"/>
  <c r="V121" i="16"/>
  <c r="U121" i="16"/>
  <c r="T121" i="16"/>
  <c r="S121" i="16"/>
  <c r="R121" i="16"/>
  <c r="Q121" i="16"/>
  <c r="P121" i="16"/>
  <c r="N121" i="16"/>
  <c r="M121" i="16"/>
  <c r="L121" i="16"/>
  <c r="K121" i="16"/>
  <c r="J121" i="16"/>
  <c r="C121" i="16"/>
  <c r="B121" i="16"/>
  <c r="V120" i="16"/>
  <c r="U120" i="16"/>
  <c r="T120" i="16"/>
  <c r="S120" i="16"/>
  <c r="R120" i="16"/>
  <c r="Q120" i="16"/>
  <c r="P120" i="16"/>
  <c r="N120" i="16"/>
  <c r="M120" i="16"/>
  <c r="L120" i="16"/>
  <c r="K120" i="16"/>
  <c r="J120" i="16"/>
  <c r="C120" i="16"/>
  <c r="B120" i="16"/>
  <c r="V119" i="16"/>
  <c r="U119" i="16"/>
  <c r="T119" i="16"/>
  <c r="S119" i="16"/>
  <c r="R119" i="16"/>
  <c r="Q119" i="16"/>
  <c r="P119" i="16"/>
  <c r="N119" i="16"/>
  <c r="M119" i="16"/>
  <c r="L119" i="16"/>
  <c r="K119" i="16"/>
  <c r="J119" i="16"/>
  <c r="C119" i="16"/>
  <c r="B119" i="16"/>
  <c r="V118" i="16"/>
  <c r="U118" i="16"/>
  <c r="T118" i="16"/>
  <c r="S118" i="16"/>
  <c r="R118" i="16"/>
  <c r="Q118" i="16"/>
  <c r="P118" i="16"/>
  <c r="N118" i="16"/>
  <c r="M118" i="16"/>
  <c r="L118" i="16"/>
  <c r="K118" i="16"/>
  <c r="J118" i="16"/>
  <c r="C118" i="16"/>
  <c r="B118" i="16"/>
  <c r="V117" i="16"/>
  <c r="U117" i="16"/>
  <c r="T117" i="16"/>
  <c r="S117" i="16"/>
  <c r="R117" i="16"/>
  <c r="Q117" i="16"/>
  <c r="P117" i="16"/>
  <c r="N117" i="16"/>
  <c r="M117" i="16"/>
  <c r="L117" i="16"/>
  <c r="K117" i="16"/>
  <c r="J117" i="16"/>
  <c r="C117" i="16"/>
  <c r="B117" i="16"/>
  <c r="V116" i="16"/>
  <c r="U116" i="16"/>
  <c r="T116" i="16"/>
  <c r="S116" i="16"/>
  <c r="R116" i="16"/>
  <c r="Q116" i="16"/>
  <c r="P116" i="16"/>
  <c r="N116" i="16"/>
  <c r="M116" i="16"/>
  <c r="L116" i="16"/>
  <c r="K116" i="16"/>
  <c r="J116" i="16"/>
  <c r="C116" i="16"/>
  <c r="B116" i="16"/>
  <c r="V115" i="16"/>
  <c r="U115" i="16"/>
  <c r="T115" i="16"/>
  <c r="S115" i="16"/>
  <c r="R115" i="16"/>
  <c r="Q115" i="16"/>
  <c r="P115" i="16"/>
  <c r="N115" i="16"/>
  <c r="M115" i="16"/>
  <c r="L115" i="16"/>
  <c r="K115" i="16"/>
  <c r="J115" i="16"/>
  <c r="C115" i="16"/>
  <c r="B115" i="16"/>
  <c r="V114" i="16"/>
  <c r="U114" i="16"/>
  <c r="T114" i="16"/>
  <c r="S114" i="16"/>
  <c r="R114" i="16"/>
  <c r="Q114" i="16"/>
  <c r="P114" i="16"/>
  <c r="N114" i="16"/>
  <c r="M114" i="16"/>
  <c r="L114" i="16"/>
  <c r="K114" i="16"/>
  <c r="J114" i="16"/>
  <c r="C114" i="16"/>
  <c r="B114" i="16"/>
  <c r="V113" i="16"/>
  <c r="U113" i="16"/>
  <c r="T113" i="16"/>
  <c r="S113" i="16"/>
  <c r="R113" i="16"/>
  <c r="Q113" i="16"/>
  <c r="P113" i="16"/>
  <c r="N113" i="16"/>
  <c r="M113" i="16"/>
  <c r="L113" i="16"/>
  <c r="K113" i="16"/>
  <c r="J113" i="16"/>
  <c r="C113" i="16"/>
  <c r="B113" i="16"/>
  <c r="V112" i="16"/>
  <c r="U112" i="16"/>
  <c r="T112" i="16"/>
  <c r="S112" i="16"/>
  <c r="R112" i="16"/>
  <c r="Q112" i="16"/>
  <c r="P112" i="16"/>
  <c r="N112" i="16"/>
  <c r="M112" i="16"/>
  <c r="L112" i="16"/>
  <c r="K112" i="16"/>
  <c r="J112" i="16"/>
  <c r="C112" i="16"/>
  <c r="B112" i="16"/>
  <c r="V111" i="16"/>
  <c r="U111" i="16"/>
  <c r="T111" i="16"/>
  <c r="S111" i="16"/>
  <c r="R111" i="16"/>
  <c r="Q111" i="16"/>
  <c r="P111" i="16"/>
  <c r="N111" i="16"/>
  <c r="M111" i="16"/>
  <c r="L111" i="16"/>
  <c r="K111" i="16"/>
  <c r="J111" i="16"/>
  <c r="C111" i="16"/>
  <c r="B111" i="16"/>
  <c r="V110" i="16"/>
  <c r="U110" i="16"/>
  <c r="T110" i="16"/>
  <c r="S110" i="16"/>
  <c r="R110" i="16"/>
  <c r="Q110" i="16"/>
  <c r="P110" i="16"/>
  <c r="N110" i="16"/>
  <c r="M110" i="16"/>
  <c r="L110" i="16"/>
  <c r="K110" i="16"/>
  <c r="J110" i="16"/>
  <c r="C110" i="16"/>
  <c r="B110" i="16"/>
  <c r="V109" i="16"/>
  <c r="U109" i="16"/>
  <c r="T109" i="16"/>
  <c r="S109" i="16"/>
  <c r="R109" i="16"/>
  <c r="Q109" i="16"/>
  <c r="P109" i="16"/>
  <c r="N109" i="16"/>
  <c r="M109" i="16"/>
  <c r="L109" i="16"/>
  <c r="K109" i="16"/>
  <c r="J109" i="16"/>
  <c r="C109" i="16"/>
  <c r="B109" i="16"/>
  <c r="V108" i="16"/>
  <c r="U108" i="16"/>
  <c r="T108" i="16"/>
  <c r="S108" i="16"/>
  <c r="R108" i="16"/>
  <c r="Q108" i="16"/>
  <c r="P108" i="16"/>
  <c r="N108" i="16"/>
  <c r="M108" i="16"/>
  <c r="L108" i="16"/>
  <c r="K108" i="16"/>
  <c r="J108" i="16"/>
  <c r="C108" i="16"/>
  <c r="B108" i="16"/>
  <c r="V107" i="16"/>
  <c r="U107" i="16"/>
  <c r="T107" i="16"/>
  <c r="S107" i="16"/>
  <c r="R107" i="16"/>
  <c r="Q107" i="16"/>
  <c r="P107" i="16"/>
  <c r="N107" i="16"/>
  <c r="M107" i="16"/>
  <c r="L107" i="16"/>
  <c r="K107" i="16"/>
  <c r="J107" i="16"/>
  <c r="C107" i="16"/>
  <c r="B107" i="16"/>
  <c r="V106" i="16"/>
  <c r="U106" i="16"/>
  <c r="T106" i="16"/>
  <c r="S106" i="16"/>
  <c r="R106" i="16"/>
  <c r="Q106" i="16"/>
  <c r="P106" i="16"/>
  <c r="N106" i="16"/>
  <c r="M106" i="16"/>
  <c r="L106" i="16"/>
  <c r="K106" i="16"/>
  <c r="J106" i="16"/>
  <c r="C106" i="16"/>
  <c r="B106" i="16"/>
  <c r="V105" i="16"/>
  <c r="U105" i="16"/>
  <c r="T105" i="16"/>
  <c r="S105" i="16"/>
  <c r="R105" i="16"/>
  <c r="Q105" i="16"/>
  <c r="P105" i="16"/>
  <c r="N105" i="16"/>
  <c r="M105" i="16"/>
  <c r="L105" i="16"/>
  <c r="K105" i="16"/>
  <c r="J105" i="16"/>
  <c r="C105" i="16"/>
  <c r="B105" i="16"/>
  <c r="V104" i="16"/>
  <c r="U104" i="16"/>
  <c r="T104" i="16"/>
  <c r="S104" i="16"/>
  <c r="R104" i="16"/>
  <c r="Q104" i="16"/>
  <c r="P104" i="16"/>
  <c r="N104" i="16"/>
  <c r="M104" i="16"/>
  <c r="L104" i="16"/>
  <c r="K104" i="16"/>
  <c r="J104" i="16"/>
  <c r="C104" i="16"/>
  <c r="B104" i="16"/>
  <c r="V103" i="16"/>
  <c r="U103" i="16"/>
  <c r="T103" i="16"/>
  <c r="S103" i="16"/>
  <c r="R103" i="16"/>
  <c r="Q103" i="16"/>
  <c r="P103" i="16"/>
  <c r="N103" i="16"/>
  <c r="M103" i="16"/>
  <c r="L103" i="16"/>
  <c r="K103" i="16"/>
  <c r="J103" i="16"/>
  <c r="C103" i="16"/>
  <c r="B103" i="16"/>
  <c r="V102" i="16"/>
  <c r="U102" i="16"/>
  <c r="T102" i="16"/>
  <c r="S102" i="16"/>
  <c r="R102" i="16"/>
  <c r="Q102" i="16"/>
  <c r="P102" i="16"/>
  <c r="N102" i="16"/>
  <c r="M102" i="16"/>
  <c r="L102" i="16"/>
  <c r="K102" i="16"/>
  <c r="J102" i="16"/>
  <c r="C102" i="16"/>
  <c r="B102" i="16"/>
  <c r="V101" i="16"/>
  <c r="U101" i="16"/>
  <c r="T101" i="16"/>
  <c r="S101" i="16"/>
  <c r="R101" i="16"/>
  <c r="Q101" i="16"/>
  <c r="P101" i="16"/>
  <c r="N101" i="16"/>
  <c r="M101" i="16"/>
  <c r="L101" i="16"/>
  <c r="K101" i="16"/>
  <c r="J101" i="16"/>
  <c r="C101" i="16"/>
  <c r="B101" i="16"/>
  <c r="V100" i="16"/>
  <c r="U100" i="16"/>
  <c r="T100" i="16"/>
  <c r="S100" i="16"/>
  <c r="R100" i="16"/>
  <c r="Q100" i="16"/>
  <c r="P100" i="16"/>
  <c r="N100" i="16"/>
  <c r="M100" i="16"/>
  <c r="L100" i="16"/>
  <c r="K100" i="16"/>
  <c r="J100" i="16"/>
  <c r="C100" i="16"/>
  <c r="B100" i="16"/>
  <c r="V99" i="16"/>
  <c r="U99" i="16"/>
  <c r="T99" i="16"/>
  <c r="S99" i="16"/>
  <c r="R99" i="16"/>
  <c r="Q99" i="16"/>
  <c r="P99" i="16"/>
  <c r="N99" i="16"/>
  <c r="M99" i="16"/>
  <c r="L99" i="16"/>
  <c r="K99" i="16"/>
  <c r="J99" i="16"/>
  <c r="C99" i="16"/>
  <c r="B99" i="16"/>
  <c r="V98" i="16"/>
  <c r="U98" i="16"/>
  <c r="T98" i="16"/>
  <c r="S98" i="16"/>
  <c r="R98" i="16"/>
  <c r="Q98" i="16"/>
  <c r="P98" i="16"/>
  <c r="N98" i="16"/>
  <c r="M98" i="16"/>
  <c r="L98" i="16"/>
  <c r="K98" i="16"/>
  <c r="J98" i="16"/>
  <c r="C98" i="16"/>
  <c r="B98" i="16"/>
  <c r="V97" i="16"/>
  <c r="U97" i="16"/>
  <c r="T97" i="16"/>
  <c r="S97" i="16"/>
  <c r="R97" i="16"/>
  <c r="Q97" i="16"/>
  <c r="P97" i="16"/>
  <c r="N97" i="16"/>
  <c r="M97" i="16"/>
  <c r="L97" i="16"/>
  <c r="K97" i="16"/>
  <c r="J97" i="16"/>
  <c r="C97" i="16"/>
  <c r="B97" i="16"/>
  <c r="V96" i="16"/>
  <c r="U96" i="16"/>
  <c r="T96" i="16"/>
  <c r="S96" i="16"/>
  <c r="R96" i="16"/>
  <c r="Q96" i="16"/>
  <c r="P96" i="16"/>
  <c r="N96" i="16"/>
  <c r="M96" i="16"/>
  <c r="L96" i="16"/>
  <c r="K96" i="16"/>
  <c r="J96" i="16"/>
  <c r="C96" i="16"/>
  <c r="B96" i="16"/>
  <c r="V95" i="16"/>
  <c r="U95" i="16"/>
  <c r="T95" i="16"/>
  <c r="S95" i="16"/>
  <c r="R95" i="16"/>
  <c r="Q95" i="16"/>
  <c r="P95" i="16"/>
  <c r="N95" i="16"/>
  <c r="M95" i="16"/>
  <c r="L95" i="16"/>
  <c r="K95" i="16"/>
  <c r="J95" i="16"/>
  <c r="C95" i="16"/>
  <c r="B95" i="16"/>
  <c r="V94" i="16"/>
  <c r="U94" i="16"/>
  <c r="T94" i="16"/>
  <c r="S94" i="16"/>
  <c r="R94" i="16"/>
  <c r="Q94" i="16"/>
  <c r="P94" i="16"/>
  <c r="N94" i="16"/>
  <c r="M94" i="16"/>
  <c r="L94" i="16"/>
  <c r="K94" i="16"/>
  <c r="J94" i="16"/>
  <c r="C94" i="16"/>
  <c r="B94" i="16"/>
  <c r="V93" i="16"/>
  <c r="U93" i="16"/>
  <c r="T93" i="16"/>
  <c r="S93" i="16"/>
  <c r="R93" i="16"/>
  <c r="Q93" i="16"/>
  <c r="P93" i="16"/>
  <c r="N93" i="16"/>
  <c r="M93" i="16"/>
  <c r="L93" i="16"/>
  <c r="K93" i="16"/>
  <c r="J93" i="16"/>
  <c r="C93" i="16"/>
  <c r="B93" i="16"/>
  <c r="V92" i="16"/>
  <c r="U92" i="16"/>
  <c r="T92" i="16"/>
  <c r="S92" i="16"/>
  <c r="R92" i="16"/>
  <c r="Q92" i="16"/>
  <c r="P92" i="16"/>
  <c r="N92" i="16"/>
  <c r="M92" i="16"/>
  <c r="L92" i="16"/>
  <c r="K92" i="16"/>
  <c r="J92" i="16"/>
  <c r="C92" i="16"/>
  <c r="B92" i="16"/>
  <c r="V91" i="16"/>
  <c r="U91" i="16"/>
  <c r="T91" i="16"/>
  <c r="S91" i="16"/>
  <c r="R91" i="16"/>
  <c r="Q91" i="16"/>
  <c r="P91" i="16"/>
  <c r="N91" i="16"/>
  <c r="M91" i="16"/>
  <c r="L91" i="16"/>
  <c r="K91" i="16"/>
  <c r="J91" i="16"/>
  <c r="C91" i="16"/>
  <c r="B91" i="16"/>
  <c r="V90" i="16"/>
  <c r="U90" i="16"/>
  <c r="T90" i="16"/>
  <c r="S90" i="16"/>
  <c r="R90" i="16"/>
  <c r="Q90" i="16"/>
  <c r="P90" i="16"/>
  <c r="N90" i="16"/>
  <c r="M90" i="16"/>
  <c r="L90" i="16"/>
  <c r="K90" i="16"/>
  <c r="J90" i="16"/>
  <c r="C90" i="16"/>
  <c r="B90" i="16"/>
  <c r="V89" i="16"/>
  <c r="U89" i="16"/>
  <c r="T89" i="16"/>
  <c r="S89" i="16"/>
  <c r="R89" i="16"/>
  <c r="Q89" i="16"/>
  <c r="P89" i="16"/>
  <c r="N89" i="16"/>
  <c r="M89" i="16"/>
  <c r="L89" i="16"/>
  <c r="K89" i="16"/>
  <c r="J89" i="16"/>
  <c r="C89" i="16"/>
  <c r="B89" i="16"/>
  <c r="V88" i="16"/>
  <c r="U88" i="16"/>
  <c r="T88" i="16"/>
  <c r="S88" i="16"/>
  <c r="R88" i="16"/>
  <c r="Q88" i="16"/>
  <c r="P88" i="16"/>
  <c r="N88" i="16"/>
  <c r="M88" i="16"/>
  <c r="L88" i="16"/>
  <c r="K88" i="16"/>
  <c r="J88" i="16"/>
  <c r="C88" i="16"/>
  <c r="B88" i="16"/>
  <c r="V87" i="16"/>
  <c r="U87" i="16"/>
  <c r="T87" i="16"/>
  <c r="S87" i="16"/>
  <c r="R87" i="16"/>
  <c r="Q87" i="16"/>
  <c r="P87" i="16"/>
  <c r="N87" i="16"/>
  <c r="M87" i="16"/>
  <c r="L87" i="16"/>
  <c r="K87" i="16"/>
  <c r="J87" i="16"/>
  <c r="C87" i="16"/>
  <c r="B87" i="16"/>
  <c r="V86" i="16"/>
  <c r="U86" i="16"/>
  <c r="T86" i="16"/>
  <c r="S86" i="16"/>
  <c r="R86" i="16"/>
  <c r="Q86" i="16"/>
  <c r="P86" i="16"/>
  <c r="N86" i="16"/>
  <c r="M86" i="16"/>
  <c r="L86" i="16"/>
  <c r="K86" i="16"/>
  <c r="J86" i="16"/>
  <c r="C86" i="16"/>
  <c r="B86" i="16"/>
  <c r="V85" i="16"/>
  <c r="U85" i="16"/>
  <c r="T85" i="16"/>
  <c r="S85" i="16"/>
  <c r="R85" i="16"/>
  <c r="Q85" i="16"/>
  <c r="P85" i="16"/>
  <c r="N85" i="16"/>
  <c r="M85" i="16"/>
  <c r="L85" i="16"/>
  <c r="K85" i="16"/>
  <c r="J85" i="16"/>
  <c r="C85" i="16"/>
  <c r="B85" i="16"/>
  <c r="V84" i="16"/>
  <c r="U84" i="16"/>
  <c r="T84" i="16"/>
  <c r="S84" i="16"/>
  <c r="R84" i="16"/>
  <c r="Q84" i="16"/>
  <c r="P84" i="16"/>
  <c r="N84" i="16"/>
  <c r="M84" i="16"/>
  <c r="L84" i="16"/>
  <c r="K84" i="16"/>
  <c r="J84" i="16"/>
  <c r="C84" i="16"/>
  <c r="B84" i="16"/>
  <c r="V83" i="16"/>
  <c r="U83" i="16"/>
  <c r="T83" i="16"/>
  <c r="S83" i="16"/>
  <c r="R83" i="16"/>
  <c r="Q83" i="16"/>
  <c r="P83" i="16"/>
  <c r="N83" i="16"/>
  <c r="M83" i="16"/>
  <c r="L83" i="16"/>
  <c r="K83" i="16"/>
  <c r="J83" i="16"/>
  <c r="C83" i="16"/>
  <c r="B83" i="16"/>
  <c r="V82" i="16"/>
  <c r="U82" i="16"/>
  <c r="T82" i="16"/>
  <c r="S82" i="16"/>
  <c r="R82" i="16"/>
  <c r="Q82" i="16"/>
  <c r="P82" i="16"/>
  <c r="N82" i="16"/>
  <c r="M82" i="16"/>
  <c r="L82" i="16"/>
  <c r="K82" i="16"/>
  <c r="J82" i="16"/>
  <c r="C82" i="16"/>
  <c r="B82" i="16"/>
  <c r="V81" i="16"/>
  <c r="U81" i="16"/>
  <c r="T81" i="16"/>
  <c r="S81" i="16"/>
  <c r="R81" i="16"/>
  <c r="Q81" i="16"/>
  <c r="P81" i="16"/>
  <c r="N81" i="16"/>
  <c r="M81" i="16"/>
  <c r="L81" i="16"/>
  <c r="K81" i="16"/>
  <c r="J81" i="16"/>
  <c r="C81" i="16"/>
  <c r="B81" i="16"/>
  <c r="V80" i="16"/>
  <c r="U80" i="16"/>
  <c r="T80" i="16"/>
  <c r="S80" i="16"/>
  <c r="R80" i="16"/>
  <c r="Q80" i="16"/>
  <c r="P80" i="16"/>
  <c r="N80" i="16"/>
  <c r="M80" i="16"/>
  <c r="L80" i="16"/>
  <c r="K80" i="16"/>
  <c r="J80" i="16"/>
  <c r="C80" i="16"/>
  <c r="B80" i="16"/>
  <c r="V79" i="16"/>
  <c r="U79" i="16"/>
  <c r="T79" i="16"/>
  <c r="S79" i="16"/>
  <c r="R79" i="16"/>
  <c r="Q79" i="16"/>
  <c r="P79" i="16"/>
  <c r="N79" i="16"/>
  <c r="M79" i="16"/>
  <c r="L79" i="16"/>
  <c r="K79" i="16"/>
  <c r="J79" i="16"/>
  <c r="C79" i="16"/>
  <c r="B79" i="16"/>
  <c r="V78" i="16"/>
  <c r="U78" i="16"/>
  <c r="T78" i="16"/>
  <c r="S78" i="16"/>
  <c r="R78" i="16"/>
  <c r="Q78" i="16"/>
  <c r="P78" i="16"/>
  <c r="N78" i="16"/>
  <c r="M78" i="16"/>
  <c r="L78" i="16"/>
  <c r="K78" i="16"/>
  <c r="J78" i="16"/>
  <c r="C78" i="16"/>
  <c r="B78" i="16"/>
  <c r="V77" i="16"/>
  <c r="U77" i="16"/>
  <c r="T77" i="16"/>
  <c r="S77" i="16"/>
  <c r="R77" i="16"/>
  <c r="Q77" i="16"/>
  <c r="P77" i="16"/>
  <c r="N77" i="16"/>
  <c r="M77" i="16"/>
  <c r="L77" i="16"/>
  <c r="K77" i="16"/>
  <c r="J77" i="16"/>
  <c r="C77" i="16"/>
  <c r="B77" i="16"/>
  <c r="V76" i="16"/>
  <c r="U76" i="16"/>
  <c r="T76" i="16"/>
  <c r="S76" i="16"/>
  <c r="R76" i="16"/>
  <c r="Q76" i="16"/>
  <c r="P76" i="16"/>
  <c r="N76" i="16"/>
  <c r="M76" i="16"/>
  <c r="L76" i="16"/>
  <c r="K76" i="16"/>
  <c r="J76" i="16"/>
  <c r="C76" i="16"/>
  <c r="B76" i="16"/>
  <c r="V75" i="16"/>
  <c r="U75" i="16"/>
  <c r="T75" i="16"/>
  <c r="S75" i="16"/>
  <c r="R75" i="16"/>
  <c r="Q75" i="16"/>
  <c r="P75" i="16"/>
  <c r="N75" i="16"/>
  <c r="M75" i="16"/>
  <c r="L75" i="16"/>
  <c r="K75" i="16"/>
  <c r="J75" i="16"/>
  <c r="C75" i="16"/>
  <c r="B75" i="16"/>
  <c r="V74" i="16"/>
  <c r="U74" i="16"/>
  <c r="T74" i="16"/>
  <c r="S74" i="16"/>
  <c r="R74" i="16"/>
  <c r="Q74" i="16"/>
  <c r="P74" i="16"/>
  <c r="N74" i="16"/>
  <c r="M74" i="16"/>
  <c r="L74" i="16"/>
  <c r="K74" i="16"/>
  <c r="J74" i="16"/>
  <c r="C74" i="16"/>
  <c r="B74" i="16"/>
  <c r="V73" i="16"/>
  <c r="U73" i="16"/>
  <c r="T73" i="16"/>
  <c r="S73" i="16"/>
  <c r="R73" i="16"/>
  <c r="Q73" i="16"/>
  <c r="P73" i="16"/>
  <c r="N73" i="16"/>
  <c r="M73" i="16"/>
  <c r="L73" i="16"/>
  <c r="K73" i="16"/>
  <c r="J73" i="16"/>
  <c r="C73" i="16"/>
  <c r="B73" i="16"/>
  <c r="V72" i="16"/>
  <c r="U72" i="16"/>
  <c r="T72" i="16"/>
  <c r="S72" i="16"/>
  <c r="R72" i="16"/>
  <c r="Q72" i="16"/>
  <c r="P72" i="16"/>
  <c r="N72" i="16"/>
  <c r="M72" i="16"/>
  <c r="L72" i="16"/>
  <c r="K72" i="16"/>
  <c r="J72" i="16"/>
  <c r="C72" i="16"/>
  <c r="B72" i="16"/>
  <c r="V71" i="16"/>
  <c r="U71" i="16"/>
  <c r="T71" i="16"/>
  <c r="S71" i="16"/>
  <c r="R71" i="16"/>
  <c r="Q71" i="16"/>
  <c r="P71" i="16"/>
  <c r="N71" i="16"/>
  <c r="M71" i="16"/>
  <c r="L71" i="16"/>
  <c r="K71" i="16"/>
  <c r="J71" i="16"/>
  <c r="C71" i="16"/>
  <c r="B71" i="16"/>
  <c r="V70" i="16"/>
  <c r="U70" i="16"/>
  <c r="T70" i="16"/>
  <c r="S70" i="16"/>
  <c r="R70" i="16"/>
  <c r="Q70" i="16"/>
  <c r="P70" i="16"/>
  <c r="N70" i="16"/>
  <c r="M70" i="16"/>
  <c r="L70" i="16"/>
  <c r="K70" i="16"/>
  <c r="J70" i="16"/>
  <c r="C70" i="16"/>
  <c r="B70" i="16"/>
  <c r="V69" i="16"/>
  <c r="U69" i="16"/>
  <c r="T69" i="16"/>
  <c r="S69" i="16"/>
  <c r="R69" i="16"/>
  <c r="Q69" i="16"/>
  <c r="P69" i="16"/>
  <c r="N69" i="16"/>
  <c r="M69" i="16"/>
  <c r="L69" i="16"/>
  <c r="K69" i="16"/>
  <c r="J69" i="16"/>
  <c r="C69" i="16"/>
  <c r="B69" i="16"/>
  <c r="V68" i="16"/>
  <c r="U68" i="16"/>
  <c r="T68" i="16"/>
  <c r="S68" i="16"/>
  <c r="R68" i="16"/>
  <c r="Q68" i="16"/>
  <c r="P68" i="16"/>
  <c r="N68" i="16"/>
  <c r="M68" i="16"/>
  <c r="L68" i="16"/>
  <c r="K68" i="16"/>
  <c r="J68" i="16"/>
  <c r="C68" i="16"/>
  <c r="B68" i="16"/>
  <c r="V67" i="16"/>
  <c r="U67" i="16"/>
  <c r="T67" i="16"/>
  <c r="S67" i="16"/>
  <c r="R67" i="16"/>
  <c r="Q67" i="16"/>
  <c r="P67" i="16"/>
  <c r="N67" i="16"/>
  <c r="M67" i="16"/>
  <c r="L67" i="16"/>
  <c r="K67" i="16"/>
  <c r="J67" i="16"/>
  <c r="C67" i="16"/>
  <c r="B67" i="16"/>
  <c r="V66" i="16"/>
  <c r="U66" i="16"/>
  <c r="T66" i="16"/>
  <c r="S66" i="16"/>
  <c r="R66" i="16"/>
  <c r="Q66" i="16"/>
  <c r="P66" i="16"/>
  <c r="N66" i="16"/>
  <c r="M66" i="16"/>
  <c r="L66" i="16"/>
  <c r="K66" i="16"/>
  <c r="J66" i="16"/>
  <c r="C66" i="16"/>
  <c r="B66" i="16"/>
  <c r="V65" i="16"/>
  <c r="U65" i="16"/>
  <c r="T65" i="16"/>
  <c r="S65" i="16"/>
  <c r="R65" i="16"/>
  <c r="Q65" i="16"/>
  <c r="P65" i="16"/>
  <c r="N65" i="16"/>
  <c r="M65" i="16"/>
  <c r="L65" i="16"/>
  <c r="K65" i="16"/>
  <c r="J65" i="16"/>
  <c r="C65" i="16"/>
  <c r="B65" i="16"/>
  <c r="V64" i="16"/>
  <c r="U64" i="16"/>
  <c r="T64" i="16"/>
  <c r="S64" i="16"/>
  <c r="R64" i="16"/>
  <c r="Q64" i="16"/>
  <c r="P64" i="16"/>
  <c r="N64" i="16"/>
  <c r="M64" i="16"/>
  <c r="L64" i="16"/>
  <c r="K64" i="16"/>
  <c r="J64" i="16"/>
  <c r="C64" i="16"/>
  <c r="B64" i="16"/>
  <c r="V63" i="16"/>
  <c r="U63" i="16"/>
  <c r="T63" i="16"/>
  <c r="S63" i="16"/>
  <c r="R63" i="16"/>
  <c r="Q63" i="16"/>
  <c r="P63" i="16"/>
  <c r="N63" i="16"/>
  <c r="M63" i="16"/>
  <c r="L63" i="16"/>
  <c r="K63" i="16"/>
  <c r="J63" i="16"/>
  <c r="C63" i="16"/>
  <c r="B63" i="16"/>
  <c r="V62" i="16"/>
  <c r="U62" i="16"/>
  <c r="T62" i="16"/>
  <c r="S62" i="16"/>
  <c r="R62" i="16"/>
  <c r="Q62" i="16"/>
  <c r="P62" i="16"/>
  <c r="N62" i="16"/>
  <c r="M62" i="16"/>
  <c r="L62" i="16"/>
  <c r="K62" i="16"/>
  <c r="J62" i="16"/>
  <c r="C62" i="16"/>
  <c r="B62" i="16"/>
  <c r="V61" i="16"/>
  <c r="U61" i="16"/>
  <c r="T61" i="16"/>
  <c r="S61" i="16"/>
  <c r="R61" i="16"/>
  <c r="Q61" i="16"/>
  <c r="P61" i="16"/>
  <c r="N61" i="16"/>
  <c r="M61" i="16"/>
  <c r="L61" i="16"/>
  <c r="K61" i="16"/>
  <c r="J61" i="16"/>
  <c r="C61" i="16"/>
  <c r="B61" i="16"/>
  <c r="V60" i="16"/>
  <c r="U60" i="16"/>
  <c r="T60" i="16"/>
  <c r="S60" i="16"/>
  <c r="R60" i="16"/>
  <c r="Q60" i="16"/>
  <c r="P60" i="16"/>
  <c r="N60" i="16"/>
  <c r="M60" i="16"/>
  <c r="L60" i="16"/>
  <c r="K60" i="16"/>
  <c r="J60" i="16"/>
  <c r="C60" i="16"/>
  <c r="B60" i="16"/>
  <c r="V59" i="16"/>
  <c r="U59" i="16"/>
  <c r="T59" i="16"/>
  <c r="S59" i="16"/>
  <c r="R59" i="16"/>
  <c r="Q59" i="16"/>
  <c r="P59" i="16"/>
  <c r="N59" i="16"/>
  <c r="M59" i="16"/>
  <c r="L59" i="16"/>
  <c r="K59" i="16"/>
  <c r="J59" i="16"/>
  <c r="C59" i="16"/>
  <c r="B59" i="16"/>
  <c r="V58" i="16"/>
  <c r="U58" i="16"/>
  <c r="T58" i="16"/>
  <c r="S58" i="16"/>
  <c r="R58" i="16"/>
  <c r="Q58" i="16"/>
  <c r="P58" i="16"/>
  <c r="N58" i="16"/>
  <c r="M58" i="16"/>
  <c r="L58" i="16"/>
  <c r="K58" i="16"/>
  <c r="J58" i="16"/>
  <c r="C58" i="16"/>
  <c r="B58" i="16"/>
  <c r="V57" i="16"/>
  <c r="U57" i="16"/>
  <c r="T57" i="16"/>
  <c r="S57" i="16"/>
  <c r="R57" i="16"/>
  <c r="Q57" i="16"/>
  <c r="P57" i="16"/>
  <c r="N57" i="16"/>
  <c r="M57" i="16"/>
  <c r="L57" i="16"/>
  <c r="K57" i="16"/>
  <c r="J57" i="16"/>
  <c r="C57" i="16"/>
  <c r="B57" i="16"/>
  <c r="V56" i="16"/>
  <c r="U56" i="16"/>
  <c r="T56" i="16"/>
  <c r="S56" i="16"/>
  <c r="R56" i="16"/>
  <c r="Q56" i="16"/>
  <c r="P56" i="16"/>
  <c r="N56" i="16"/>
  <c r="M56" i="16"/>
  <c r="L56" i="16"/>
  <c r="K56" i="16"/>
  <c r="J56" i="16"/>
  <c r="C56" i="16"/>
  <c r="B56" i="16"/>
  <c r="V55" i="16"/>
  <c r="U55" i="16"/>
  <c r="T55" i="16"/>
  <c r="S55" i="16"/>
  <c r="R55" i="16"/>
  <c r="Q55" i="16"/>
  <c r="P55" i="16"/>
  <c r="N55" i="16"/>
  <c r="M55" i="16"/>
  <c r="L55" i="16"/>
  <c r="K55" i="16"/>
  <c r="J55" i="16"/>
  <c r="C55" i="16"/>
  <c r="B55" i="16"/>
  <c r="V54" i="16"/>
  <c r="U54" i="16"/>
  <c r="T54" i="16"/>
  <c r="S54" i="16"/>
  <c r="R54" i="16"/>
  <c r="Q54" i="16"/>
  <c r="P54" i="16"/>
  <c r="N54" i="16"/>
  <c r="M54" i="16"/>
  <c r="L54" i="16"/>
  <c r="K54" i="16"/>
  <c r="J54" i="16"/>
  <c r="C54" i="16"/>
  <c r="B54" i="16"/>
  <c r="V53" i="16"/>
  <c r="U53" i="16"/>
  <c r="T53" i="16"/>
  <c r="S53" i="16"/>
  <c r="R53" i="16"/>
  <c r="Q53" i="16"/>
  <c r="P53" i="16"/>
  <c r="N53" i="16"/>
  <c r="M53" i="16"/>
  <c r="L53" i="16"/>
  <c r="K53" i="16"/>
  <c r="J53" i="16"/>
  <c r="C53" i="16"/>
  <c r="B53" i="16"/>
  <c r="V52" i="16"/>
  <c r="U52" i="16"/>
  <c r="T52" i="16"/>
  <c r="S52" i="16"/>
  <c r="R52" i="16"/>
  <c r="Q52" i="16"/>
  <c r="P52" i="16"/>
  <c r="N52" i="16"/>
  <c r="M52" i="16"/>
  <c r="L52" i="16"/>
  <c r="K52" i="16"/>
  <c r="J52" i="16"/>
  <c r="C52" i="16"/>
  <c r="B52" i="16"/>
  <c r="V51" i="16"/>
  <c r="U51" i="16"/>
  <c r="T51" i="16"/>
  <c r="S51" i="16"/>
  <c r="R51" i="16"/>
  <c r="Q51" i="16"/>
  <c r="P51" i="16"/>
  <c r="N51" i="16"/>
  <c r="M51" i="16"/>
  <c r="L51" i="16"/>
  <c r="K51" i="16"/>
  <c r="J51" i="16"/>
  <c r="C51" i="16"/>
  <c r="B51" i="16"/>
  <c r="V50" i="16"/>
  <c r="U50" i="16"/>
  <c r="T50" i="16"/>
  <c r="S50" i="16"/>
  <c r="R50" i="16"/>
  <c r="Q50" i="16"/>
  <c r="P50" i="16"/>
  <c r="N50" i="16"/>
  <c r="M50" i="16"/>
  <c r="L50" i="16"/>
  <c r="K50" i="16"/>
  <c r="J50" i="16"/>
  <c r="C50" i="16"/>
  <c r="B50" i="16"/>
  <c r="V49" i="16"/>
  <c r="U49" i="16"/>
  <c r="T49" i="16"/>
  <c r="S49" i="16"/>
  <c r="R49" i="16"/>
  <c r="Q49" i="16"/>
  <c r="P49" i="16"/>
  <c r="N49" i="16"/>
  <c r="M49" i="16"/>
  <c r="L49" i="16"/>
  <c r="K49" i="16"/>
  <c r="J49" i="16"/>
  <c r="C49" i="16"/>
  <c r="B49" i="16"/>
  <c r="V48" i="16"/>
  <c r="U48" i="16"/>
  <c r="T48" i="16"/>
  <c r="S48" i="16"/>
  <c r="R48" i="16"/>
  <c r="Q48" i="16"/>
  <c r="P48" i="16"/>
  <c r="N48" i="16"/>
  <c r="M48" i="16"/>
  <c r="L48" i="16"/>
  <c r="K48" i="16"/>
  <c r="J48" i="16"/>
  <c r="C48" i="16"/>
  <c r="B48" i="16"/>
  <c r="V47" i="16"/>
  <c r="U47" i="16"/>
  <c r="T47" i="16"/>
  <c r="S47" i="16"/>
  <c r="R47" i="16"/>
  <c r="Q47" i="16"/>
  <c r="P47" i="16"/>
  <c r="N47" i="16"/>
  <c r="M47" i="16"/>
  <c r="L47" i="16"/>
  <c r="K47" i="16"/>
  <c r="J47" i="16"/>
  <c r="C47" i="16"/>
  <c r="B47" i="16"/>
  <c r="V46" i="16"/>
  <c r="U46" i="16"/>
  <c r="T46" i="16"/>
  <c r="S46" i="16"/>
  <c r="R46" i="16"/>
  <c r="Q46" i="16"/>
  <c r="P46" i="16"/>
  <c r="N46" i="16"/>
  <c r="M46" i="16"/>
  <c r="L46" i="16"/>
  <c r="K46" i="16"/>
  <c r="J46" i="16"/>
  <c r="C46" i="16"/>
  <c r="B46" i="16"/>
  <c r="V45" i="16"/>
  <c r="U45" i="16"/>
  <c r="T45" i="16"/>
  <c r="S45" i="16"/>
  <c r="R45" i="16"/>
  <c r="Q45" i="16"/>
  <c r="P45" i="16"/>
  <c r="N45" i="16"/>
  <c r="M45" i="16"/>
  <c r="L45" i="16"/>
  <c r="K45" i="16"/>
  <c r="J45" i="16"/>
  <c r="C45" i="16"/>
  <c r="B45" i="16"/>
  <c r="V44" i="16"/>
  <c r="U44" i="16"/>
  <c r="T44" i="16"/>
  <c r="S44" i="16"/>
  <c r="R44" i="16"/>
  <c r="Q44" i="16"/>
  <c r="P44" i="16"/>
  <c r="N44" i="16"/>
  <c r="M44" i="16"/>
  <c r="L44" i="16"/>
  <c r="K44" i="16"/>
  <c r="J44" i="16"/>
  <c r="C44" i="16"/>
  <c r="B44" i="16"/>
  <c r="V43" i="16"/>
  <c r="U43" i="16"/>
  <c r="T43" i="16"/>
  <c r="S43" i="16"/>
  <c r="R43" i="16"/>
  <c r="Q43" i="16"/>
  <c r="P43" i="16"/>
  <c r="N43" i="16"/>
  <c r="M43" i="16"/>
  <c r="L43" i="16"/>
  <c r="K43" i="16"/>
  <c r="J43" i="16"/>
  <c r="C43" i="16"/>
  <c r="B43" i="16"/>
  <c r="V42" i="16"/>
  <c r="U42" i="16"/>
  <c r="T42" i="16"/>
  <c r="S42" i="16"/>
  <c r="R42" i="16"/>
  <c r="Q42" i="16"/>
  <c r="P42" i="16"/>
  <c r="N42" i="16"/>
  <c r="M42" i="16"/>
  <c r="L42" i="16"/>
  <c r="K42" i="16"/>
  <c r="J42" i="16"/>
  <c r="C42" i="16"/>
  <c r="B42" i="16"/>
  <c r="V41" i="16"/>
  <c r="U41" i="16"/>
  <c r="T41" i="16"/>
  <c r="S41" i="16"/>
  <c r="R41" i="16"/>
  <c r="Q41" i="16"/>
  <c r="P41" i="16"/>
  <c r="N41" i="16"/>
  <c r="M41" i="16"/>
  <c r="L41" i="16"/>
  <c r="K41" i="16"/>
  <c r="J41" i="16"/>
  <c r="C41" i="16"/>
  <c r="B41" i="16"/>
  <c r="V40" i="16"/>
  <c r="U40" i="16"/>
  <c r="T40" i="16"/>
  <c r="S40" i="16"/>
  <c r="R40" i="16"/>
  <c r="Q40" i="16"/>
  <c r="P40" i="16"/>
  <c r="N40" i="16"/>
  <c r="M40" i="16"/>
  <c r="L40" i="16"/>
  <c r="K40" i="16"/>
  <c r="J40" i="16"/>
  <c r="C40" i="16"/>
  <c r="B40" i="16"/>
  <c r="V39" i="16"/>
  <c r="U39" i="16"/>
  <c r="T39" i="16"/>
  <c r="S39" i="16"/>
  <c r="R39" i="16"/>
  <c r="Q39" i="16"/>
  <c r="P39" i="16"/>
  <c r="N39" i="16"/>
  <c r="M39" i="16"/>
  <c r="L39" i="16"/>
  <c r="K39" i="16"/>
  <c r="J39" i="16"/>
  <c r="C39" i="16"/>
  <c r="B39" i="16"/>
  <c r="V38" i="16"/>
  <c r="U38" i="16"/>
  <c r="T38" i="16"/>
  <c r="S38" i="16"/>
  <c r="R38" i="16"/>
  <c r="Q38" i="16"/>
  <c r="P38" i="16"/>
  <c r="N38" i="16"/>
  <c r="M38" i="16"/>
  <c r="L38" i="16"/>
  <c r="K38" i="16"/>
  <c r="J38" i="16"/>
  <c r="C38" i="16"/>
  <c r="B38" i="16"/>
  <c r="V37" i="16"/>
  <c r="U37" i="16"/>
  <c r="T37" i="16"/>
  <c r="S37" i="16"/>
  <c r="R37" i="16"/>
  <c r="Q37" i="16"/>
  <c r="P37" i="16"/>
  <c r="N37" i="16"/>
  <c r="M37" i="16"/>
  <c r="L37" i="16"/>
  <c r="K37" i="16"/>
  <c r="J37" i="16"/>
  <c r="C37" i="16"/>
  <c r="B37" i="16"/>
  <c r="V36" i="16"/>
  <c r="U36" i="16"/>
  <c r="T36" i="16"/>
  <c r="S36" i="16"/>
  <c r="R36" i="16"/>
  <c r="Q36" i="16"/>
  <c r="P36" i="16"/>
  <c r="N36" i="16"/>
  <c r="M36" i="16"/>
  <c r="L36" i="16"/>
  <c r="K36" i="16"/>
  <c r="J36" i="16"/>
  <c r="C36" i="16"/>
  <c r="B36" i="16"/>
  <c r="V35" i="16"/>
  <c r="U35" i="16"/>
  <c r="T35" i="16"/>
  <c r="S35" i="16"/>
  <c r="R35" i="16"/>
  <c r="Q35" i="16"/>
  <c r="P35" i="16"/>
  <c r="N35" i="16"/>
  <c r="M35" i="16"/>
  <c r="L35" i="16"/>
  <c r="K35" i="16"/>
  <c r="J35" i="16"/>
  <c r="C35" i="16"/>
  <c r="B35" i="16"/>
  <c r="V34" i="16"/>
  <c r="U34" i="16"/>
  <c r="T34" i="16"/>
  <c r="S34" i="16"/>
  <c r="R34" i="16"/>
  <c r="Q34" i="16"/>
  <c r="P34" i="16"/>
  <c r="N34" i="16"/>
  <c r="M34" i="16"/>
  <c r="L34" i="16"/>
  <c r="K34" i="16"/>
  <c r="J34" i="16"/>
  <c r="C34" i="16"/>
  <c r="B34" i="16"/>
  <c r="V33" i="16"/>
  <c r="U33" i="16"/>
  <c r="T33" i="16"/>
  <c r="S33" i="16"/>
  <c r="R33" i="16"/>
  <c r="Q33" i="16"/>
  <c r="P33" i="16"/>
  <c r="N33" i="16"/>
  <c r="M33" i="16"/>
  <c r="L33" i="16"/>
  <c r="K33" i="16"/>
  <c r="J33" i="16"/>
  <c r="C33" i="16"/>
  <c r="B33" i="16"/>
  <c r="V32" i="16"/>
  <c r="U32" i="16"/>
  <c r="T32" i="16"/>
  <c r="S32" i="16"/>
  <c r="R32" i="16"/>
  <c r="Q32" i="16"/>
  <c r="P32" i="16"/>
  <c r="N32" i="16"/>
  <c r="M32" i="16"/>
  <c r="L32" i="16"/>
  <c r="K32" i="16"/>
  <c r="J32" i="16"/>
  <c r="C32" i="16"/>
  <c r="B32" i="16"/>
  <c r="V31" i="16"/>
  <c r="U31" i="16"/>
  <c r="T31" i="16"/>
  <c r="S31" i="16"/>
  <c r="R31" i="16"/>
  <c r="Q31" i="16"/>
  <c r="P31" i="16"/>
  <c r="N31" i="16"/>
  <c r="M31" i="16"/>
  <c r="L31" i="16"/>
  <c r="K31" i="16"/>
  <c r="J31" i="16"/>
  <c r="C31" i="16"/>
  <c r="B31" i="16"/>
  <c r="V30" i="16"/>
  <c r="U30" i="16"/>
  <c r="T30" i="16"/>
  <c r="S30" i="16"/>
  <c r="R30" i="16"/>
  <c r="Q30" i="16"/>
  <c r="P30" i="16"/>
  <c r="N30" i="16"/>
  <c r="M30" i="16"/>
  <c r="L30" i="16"/>
  <c r="K30" i="16"/>
  <c r="J30" i="16"/>
  <c r="C30" i="16"/>
  <c r="B30" i="16"/>
  <c r="V29" i="16"/>
  <c r="U29" i="16"/>
  <c r="T29" i="16"/>
  <c r="S29" i="16"/>
  <c r="R29" i="16"/>
  <c r="Q29" i="16"/>
  <c r="P29" i="16"/>
  <c r="N29" i="16"/>
  <c r="M29" i="16"/>
  <c r="L29" i="16"/>
  <c r="K29" i="16"/>
  <c r="J29" i="16"/>
  <c r="C29" i="16"/>
  <c r="B29" i="16"/>
  <c r="V28" i="16"/>
  <c r="U28" i="16"/>
  <c r="T28" i="16"/>
  <c r="S28" i="16"/>
  <c r="R28" i="16"/>
  <c r="Q28" i="16"/>
  <c r="P28" i="16"/>
  <c r="N28" i="16"/>
  <c r="M28" i="16"/>
  <c r="L28" i="16"/>
  <c r="K28" i="16"/>
  <c r="J28" i="16"/>
  <c r="C28" i="16"/>
  <c r="B28" i="16"/>
  <c r="V27" i="16"/>
  <c r="U27" i="16"/>
  <c r="T27" i="16"/>
  <c r="S27" i="16"/>
  <c r="R27" i="16"/>
  <c r="Q27" i="16"/>
  <c r="P27" i="16"/>
  <c r="N27" i="16"/>
  <c r="M27" i="16"/>
  <c r="L27" i="16"/>
  <c r="K27" i="16"/>
  <c r="J27" i="16"/>
  <c r="C27" i="16"/>
  <c r="B27" i="16"/>
  <c r="V26" i="16"/>
  <c r="U26" i="16"/>
  <c r="T26" i="16"/>
  <c r="S26" i="16"/>
  <c r="R26" i="16"/>
  <c r="Q26" i="16"/>
  <c r="P26" i="16"/>
  <c r="N26" i="16"/>
  <c r="M26" i="16"/>
  <c r="L26" i="16"/>
  <c r="K26" i="16"/>
  <c r="J26" i="16"/>
  <c r="C26" i="16"/>
  <c r="B26" i="16"/>
  <c r="V25" i="16"/>
  <c r="U25" i="16"/>
  <c r="T25" i="16"/>
  <c r="S25" i="16"/>
  <c r="R25" i="16"/>
  <c r="Q25" i="16"/>
  <c r="P25" i="16"/>
  <c r="N25" i="16"/>
  <c r="M25" i="16"/>
  <c r="L25" i="16"/>
  <c r="K25" i="16"/>
  <c r="J25" i="16"/>
  <c r="C25" i="16"/>
  <c r="B25" i="16"/>
  <c r="V24" i="16"/>
  <c r="U24" i="16"/>
  <c r="T24" i="16"/>
  <c r="S24" i="16"/>
  <c r="R24" i="16"/>
  <c r="Q24" i="16"/>
  <c r="P24" i="16"/>
  <c r="N24" i="16"/>
  <c r="M24" i="16"/>
  <c r="L24" i="16"/>
  <c r="K24" i="16"/>
  <c r="J24" i="16"/>
  <c r="C24" i="16"/>
  <c r="B24" i="16"/>
  <c r="V23" i="16"/>
  <c r="U23" i="16"/>
  <c r="T23" i="16"/>
  <c r="S23" i="16"/>
  <c r="R23" i="16"/>
  <c r="Q23" i="16"/>
  <c r="P23" i="16"/>
  <c r="N23" i="16"/>
  <c r="M23" i="16"/>
  <c r="L23" i="16"/>
  <c r="K23" i="16"/>
  <c r="J23" i="16"/>
  <c r="C23" i="16"/>
  <c r="B23" i="16"/>
  <c r="V22" i="16"/>
  <c r="U22" i="16"/>
  <c r="T22" i="16"/>
  <c r="S22" i="16"/>
  <c r="R22" i="16"/>
  <c r="Q22" i="16"/>
  <c r="P22" i="16"/>
  <c r="N22" i="16"/>
  <c r="M22" i="16"/>
  <c r="L22" i="16"/>
  <c r="K22" i="16"/>
  <c r="J22" i="16"/>
  <c r="C22" i="16"/>
  <c r="B22" i="16"/>
  <c r="V21" i="16"/>
  <c r="U21" i="16"/>
  <c r="T21" i="16"/>
  <c r="S21" i="16"/>
  <c r="R21" i="16"/>
  <c r="Q21" i="16"/>
  <c r="P21" i="16"/>
  <c r="N21" i="16"/>
  <c r="M21" i="16"/>
  <c r="L21" i="16"/>
  <c r="K21" i="16"/>
  <c r="J21" i="16"/>
  <c r="C21" i="16"/>
  <c r="B21" i="16"/>
  <c r="V20" i="16"/>
  <c r="U20" i="16"/>
  <c r="T20" i="16"/>
  <c r="S20" i="16"/>
  <c r="R20" i="16"/>
  <c r="Q20" i="16"/>
  <c r="P20" i="16"/>
  <c r="N20" i="16"/>
  <c r="M20" i="16"/>
  <c r="L20" i="16"/>
  <c r="K20" i="16"/>
  <c r="J20" i="16"/>
  <c r="C20" i="16"/>
  <c r="B20" i="16"/>
  <c r="V19" i="16"/>
  <c r="U19" i="16"/>
  <c r="T19" i="16"/>
  <c r="S19" i="16"/>
  <c r="R19" i="16"/>
  <c r="Q19" i="16"/>
  <c r="P19" i="16"/>
  <c r="N19" i="16"/>
  <c r="M19" i="16"/>
  <c r="L19" i="16"/>
  <c r="K19" i="16"/>
  <c r="J19" i="16"/>
  <c r="C19" i="16"/>
  <c r="B19" i="16"/>
  <c r="V18" i="16"/>
  <c r="U18" i="16"/>
  <c r="T18" i="16"/>
  <c r="S18" i="16"/>
  <c r="R18" i="16"/>
  <c r="Q18" i="16"/>
  <c r="P18" i="16"/>
  <c r="N18" i="16"/>
  <c r="M18" i="16"/>
  <c r="L18" i="16"/>
  <c r="K18" i="16"/>
  <c r="J18" i="16"/>
  <c r="C18" i="16"/>
  <c r="B18" i="16"/>
  <c r="V17" i="16"/>
  <c r="U17" i="16"/>
  <c r="T17" i="16"/>
  <c r="S17" i="16"/>
  <c r="R17" i="16"/>
  <c r="Q17" i="16"/>
  <c r="P17" i="16"/>
  <c r="N17" i="16"/>
  <c r="M17" i="16"/>
  <c r="L17" i="16"/>
  <c r="K17" i="16"/>
  <c r="J17" i="16"/>
  <c r="C17" i="16"/>
  <c r="B17" i="16"/>
  <c r="V16" i="16"/>
  <c r="U16" i="16"/>
  <c r="T16" i="16"/>
  <c r="S16" i="16"/>
  <c r="R16" i="16"/>
  <c r="Q16" i="16"/>
  <c r="P16" i="16"/>
  <c r="N16" i="16"/>
  <c r="M16" i="16"/>
  <c r="L16" i="16"/>
  <c r="K16" i="16"/>
  <c r="J16" i="16"/>
  <c r="C16" i="16"/>
  <c r="B16" i="16"/>
  <c r="V15" i="16"/>
  <c r="U15" i="16"/>
  <c r="T15" i="16"/>
  <c r="S15" i="16"/>
  <c r="R15" i="16"/>
  <c r="Q15" i="16"/>
  <c r="P15" i="16"/>
  <c r="N15" i="16"/>
  <c r="M15" i="16"/>
  <c r="L15" i="16"/>
  <c r="K15" i="16"/>
  <c r="J15" i="16"/>
  <c r="C15" i="16"/>
  <c r="B15" i="16"/>
  <c r="V14" i="16"/>
  <c r="U14" i="16"/>
  <c r="T14" i="16"/>
  <c r="S14" i="16"/>
  <c r="R14" i="16"/>
  <c r="Q14" i="16"/>
  <c r="P14" i="16"/>
  <c r="N14" i="16"/>
  <c r="M14" i="16"/>
  <c r="L14" i="16"/>
  <c r="K14" i="16"/>
  <c r="J14" i="16"/>
  <c r="C14" i="16"/>
  <c r="B14" i="16"/>
  <c r="V13" i="16"/>
  <c r="U13" i="16"/>
  <c r="T13" i="16"/>
  <c r="S13" i="16"/>
  <c r="R13" i="16"/>
  <c r="Q13" i="16"/>
  <c r="P13" i="16"/>
  <c r="N13" i="16"/>
  <c r="M13" i="16"/>
  <c r="L13" i="16"/>
  <c r="K13" i="16"/>
  <c r="J13" i="16"/>
  <c r="C13" i="16"/>
  <c r="B13" i="16"/>
  <c r="V12" i="16"/>
  <c r="U12" i="16"/>
  <c r="T12" i="16"/>
  <c r="S12" i="16"/>
  <c r="R12" i="16"/>
  <c r="Q12" i="16"/>
  <c r="P12" i="16"/>
  <c r="N12" i="16"/>
  <c r="M12" i="16"/>
  <c r="L12" i="16"/>
  <c r="K12" i="16"/>
  <c r="J12" i="16"/>
  <c r="C12" i="16"/>
  <c r="B12" i="16"/>
  <c r="V11" i="16"/>
  <c r="U11" i="16"/>
  <c r="T11" i="16"/>
  <c r="S11" i="16"/>
  <c r="R11" i="16"/>
  <c r="Q11" i="16"/>
  <c r="P11" i="16"/>
  <c r="N11" i="16"/>
  <c r="M11" i="16"/>
  <c r="L11" i="16"/>
  <c r="K11" i="16"/>
  <c r="J11" i="16"/>
  <c r="C11" i="16"/>
  <c r="B11" i="16"/>
  <c r="V10" i="16"/>
  <c r="U10" i="16"/>
  <c r="T10" i="16"/>
  <c r="S10" i="16"/>
  <c r="R10" i="16"/>
  <c r="Q10" i="16"/>
  <c r="P10" i="16"/>
  <c r="N10" i="16"/>
  <c r="M10" i="16"/>
  <c r="L10" i="16"/>
  <c r="K10" i="16"/>
  <c r="J10" i="16"/>
  <c r="C10" i="16"/>
  <c r="B10" i="16"/>
  <c r="V9" i="16"/>
  <c r="U9" i="16"/>
  <c r="T9" i="16"/>
  <c r="S9" i="16"/>
  <c r="R9" i="16"/>
  <c r="Q9" i="16"/>
  <c r="P9" i="16"/>
  <c r="N9" i="16"/>
  <c r="M9" i="16"/>
  <c r="L9" i="16"/>
  <c r="K9" i="16"/>
  <c r="J9" i="16"/>
  <c r="C9" i="16"/>
  <c r="B9" i="16"/>
  <c r="V8" i="16"/>
  <c r="U8" i="16"/>
  <c r="T8" i="16"/>
  <c r="S8" i="16"/>
  <c r="R8" i="16"/>
  <c r="Q8" i="16"/>
  <c r="P8" i="16"/>
  <c r="N8" i="16"/>
  <c r="M8" i="16"/>
  <c r="L8" i="16"/>
  <c r="K8" i="16"/>
  <c r="J8" i="16"/>
  <c r="C8" i="16"/>
  <c r="B8" i="16"/>
  <c r="V7" i="16"/>
  <c r="U7" i="16"/>
  <c r="T7" i="16"/>
  <c r="S7" i="16"/>
  <c r="R7" i="16"/>
  <c r="Q7" i="16"/>
  <c r="P7" i="16"/>
  <c r="N7" i="16"/>
  <c r="M7" i="16"/>
  <c r="L7" i="16"/>
  <c r="K7" i="16"/>
  <c r="J7" i="16"/>
  <c r="C7" i="16"/>
  <c r="B7" i="16"/>
  <c r="V6" i="16"/>
  <c r="U6" i="16"/>
  <c r="T6" i="16"/>
  <c r="S6" i="16"/>
  <c r="R6" i="16"/>
  <c r="Q6" i="16"/>
  <c r="P6" i="16"/>
  <c r="N6" i="16"/>
  <c r="M6" i="16"/>
  <c r="L6" i="16"/>
  <c r="K6" i="16"/>
  <c r="J6" i="16"/>
  <c r="C6" i="16"/>
  <c r="B6" i="16"/>
  <c r="V5" i="16"/>
  <c r="U5" i="16"/>
  <c r="T5" i="16"/>
  <c r="S5" i="16"/>
  <c r="R5" i="16"/>
  <c r="Q5" i="16"/>
  <c r="P5" i="16"/>
  <c r="N5" i="16"/>
  <c r="M5" i="16"/>
  <c r="L5" i="16"/>
  <c r="K5" i="16"/>
  <c r="J5" i="16"/>
  <c r="C5" i="16"/>
  <c r="B5" i="16"/>
  <c r="V4" i="16"/>
  <c r="U4" i="16"/>
  <c r="T4" i="16"/>
  <c r="S4" i="16"/>
  <c r="R4" i="16"/>
  <c r="Q4" i="16"/>
  <c r="P4" i="16"/>
  <c r="N4" i="16"/>
  <c r="M4" i="16"/>
  <c r="L4" i="16"/>
  <c r="K4" i="16"/>
  <c r="J4" i="16"/>
  <c r="C4" i="16"/>
  <c r="B4" i="16"/>
  <c r="V3" i="16"/>
  <c r="U3" i="16"/>
  <c r="T3" i="16"/>
  <c r="S3" i="16"/>
  <c r="R3" i="16"/>
  <c r="Q3" i="16"/>
  <c r="P3" i="16"/>
  <c r="N3" i="16"/>
  <c r="M3" i="16"/>
  <c r="L3" i="16"/>
  <c r="K3" i="16"/>
  <c r="J3" i="16"/>
  <c r="C3" i="16"/>
  <c r="B3" i="16"/>
  <c r="V2" i="16"/>
  <c r="U2" i="16"/>
  <c r="T2" i="16"/>
  <c r="S2" i="16"/>
  <c r="R2" i="16"/>
  <c r="Q2" i="16"/>
  <c r="P2" i="16"/>
  <c r="N2" i="16"/>
  <c r="M2" i="16"/>
  <c r="L2" i="16"/>
  <c r="K2" i="16"/>
  <c r="J2" i="16"/>
  <c r="C2" i="16"/>
  <c r="B2" i="16"/>
  <c r="L7" i="8" l="1"/>
  <c r="M7" i="8"/>
  <c r="J7" i="8"/>
  <c r="O7" i="8"/>
  <c r="N7" i="8"/>
  <c r="N8" i="8"/>
  <c r="M65" i="8"/>
  <c r="M10" i="8"/>
  <c r="M64" i="8"/>
  <c r="M40" i="8"/>
  <c r="M9" i="8"/>
  <c r="M95" i="8"/>
  <c r="M94" i="8"/>
  <c r="M39" i="8"/>
  <c r="M15" i="8"/>
  <c r="M14" i="8"/>
  <c r="T104" i="8"/>
  <c r="T74" i="8"/>
  <c r="T69" i="8"/>
  <c r="T100" i="8"/>
  <c r="T99" i="8"/>
  <c r="T45" i="8"/>
  <c r="T70" i="8"/>
  <c r="T105" i="8"/>
  <c r="T44" i="8"/>
  <c r="T49" i="8"/>
  <c r="T75" i="8"/>
  <c r="T50" i="8"/>
  <c r="L94" i="8"/>
  <c r="L64" i="8"/>
  <c r="L65" i="8"/>
  <c r="L10" i="8"/>
  <c r="L9" i="8"/>
  <c r="L95" i="8"/>
  <c r="L40" i="8"/>
  <c r="L15" i="8"/>
  <c r="L14" i="8"/>
  <c r="L39" i="8"/>
  <c r="S105" i="8"/>
  <c r="S99" i="8"/>
  <c r="S75" i="8"/>
  <c r="S69" i="8"/>
  <c r="S45" i="8"/>
  <c r="S70" i="8"/>
  <c r="S49" i="8"/>
  <c r="S44" i="8"/>
  <c r="S50" i="8"/>
  <c r="S74" i="8"/>
  <c r="S104" i="8"/>
  <c r="S100" i="8"/>
  <c r="N24" i="8"/>
  <c r="N25" i="8"/>
  <c r="N5" i="8"/>
  <c r="N6" i="8"/>
  <c r="N20" i="8"/>
  <c r="N19" i="8"/>
  <c r="N4" i="8"/>
  <c r="N3" i="8"/>
  <c r="O4" i="8"/>
  <c r="O25" i="8"/>
  <c r="O20" i="8"/>
  <c r="O6" i="8"/>
  <c r="O24" i="8"/>
  <c r="O5" i="8"/>
  <c r="O19" i="8"/>
  <c r="O3" i="8"/>
  <c r="P40" i="8"/>
  <c r="P39" i="8"/>
  <c r="P15" i="8"/>
  <c r="P95" i="8"/>
  <c r="P94" i="8"/>
  <c r="P65" i="8"/>
  <c r="P9" i="8"/>
  <c r="P10" i="8"/>
  <c r="P64" i="8"/>
  <c r="P14" i="8"/>
  <c r="Q39" i="8"/>
  <c r="Q15" i="8"/>
  <c r="Q9" i="8"/>
  <c r="Q65" i="8"/>
  <c r="Q64" i="8"/>
  <c r="Q95" i="8"/>
  <c r="Q40" i="8"/>
  <c r="Q14" i="8"/>
  <c r="Q94" i="8"/>
  <c r="Q10" i="8"/>
  <c r="J104" i="8"/>
  <c r="J74" i="8"/>
  <c r="J50" i="8"/>
  <c r="J44" i="8"/>
  <c r="J105" i="8"/>
  <c r="J75" i="8"/>
  <c r="J45" i="8"/>
  <c r="J100" i="8"/>
  <c r="J69" i="8"/>
  <c r="J49" i="8"/>
  <c r="J70" i="8"/>
  <c r="J99" i="8"/>
  <c r="M19" i="8"/>
  <c r="M24" i="8"/>
  <c r="M4" i="8"/>
  <c r="M3" i="8"/>
  <c r="M5" i="8"/>
  <c r="M25" i="8"/>
  <c r="M6" i="8"/>
  <c r="M20" i="8"/>
  <c r="M8" i="8"/>
  <c r="K104" i="8"/>
  <c r="K74" i="8"/>
  <c r="K50" i="8"/>
  <c r="K44" i="8"/>
  <c r="K100" i="8"/>
  <c r="K75" i="8"/>
  <c r="K69" i="8"/>
  <c r="K49" i="8"/>
  <c r="K99" i="8"/>
  <c r="K105" i="8"/>
  <c r="K45" i="8"/>
  <c r="K70" i="8"/>
  <c r="L100" i="8"/>
  <c r="L70" i="8"/>
  <c r="L104" i="8"/>
  <c r="L74" i="8"/>
  <c r="L99" i="8"/>
  <c r="L75" i="8"/>
  <c r="L69" i="8"/>
  <c r="L105" i="8"/>
  <c r="L44" i="8"/>
  <c r="L50" i="8"/>
  <c r="L49" i="8"/>
  <c r="L45" i="8"/>
  <c r="L8" i="8"/>
  <c r="J25" i="8"/>
  <c r="J6" i="8"/>
  <c r="J24" i="8"/>
  <c r="J4" i="8"/>
  <c r="J5" i="8"/>
  <c r="J3" i="8"/>
  <c r="J20" i="8"/>
  <c r="J19" i="8"/>
  <c r="J8" i="8"/>
  <c r="U14" i="8"/>
  <c r="U95" i="8"/>
  <c r="U94" i="8"/>
  <c r="U15" i="8"/>
  <c r="U65" i="8"/>
  <c r="U10" i="8"/>
  <c r="U9" i="8"/>
  <c r="U64" i="8"/>
  <c r="U40" i="8"/>
  <c r="U39" i="8"/>
  <c r="N100" i="8"/>
  <c r="N70" i="8"/>
  <c r="N49" i="8"/>
  <c r="N99" i="8"/>
  <c r="N45" i="8"/>
  <c r="N74" i="8"/>
  <c r="N105" i="8"/>
  <c r="N69" i="8"/>
  <c r="N104" i="8"/>
  <c r="N75" i="8"/>
  <c r="N50" i="8"/>
  <c r="N44" i="8"/>
  <c r="N94" i="8"/>
  <c r="N64" i="8"/>
  <c r="N40" i="8"/>
  <c r="N95" i="8"/>
  <c r="N39" i="8"/>
  <c r="N14" i="8"/>
  <c r="N10" i="8"/>
  <c r="N15" i="8"/>
  <c r="N9" i="8"/>
  <c r="N65" i="8"/>
  <c r="R39" i="8"/>
  <c r="R65" i="8"/>
  <c r="R64" i="8"/>
  <c r="R94" i="8"/>
  <c r="R95" i="8"/>
  <c r="R40" i="8"/>
  <c r="R14" i="8"/>
  <c r="R15" i="8"/>
  <c r="R10" i="8"/>
  <c r="R9" i="8"/>
  <c r="T95" i="8"/>
  <c r="T65" i="8"/>
  <c r="T14" i="8"/>
  <c r="T15" i="8"/>
  <c r="T40" i="8"/>
  <c r="T39" i="8"/>
  <c r="T64" i="8"/>
  <c r="T94" i="8"/>
  <c r="T10" i="8"/>
  <c r="T9" i="8"/>
  <c r="M104" i="8"/>
  <c r="M74" i="8"/>
  <c r="M100" i="8"/>
  <c r="M99" i="8"/>
  <c r="M45" i="8"/>
  <c r="M105" i="8"/>
  <c r="M69" i="8"/>
  <c r="M75" i="8"/>
  <c r="M49" i="8"/>
  <c r="M50" i="8"/>
  <c r="M44" i="8"/>
  <c r="M70" i="8"/>
  <c r="P105" i="8"/>
  <c r="P99" i="8"/>
  <c r="P75" i="8"/>
  <c r="P69" i="8"/>
  <c r="P50" i="8"/>
  <c r="P104" i="8"/>
  <c r="P100" i="8"/>
  <c r="P44" i="8"/>
  <c r="P70" i="8"/>
  <c r="P74" i="8"/>
  <c r="P49" i="8"/>
  <c r="P45" i="8"/>
  <c r="K19" i="8"/>
  <c r="K3" i="8"/>
  <c r="K6" i="8"/>
  <c r="K25" i="8"/>
  <c r="K24" i="8"/>
  <c r="K4" i="8"/>
  <c r="K5" i="8"/>
  <c r="K20" i="8"/>
  <c r="O8" i="8"/>
  <c r="U69" i="8"/>
  <c r="U100" i="8"/>
  <c r="U99" i="8"/>
  <c r="U70" i="8"/>
  <c r="U50" i="8"/>
  <c r="U105" i="8"/>
  <c r="U44" i="8"/>
  <c r="U49" i="8"/>
  <c r="U45" i="8"/>
  <c r="U74" i="8"/>
  <c r="U104" i="8"/>
  <c r="U75" i="8"/>
  <c r="J95" i="8"/>
  <c r="J65" i="8"/>
  <c r="J40" i="8"/>
  <c r="J39" i="8"/>
  <c r="J10" i="8"/>
  <c r="J94" i="8"/>
  <c r="J64" i="8"/>
  <c r="J9" i="8"/>
  <c r="J14" i="8"/>
  <c r="J15" i="8"/>
  <c r="Q50" i="8"/>
  <c r="Q70" i="8"/>
  <c r="Q69" i="8"/>
  <c r="Q49" i="8"/>
  <c r="Q44" i="8"/>
  <c r="Q105" i="8"/>
  <c r="Q104" i="8"/>
  <c r="Q100" i="8"/>
  <c r="Q99" i="8"/>
  <c r="Q74" i="8"/>
  <c r="Q45" i="8"/>
  <c r="Q75" i="8"/>
  <c r="L19" i="8"/>
  <c r="L24" i="8"/>
  <c r="L3" i="8"/>
  <c r="L25" i="8"/>
  <c r="L4" i="8"/>
  <c r="L5" i="8"/>
  <c r="L6" i="8"/>
  <c r="L20" i="8"/>
  <c r="S39" i="8"/>
  <c r="S95" i="8"/>
  <c r="S14" i="8"/>
  <c r="S65" i="8"/>
  <c r="S64" i="8"/>
  <c r="S40" i="8"/>
  <c r="S15" i="8"/>
  <c r="S94" i="8"/>
  <c r="S9" i="8"/>
  <c r="S10" i="8"/>
  <c r="K95" i="8"/>
  <c r="K65" i="8"/>
  <c r="K64" i="8"/>
  <c r="K10" i="8"/>
  <c r="K94" i="8"/>
  <c r="K9" i="8"/>
  <c r="K40" i="8"/>
  <c r="K14" i="8"/>
  <c r="K15" i="8"/>
  <c r="K39" i="8"/>
  <c r="R105" i="8"/>
  <c r="R99" i="8"/>
  <c r="R75" i="8"/>
  <c r="R69" i="8"/>
  <c r="R45" i="8"/>
  <c r="R70" i="8"/>
  <c r="R49" i="8"/>
  <c r="R44" i="8"/>
  <c r="R104" i="8"/>
  <c r="R50" i="8"/>
  <c r="R74" i="8"/>
  <c r="R100" i="8"/>
  <c r="K33" i="20"/>
  <c r="K29" i="20"/>
  <c r="J29" i="20"/>
  <c r="K55" i="20"/>
  <c r="L29" i="20"/>
  <c r="E60" i="20"/>
  <c r="E48" i="20"/>
  <c r="L39" i="20"/>
  <c r="L61" i="20"/>
  <c r="K64" i="22"/>
  <c r="L10" i="23"/>
  <c r="J17" i="20"/>
  <c r="L21" i="24"/>
  <c r="E30" i="20"/>
  <c r="L45" i="20"/>
  <c r="O18" i="24"/>
  <c r="K45" i="20"/>
  <c r="E61" i="20"/>
  <c r="L48" i="20"/>
  <c r="J45" i="20"/>
  <c r="N65" i="23"/>
  <c r="N33" i="23"/>
  <c r="M62" i="22"/>
  <c r="K21" i="24"/>
  <c r="L36" i="22"/>
  <c r="N25" i="23"/>
  <c r="L42" i="23"/>
  <c r="K52" i="24"/>
  <c r="E13" i="20"/>
  <c r="J63" i="20"/>
  <c r="K57" i="20"/>
  <c r="K60" i="20"/>
  <c r="K37" i="20"/>
  <c r="J13" i="20"/>
  <c r="L38" i="23"/>
  <c r="K39" i="20"/>
  <c r="M25" i="23"/>
  <c r="L11" i="22"/>
  <c r="J5" i="24"/>
  <c r="M9" i="22"/>
  <c r="E25" i="20"/>
  <c r="L37" i="20"/>
  <c r="E15" i="23"/>
  <c r="E49" i="20"/>
  <c r="J37" i="20"/>
  <c r="E52" i="20"/>
  <c r="E51" i="20"/>
  <c r="K61" i="20"/>
  <c r="K49" i="24"/>
  <c r="L52" i="24"/>
  <c r="E38" i="20"/>
  <c r="K48" i="20"/>
  <c r="O19" i="24"/>
  <c r="L49" i="24"/>
  <c r="E24" i="20"/>
  <c r="L63" i="20"/>
  <c r="O46" i="24"/>
  <c r="E36" i="20"/>
  <c r="L57" i="20"/>
  <c r="L50" i="20"/>
  <c r="M11" i="22"/>
  <c r="L60" i="20"/>
  <c r="K50" i="20"/>
  <c r="K38" i="23"/>
  <c r="E62" i="20"/>
  <c r="L33" i="20"/>
  <c r="K5" i="23"/>
  <c r="N5" i="23"/>
  <c r="E26" i="24"/>
  <c r="L66" i="20"/>
  <c r="E66" i="20"/>
  <c r="K65" i="20"/>
  <c r="L65" i="20"/>
  <c r="E65" i="20"/>
  <c r="J65" i="20"/>
  <c r="J41" i="20"/>
  <c r="K41" i="20"/>
  <c r="L41" i="20"/>
  <c r="L17" i="20"/>
  <c r="E17" i="20"/>
  <c r="K53" i="20"/>
  <c r="E63" i="23"/>
  <c r="L21" i="23"/>
  <c r="E8" i="24"/>
  <c r="M8" i="24"/>
  <c r="N8" i="24"/>
  <c r="J8" i="24"/>
  <c r="O45" i="24"/>
  <c r="K45" i="24"/>
  <c r="J45" i="24"/>
  <c r="L45" i="24"/>
  <c r="E45" i="24"/>
  <c r="K45" i="23"/>
  <c r="N45" i="23"/>
  <c r="O3" i="24"/>
  <c r="E43" i="20"/>
  <c r="J43" i="20"/>
  <c r="K43" i="20"/>
  <c r="K31" i="20"/>
  <c r="J31" i="20"/>
  <c r="L45" i="23"/>
  <c r="M45" i="23"/>
  <c r="M24" i="24"/>
  <c r="E53" i="20"/>
  <c r="L53" i="20"/>
  <c r="E5" i="20"/>
  <c r="K5" i="20"/>
  <c r="L5" i="20"/>
  <c r="K16" i="22"/>
  <c r="M16" i="22"/>
  <c r="L16" i="22"/>
  <c r="K21" i="23"/>
  <c r="N21" i="23"/>
  <c r="L55" i="20"/>
  <c r="J5" i="20"/>
  <c r="K41" i="23"/>
  <c r="M41" i="23"/>
  <c r="N41" i="23"/>
  <c r="K8" i="24"/>
  <c r="L34" i="23"/>
  <c r="E59" i="23"/>
  <c r="K66" i="23"/>
  <c r="J22" i="24"/>
  <c r="L61" i="24"/>
  <c r="E39" i="23"/>
  <c r="J62" i="23"/>
  <c r="N64" i="23"/>
  <c r="L66" i="23"/>
  <c r="J4" i="24"/>
  <c r="E14" i="24"/>
  <c r="K17" i="24"/>
  <c r="O22" i="24"/>
  <c r="J53" i="24"/>
  <c r="J56" i="24"/>
  <c r="L49" i="20"/>
  <c r="J25" i="20"/>
  <c r="L3" i="20"/>
  <c r="K62" i="23"/>
  <c r="K4" i="24"/>
  <c r="J12" i="24"/>
  <c r="J14" i="24"/>
  <c r="L17" i="24"/>
  <c r="E25" i="24"/>
  <c r="O31" i="24"/>
  <c r="K53" i="24"/>
  <c r="K56" i="24"/>
  <c r="K49" i="20"/>
  <c r="L36" i="20"/>
  <c r="K12" i="24"/>
  <c r="J25" i="24"/>
  <c r="L53" i="24"/>
  <c r="K51" i="20"/>
  <c r="K36" i="20"/>
  <c r="L40" i="22"/>
  <c r="L6" i="23"/>
  <c r="N44" i="23"/>
  <c r="J49" i="23"/>
  <c r="M56" i="24"/>
  <c r="O59" i="24"/>
  <c r="E39" i="20"/>
  <c r="J51" i="20"/>
  <c r="K38" i="20"/>
  <c r="J33" i="20"/>
  <c r="K27" i="20"/>
  <c r="J15" i="20"/>
  <c r="J12" i="20"/>
  <c r="J36" i="22"/>
  <c r="J25" i="23"/>
  <c r="L33" i="23"/>
  <c r="E35" i="23"/>
  <c r="J42" i="23"/>
  <c r="L49" i="23"/>
  <c r="N4" i="24"/>
  <c r="M12" i="24"/>
  <c r="E21" i="24"/>
  <c r="O23" i="24"/>
  <c r="L25" i="24"/>
  <c r="E46" i="24"/>
  <c r="E49" i="24"/>
  <c r="N56" i="24"/>
  <c r="E40" i="20"/>
  <c r="E53" i="24"/>
  <c r="L62" i="20"/>
  <c r="E3" i="23"/>
  <c r="E27" i="20"/>
  <c r="E3" i="20"/>
  <c r="K62" i="20"/>
  <c r="L15" i="20"/>
  <c r="K3" i="20"/>
  <c r="L62" i="23"/>
  <c r="L4" i="24"/>
  <c r="O14" i="24"/>
  <c r="L56" i="24"/>
  <c r="L38" i="20"/>
  <c r="L27" i="20"/>
  <c r="N20" i="23"/>
  <c r="M4" i="24"/>
  <c r="L12" i="24"/>
  <c r="K25" i="24"/>
  <c r="E64" i="20"/>
  <c r="K9" i="22"/>
  <c r="K11" i="22"/>
  <c r="L25" i="23"/>
  <c r="M33" i="23"/>
  <c r="J38" i="23"/>
  <c r="N40" i="23"/>
  <c r="K42" i="23"/>
  <c r="M65" i="23"/>
  <c r="N12" i="24"/>
  <c r="J21" i="24"/>
  <c r="J46" i="24"/>
  <c r="J49" i="24"/>
  <c r="M4" i="23"/>
  <c r="N4" i="23"/>
  <c r="J50" i="23"/>
  <c r="E46" i="23"/>
  <c r="L46" i="23"/>
  <c r="N55" i="24"/>
  <c r="O55" i="24"/>
  <c r="K13" i="23"/>
  <c r="M13" i="23"/>
  <c r="N13" i="23"/>
  <c r="J46" i="23"/>
  <c r="E34" i="20"/>
  <c r="L34" i="20"/>
  <c r="K34" i="20"/>
  <c r="J34" i="20"/>
  <c r="J29" i="24"/>
  <c r="J57" i="20"/>
  <c r="L13" i="23"/>
  <c r="K8" i="20"/>
  <c r="L8" i="20"/>
  <c r="K47" i="20"/>
  <c r="E23" i="22"/>
  <c r="L23" i="22"/>
  <c r="J61" i="22"/>
  <c r="E20" i="24"/>
  <c r="M20" i="24"/>
  <c r="L20" i="24"/>
  <c r="K20" i="24"/>
  <c r="O43" i="24"/>
  <c r="N34" i="24"/>
  <c r="O34" i="24"/>
  <c r="J34" i="24"/>
  <c r="E34" i="24"/>
  <c r="E18" i="23"/>
  <c r="L18" i="23"/>
  <c r="K18" i="23"/>
  <c r="J18" i="23"/>
  <c r="E29" i="24"/>
  <c r="E35" i="20"/>
  <c r="J58" i="20"/>
  <c r="K58" i="20"/>
  <c r="L58" i="20"/>
  <c r="E58" i="20"/>
  <c r="K22" i="20"/>
  <c r="L22" i="20"/>
  <c r="E22" i="20"/>
  <c r="E8" i="22"/>
  <c r="M8" i="22"/>
  <c r="K46" i="23"/>
  <c r="E32" i="24"/>
  <c r="N32" i="24"/>
  <c r="M32" i="24"/>
  <c r="L32" i="24"/>
  <c r="J21" i="20"/>
  <c r="L21" i="20"/>
  <c r="K21" i="20"/>
  <c r="L47" i="20"/>
  <c r="J8" i="22"/>
  <c r="L30" i="22"/>
  <c r="M30" i="22"/>
  <c r="E30" i="22"/>
  <c r="K29" i="24"/>
  <c r="K44" i="20"/>
  <c r="J44" i="20"/>
  <c r="L44" i="20"/>
  <c r="J35" i="20"/>
  <c r="K32" i="24"/>
  <c r="K2" i="20"/>
  <c r="J2" i="20"/>
  <c r="E2" i="20"/>
  <c r="E19" i="20"/>
  <c r="J19" i="20"/>
  <c r="K19" i="20"/>
  <c r="K59" i="20"/>
  <c r="J4" i="22"/>
  <c r="K57" i="23"/>
  <c r="N57" i="23"/>
  <c r="M57" i="23"/>
  <c r="L57" i="23"/>
  <c r="J57" i="23"/>
  <c r="J20" i="24"/>
  <c r="N48" i="23"/>
  <c r="O57" i="24"/>
  <c r="L57" i="24"/>
  <c r="J57" i="24"/>
  <c r="K57" i="24"/>
  <c r="E57" i="24"/>
  <c r="O47" i="24"/>
  <c r="E64" i="24"/>
  <c r="N64" i="24"/>
  <c r="L64" i="24"/>
  <c r="M64" i="24"/>
  <c r="K64" i="24"/>
  <c r="J23" i="20"/>
  <c r="L23" i="20"/>
  <c r="K23" i="20"/>
  <c r="N50" i="24"/>
  <c r="O50" i="24"/>
  <c r="J50" i="24"/>
  <c r="E50" i="24"/>
  <c r="K10" i="20"/>
  <c r="L10" i="20"/>
  <c r="L35" i="20"/>
  <c r="J13" i="23"/>
  <c r="K9" i="20"/>
  <c r="J9" i="20"/>
  <c r="L9" i="20"/>
  <c r="L59" i="22"/>
  <c r="K56" i="20"/>
  <c r="L56" i="20"/>
  <c r="J56" i="20"/>
  <c r="E56" i="20"/>
  <c r="E20" i="20"/>
  <c r="K20" i="20"/>
  <c r="L20" i="20"/>
  <c r="M59" i="22"/>
  <c r="L29" i="24"/>
  <c r="E50" i="23"/>
  <c r="L50" i="23"/>
  <c r="J11" i="20"/>
  <c r="K11" i="20"/>
  <c r="L11" i="20"/>
  <c r="M32" i="22"/>
  <c r="E32" i="22"/>
  <c r="K46" i="20"/>
  <c r="L46" i="20"/>
  <c r="J46" i="20"/>
  <c r="L61" i="22"/>
  <c r="M61" i="22"/>
  <c r="K61" i="22"/>
  <c r="J32" i="24"/>
  <c r="E48" i="24"/>
  <c r="K48" i="24"/>
  <c r="N48" i="24"/>
  <c r="M48" i="24"/>
  <c r="J48" i="24"/>
  <c r="L48" i="24"/>
  <c r="K32" i="20"/>
  <c r="E32" i="20"/>
  <c r="L32" i="20"/>
  <c r="J32" i="20"/>
  <c r="L59" i="20"/>
  <c r="K8" i="22"/>
  <c r="E21" i="20"/>
  <c r="J7" i="20"/>
  <c r="K7" i="20"/>
  <c r="L8" i="22"/>
  <c r="E28" i="22"/>
  <c r="L28" i="22"/>
  <c r="J28" i="22"/>
  <c r="E31" i="23"/>
  <c r="E11" i="20"/>
  <c r="E46" i="20"/>
  <c r="J59" i="20"/>
  <c r="J20" i="20"/>
  <c r="J8" i="20"/>
  <c r="M4" i="22"/>
  <c r="K55" i="22"/>
  <c r="M60" i="23"/>
  <c r="N60" i="23"/>
  <c r="N20" i="24"/>
  <c r="N27" i="24"/>
  <c r="O27" i="24"/>
  <c r="J53" i="22"/>
  <c r="N24" i="23"/>
  <c r="E26" i="23"/>
  <c r="L26" i="23"/>
  <c r="K26" i="23"/>
  <c r="J26" i="23"/>
  <c r="K29" i="23"/>
  <c r="L29" i="23"/>
  <c r="N29" i="23"/>
  <c r="M29" i="23"/>
  <c r="O37" i="24"/>
  <c r="L37" i="24"/>
  <c r="K37" i="24"/>
  <c r="J37" i="24"/>
  <c r="N66" i="24"/>
  <c r="O66" i="24"/>
  <c r="E44" i="20"/>
  <c r="L31" i="20"/>
  <c r="E44" i="22"/>
  <c r="J29" i="23"/>
  <c r="N10" i="24"/>
  <c r="O10" i="24"/>
  <c r="E37" i="24"/>
  <c r="N54" i="24"/>
  <c r="O54" i="24"/>
  <c r="J54" i="24"/>
  <c r="E66" i="24"/>
  <c r="L43" i="20"/>
  <c r="J15" i="22"/>
  <c r="M15" i="22"/>
  <c r="L15" i="22"/>
  <c r="E36" i="22"/>
  <c r="M36" i="22"/>
  <c r="J40" i="22"/>
  <c r="E42" i="22"/>
  <c r="J44" i="22"/>
  <c r="J64" i="22"/>
  <c r="E22" i="23"/>
  <c r="L22" i="23"/>
  <c r="K22" i="23"/>
  <c r="E58" i="23"/>
  <c r="K58" i="23"/>
  <c r="L58" i="23"/>
  <c r="J58" i="23"/>
  <c r="E10" i="24"/>
  <c r="O41" i="24"/>
  <c r="L41" i="24"/>
  <c r="J41" i="24"/>
  <c r="E41" i="24"/>
  <c r="K41" i="24"/>
  <c r="E54" i="24"/>
  <c r="J66" i="24"/>
  <c r="D10" i="16"/>
  <c r="E10" i="16" s="1"/>
  <c r="K6" i="20"/>
  <c r="L6" i="20"/>
  <c r="J63" i="22"/>
  <c r="N11" i="23"/>
  <c r="E11" i="23"/>
  <c r="N51" i="23"/>
  <c r="E51" i="23"/>
  <c r="E44" i="24"/>
  <c r="L44" i="24"/>
  <c r="N44" i="24"/>
  <c r="M44" i="24"/>
  <c r="K16" i="20"/>
  <c r="L16" i="20"/>
  <c r="L52" i="20"/>
  <c r="L30" i="20"/>
  <c r="E12" i="22"/>
  <c r="J24" i="22"/>
  <c r="E6" i="24"/>
  <c r="J44" i="24"/>
  <c r="N62" i="24"/>
  <c r="O62" i="24"/>
  <c r="K66" i="20"/>
  <c r="K42" i="20"/>
  <c r="K30" i="20"/>
  <c r="E47" i="23"/>
  <c r="J6" i="24"/>
  <c r="O51" i="24"/>
  <c r="J60" i="24"/>
  <c r="E26" i="20"/>
  <c r="K26" i="20"/>
  <c r="L26" i="20"/>
  <c r="K14" i="20"/>
  <c r="L14" i="20"/>
  <c r="J66" i="20"/>
  <c r="J64" i="20"/>
  <c r="J54" i="20"/>
  <c r="J52" i="20"/>
  <c r="J50" i="20"/>
  <c r="J42" i="20"/>
  <c r="J40" i="20"/>
  <c r="K12" i="22"/>
  <c r="E16" i="22"/>
  <c r="J41" i="22"/>
  <c r="K43" i="22"/>
  <c r="L52" i="22"/>
  <c r="E54" i="22"/>
  <c r="E56" i="22"/>
  <c r="M60" i="22"/>
  <c r="M63" i="22"/>
  <c r="L65" i="22"/>
  <c r="E65" i="22"/>
  <c r="J5" i="23"/>
  <c r="E14" i="23"/>
  <c r="L14" i="23"/>
  <c r="K14" i="23"/>
  <c r="J14" i="23"/>
  <c r="K37" i="23"/>
  <c r="M37" i="23"/>
  <c r="L37" i="23"/>
  <c r="J37" i="23"/>
  <c r="E43" i="23"/>
  <c r="J54" i="23"/>
  <c r="K61" i="23"/>
  <c r="M61" i="23"/>
  <c r="L61" i="23"/>
  <c r="J61" i="23"/>
  <c r="J2" i="24"/>
  <c r="O6" i="24"/>
  <c r="M16" i="24"/>
  <c r="J33" i="24"/>
  <c r="O39" i="24"/>
  <c r="J62" i="24"/>
  <c r="E18" i="20"/>
  <c r="K18" i="20"/>
  <c r="L18" i="20"/>
  <c r="L10" i="22"/>
  <c r="M10" i="22"/>
  <c r="E10" i="22"/>
  <c r="N38" i="24"/>
  <c r="J38" i="24"/>
  <c r="O38" i="24"/>
  <c r="E38" i="24"/>
  <c r="D23" i="19"/>
  <c r="E23" i="19" s="1"/>
  <c r="K9" i="23"/>
  <c r="N9" i="23"/>
  <c r="E27" i="23"/>
  <c r="E4" i="20"/>
  <c r="K4" i="20"/>
  <c r="L4" i="20"/>
  <c r="L64" i="20"/>
  <c r="L54" i="20"/>
  <c r="L42" i="20"/>
  <c r="L28" i="20"/>
  <c r="E2" i="23"/>
  <c r="L2" i="23"/>
  <c r="K2" i="23"/>
  <c r="J2" i="23"/>
  <c r="E60" i="24"/>
  <c r="N60" i="24"/>
  <c r="K54" i="20"/>
  <c r="J16" i="20"/>
  <c r="M24" i="22"/>
  <c r="M58" i="22"/>
  <c r="L63" i="22"/>
  <c r="L9" i="23"/>
  <c r="N11" i="24"/>
  <c r="O11" i="24"/>
  <c r="E36" i="24"/>
  <c r="N36" i="24"/>
  <c r="M36" i="24"/>
  <c r="L36" i="24"/>
  <c r="K44" i="24"/>
  <c r="D17" i="17"/>
  <c r="E17" i="17" s="1"/>
  <c r="E16" i="20"/>
  <c r="L25" i="20"/>
  <c r="J18" i="20"/>
  <c r="L13" i="20"/>
  <c r="J6" i="20"/>
  <c r="M5" i="22"/>
  <c r="L12" i="22"/>
  <c r="J16" i="22"/>
  <c r="J20" i="22"/>
  <c r="L5" i="23"/>
  <c r="E7" i="23"/>
  <c r="M12" i="23"/>
  <c r="N12" i="23"/>
  <c r="K17" i="23"/>
  <c r="L17" i="23"/>
  <c r="J17" i="23"/>
  <c r="E19" i="23"/>
  <c r="N37" i="23"/>
  <c r="K54" i="23"/>
  <c r="N61" i="23"/>
  <c r="O2" i="24"/>
  <c r="K33" i="24"/>
  <c r="K36" i="24"/>
  <c r="N58" i="24"/>
  <c r="O58" i="24"/>
  <c r="L60" i="24"/>
  <c r="O65" i="24"/>
  <c r="J65" i="24"/>
  <c r="L65" i="24"/>
  <c r="K65" i="24"/>
  <c r="E65" i="24"/>
  <c r="M16" i="23"/>
  <c r="N16" i="23"/>
  <c r="E28" i="20"/>
  <c r="K28" i="20"/>
  <c r="L40" i="20"/>
  <c r="K63" i="22"/>
  <c r="J9" i="23"/>
  <c r="O13" i="24"/>
  <c r="K13" i="24"/>
  <c r="J13" i="24"/>
  <c r="E13" i="24"/>
  <c r="J12" i="22"/>
  <c r="E23" i="23"/>
  <c r="M32" i="23"/>
  <c r="N32" i="23"/>
  <c r="N56" i="23"/>
  <c r="E2" i="24"/>
  <c r="E16" i="24"/>
  <c r="L16" i="24"/>
  <c r="K16" i="24"/>
  <c r="J16" i="24"/>
  <c r="E28" i="24"/>
  <c r="N28" i="24"/>
  <c r="L28" i="24"/>
  <c r="K28" i="24"/>
  <c r="J28" i="24"/>
  <c r="E33" i="24"/>
  <c r="E62" i="24"/>
  <c r="E14" i="20"/>
  <c r="K24" i="20"/>
  <c r="L24" i="20"/>
  <c r="K12" i="20"/>
  <c r="L12" i="20"/>
  <c r="L29" i="22"/>
  <c r="J29" i="22"/>
  <c r="M5" i="23"/>
  <c r="M17" i="23"/>
  <c r="N28" i="23"/>
  <c r="E30" i="23"/>
  <c r="L30" i="23"/>
  <c r="K30" i="23"/>
  <c r="J30" i="23"/>
  <c r="N52" i="23"/>
  <c r="L54" i="23"/>
  <c r="E24" i="24"/>
  <c r="L24" i="24"/>
  <c r="K24" i="24"/>
  <c r="J24" i="24"/>
  <c r="L33" i="24"/>
  <c r="E52" i="24"/>
  <c r="J52" i="24"/>
  <c r="N52" i="24"/>
  <c r="E58" i="24"/>
  <c r="M60" i="24"/>
  <c r="E40" i="24"/>
  <c r="M40" i="24"/>
  <c r="N40" i="24"/>
  <c r="J6" i="23"/>
  <c r="N8" i="23"/>
  <c r="J10" i="23"/>
  <c r="J41" i="23"/>
  <c r="K53" i="23"/>
  <c r="N53" i="23"/>
  <c r="M53" i="23"/>
  <c r="O9" i="24"/>
  <c r="L9" i="24"/>
  <c r="K9" i="24"/>
  <c r="J9" i="24"/>
  <c r="E18" i="24"/>
  <c r="N30" i="24"/>
  <c r="O30" i="24"/>
  <c r="J30" i="24"/>
  <c r="J40" i="24"/>
  <c r="N42" i="24"/>
  <c r="E42" i="24"/>
  <c r="O42" i="24"/>
  <c r="O61" i="24"/>
  <c r="K61" i="24"/>
  <c r="O63" i="24"/>
  <c r="M25" i="22"/>
  <c r="K31" i="22"/>
  <c r="K6" i="23"/>
  <c r="K10" i="23"/>
  <c r="J33" i="23"/>
  <c r="L41" i="23"/>
  <c r="J45" i="23"/>
  <c r="K49" i="23"/>
  <c r="N49" i="23"/>
  <c r="J53" i="23"/>
  <c r="J66" i="23"/>
  <c r="O5" i="24"/>
  <c r="L5" i="24"/>
  <c r="K5" i="24"/>
  <c r="O7" i="24"/>
  <c r="E9" i="24"/>
  <c r="J18" i="24"/>
  <c r="E22" i="24"/>
  <c r="N26" i="24"/>
  <c r="O26" i="24"/>
  <c r="E30" i="24"/>
  <c r="O35" i="24"/>
  <c r="K40" i="24"/>
  <c r="J42" i="24"/>
  <c r="E61" i="24"/>
  <c r="J34" i="23"/>
  <c r="N36" i="23"/>
  <c r="E55" i="23"/>
  <c r="J65" i="23"/>
  <c r="O15" i="24"/>
  <c r="E17" i="24"/>
  <c r="J21" i="23"/>
  <c r="K34" i="23"/>
  <c r="L65" i="23"/>
  <c r="J17" i="24"/>
  <c r="D2" i="19"/>
  <c r="E2" i="19" s="1"/>
  <c r="D80" i="19"/>
  <c r="E80" i="19" s="1"/>
  <c r="D93" i="18"/>
  <c r="E93" i="18" s="1"/>
  <c r="D2" i="17"/>
  <c r="E2" i="17" s="1"/>
  <c r="D4" i="16"/>
  <c r="E4" i="16" s="1"/>
  <c r="D8" i="16"/>
  <c r="E8" i="16" s="1"/>
  <c r="D9" i="16"/>
  <c r="E9" i="16" s="1"/>
  <c r="D13" i="16"/>
  <c r="E13" i="16" s="1"/>
  <c r="D3" i="16"/>
  <c r="E3" i="16" s="1"/>
  <c r="D24" i="16"/>
  <c r="E24" i="16" s="1"/>
  <c r="D7" i="16"/>
  <c r="E7" i="16" s="1"/>
  <c r="D2" i="16"/>
  <c r="E2" i="16" s="1"/>
  <c r="D6" i="16"/>
  <c r="E6" i="16" s="1"/>
  <c r="K2" i="24"/>
  <c r="E3" i="24"/>
  <c r="O4" i="24"/>
  <c r="M5" i="24"/>
  <c r="K6" i="24"/>
  <c r="E7" i="24"/>
  <c r="O8" i="24"/>
  <c r="M9" i="24"/>
  <c r="K10" i="24"/>
  <c r="E11" i="24"/>
  <c r="O12" i="24"/>
  <c r="M13" i="24"/>
  <c r="K14" i="24"/>
  <c r="E15" i="24"/>
  <c r="O16" i="24"/>
  <c r="M17" i="24"/>
  <c r="K18" i="24"/>
  <c r="E19" i="24"/>
  <c r="O20" i="24"/>
  <c r="M21" i="24"/>
  <c r="K22" i="24"/>
  <c r="E23" i="24"/>
  <c r="O24" i="24"/>
  <c r="M25" i="24"/>
  <c r="K26" i="24"/>
  <c r="E27" i="24"/>
  <c r="O28" i="24"/>
  <c r="M29" i="24"/>
  <c r="K30" i="24"/>
  <c r="E31" i="24"/>
  <c r="O32" i="24"/>
  <c r="M33" i="24"/>
  <c r="K34" i="24"/>
  <c r="E35" i="24"/>
  <c r="O36" i="24"/>
  <c r="M37" i="24"/>
  <c r="K38" i="24"/>
  <c r="E39" i="24"/>
  <c r="O40" i="24"/>
  <c r="M41" i="24"/>
  <c r="K42" i="24"/>
  <c r="E43" i="24"/>
  <c r="O44" i="24"/>
  <c r="M45" i="24"/>
  <c r="K46" i="24"/>
  <c r="E47" i="24"/>
  <c r="O48" i="24"/>
  <c r="M49" i="24"/>
  <c r="K50" i="24"/>
  <c r="E51" i="24"/>
  <c r="O52" i="24"/>
  <c r="M53" i="24"/>
  <c r="K54" i="24"/>
  <c r="E55" i="24"/>
  <c r="O56" i="24"/>
  <c r="M57" i="24"/>
  <c r="K58" i="24"/>
  <c r="E59" i="24"/>
  <c r="O60" i="24"/>
  <c r="M61" i="24"/>
  <c r="K62" i="24"/>
  <c r="E63" i="24"/>
  <c r="O64" i="24"/>
  <c r="M65" i="24"/>
  <c r="K66" i="24"/>
  <c r="L2" i="24"/>
  <c r="J3" i="24"/>
  <c r="N5" i="24"/>
  <c r="L6" i="24"/>
  <c r="J7" i="24"/>
  <c r="N9" i="24"/>
  <c r="L10" i="24"/>
  <c r="J11" i="24"/>
  <c r="N13" i="24"/>
  <c r="L14" i="24"/>
  <c r="J15" i="24"/>
  <c r="N17" i="24"/>
  <c r="L18" i="24"/>
  <c r="J19" i="24"/>
  <c r="N21" i="24"/>
  <c r="L22" i="24"/>
  <c r="J23" i="24"/>
  <c r="N25" i="24"/>
  <c r="L26" i="24"/>
  <c r="J27" i="24"/>
  <c r="N29" i="24"/>
  <c r="L30" i="24"/>
  <c r="J31" i="24"/>
  <c r="N33" i="24"/>
  <c r="L34" i="24"/>
  <c r="J35" i="24"/>
  <c r="N37" i="24"/>
  <c r="L38" i="24"/>
  <c r="J39" i="24"/>
  <c r="N41" i="24"/>
  <c r="L42" i="24"/>
  <c r="J43" i="24"/>
  <c r="N45" i="24"/>
  <c r="L46" i="24"/>
  <c r="J47" i="24"/>
  <c r="N49" i="24"/>
  <c r="L50" i="24"/>
  <c r="J51" i="24"/>
  <c r="N53" i="24"/>
  <c r="L54" i="24"/>
  <c r="J55" i="24"/>
  <c r="N57" i="24"/>
  <c r="L58" i="24"/>
  <c r="J59" i="24"/>
  <c r="N61" i="24"/>
  <c r="L62" i="24"/>
  <c r="J63" i="24"/>
  <c r="N65" i="24"/>
  <c r="L66" i="24"/>
  <c r="M2" i="24"/>
  <c r="K3" i="24"/>
  <c r="M6" i="24"/>
  <c r="K7" i="24"/>
  <c r="M10" i="24"/>
  <c r="K11" i="24"/>
  <c r="M14" i="24"/>
  <c r="K15" i="24"/>
  <c r="M18" i="24"/>
  <c r="K19" i="24"/>
  <c r="M22" i="24"/>
  <c r="K23" i="24"/>
  <c r="M26" i="24"/>
  <c r="K27" i="24"/>
  <c r="M30" i="24"/>
  <c r="K31" i="24"/>
  <c r="M34" i="24"/>
  <c r="K35" i="24"/>
  <c r="M38" i="24"/>
  <c r="K39" i="24"/>
  <c r="M42" i="24"/>
  <c r="K43" i="24"/>
  <c r="M46" i="24"/>
  <c r="K47" i="24"/>
  <c r="M50" i="24"/>
  <c r="K51" i="24"/>
  <c r="M54" i="24"/>
  <c r="K55" i="24"/>
  <c r="M58" i="24"/>
  <c r="K59" i="24"/>
  <c r="M62" i="24"/>
  <c r="K63" i="24"/>
  <c r="M66" i="24"/>
  <c r="L3" i="24"/>
  <c r="L7" i="24"/>
  <c r="L11" i="24"/>
  <c r="L15" i="24"/>
  <c r="L19" i="24"/>
  <c r="L23" i="24"/>
  <c r="L27" i="24"/>
  <c r="L31" i="24"/>
  <c r="L35" i="24"/>
  <c r="L39" i="24"/>
  <c r="L43" i="24"/>
  <c r="L47" i="24"/>
  <c r="L51" i="24"/>
  <c r="L55" i="24"/>
  <c r="L59" i="24"/>
  <c r="L63" i="24"/>
  <c r="M3" i="24"/>
  <c r="M7" i="24"/>
  <c r="M11" i="24"/>
  <c r="M15" i="24"/>
  <c r="M19" i="24"/>
  <c r="M23" i="24"/>
  <c r="M27" i="24"/>
  <c r="M31" i="24"/>
  <c r="M35" i="24"/>
  <c r="M39" i="24"/>
  <c r="M43" i="24"/>
  <c r="M47" i="24"/>
  <c r="M51" i="24"/>
  <c r="M55" i="24"/>
  <c r="M59" i="24"/>
  <c r="M63" i="24"/>
  <c r="J3" i="23"/>
  <c r="J7" i="23"/>
  <c r="J11" i="23"/>
  <c r="J15" i="23"/>
  <c r="J19" i="23"/>
  <c r="J23" i="23"/>
  <c r="J27" i="23"/>
  <c r="J31" i="23"/>
  <c r="J35" i="23"/>
  <c r="J39" i="23"/>
  <c r="J43" i="23"/>
  <c r="J47" i="23"/>
  <c r="J51" i="23"/>
  <c r="J55" i="23"/>
  <c r="J59" i="23"/>
  <c r="J63" i="23"/>
  <c r="M2" i="23"/>
  <c r="K3" i="23"/>
  <c r="E4" i="23"/>
  <c r="M6" i="23"/>
  <c r="K7" i="23"/>
  <c r="E8" i="23"/>
  <c r="M10" i="23"/>
  <c r="K11" i="23"/>
  <c r="E12" i="23"/>
  <c r="M14" i="23"/>
  <c r="K15" i="23"/>
  <c r="E16" i="23"/>
  <c r="M18" i="23"/>
  <c r="K19" i="23"/>
  <c r="E20" i="23"/>
  <c r="M22" i="23"/>
  <c r="K23" i="23"/>
  <c r="E24" i="23"/>
  <c r="M26" i="23"/>
  <c r="K27" i="23"/>
  <c r="E28" i="23"/>
  <c r="M30" i="23"/>
  <c r="K31" i="23"/>
  <c r="E32" i="23"/>
  <c r="M34" i="23"/>
  <c r="K35" i="23"/>
  <c r="E36" i="23"/>
  <c r="M38" i="23"/>
  <c r="K39" i="23"/>
  <c r="E40" i="23"/>
  <c r="M42" i="23"/>
  <c r="K43" i="23"/>
  <c r="E44" i="23"/>
  <c r="M46" i="23"/>
  <c r="K47" i="23"/>
  <c r="E48" i="23"/>
  <c r="M50" i="23"/>
  <c r="K51" i="23"/>
  <c r="E52" i="23"/>
  <c r="M54" i="23"/>
  <c r="K55" i="23"/>
  <c r="E56" i="23"/>
  <c r="M58" i="23"/>
  <c r="K59" i="23"/>
  <c r="E60" i="23"/>
  <c r="M62" i="23"/>
  <c r="K63" i="23"/>
  <c r="E64" i="23"/>
  <c r="M66" i="23"/>
  <c r="N2" i="23"/>
  <c r="L3" i="23"/>
  <c r="J4" i="23"/>
  <c r="N6" i="23"/>
  <c r="L7" i="23"/>
  <c r="J8" i="23"/>
  <c r="N10" i="23"/>
  <c r="L11" i="23"/>
  <c r="J12" i="23"/>
  <c r="N14" i="23"/>
  <c r="L15" i="23"/>
  <c r="J16" i="23"/>
  <c r="N18" i="23"/>
  <c r="L19" i="23"/>
  <c r="J20" i="23"/>
  <c r="N22" i="23"/>
  <c r="L23" i="23"/>
  <c r="J24" i="23"/>
  <c r="N26" i="23"/>
  <c r="L27" i="23"/>
  <c r="J28" i="23"/>
  <c r="N30" i="23"/>
  <c r="L31" i="23"/>
  <c r="J32" i="23"/>
  <c r="N34" i="23"/>
  <c r="L35" i="23"/>
  <c r="J36" i="23"/>
  <c r="N38" i="23"/>
  <c r="L39" i="23"/>
  <c r="J40" i="23"/>
  <c r="N42" i="23"/>
  <c r="L43" i="23"/>
  <c r="J44" i="23"/>
  <c r="N46" i="23"/>
  <c r="L47" i="23"/>
  <c r="J48" i="23"/>
  <c r="N50" i="23"/>
  <c r="L51" i="23"/>
  <c r="J52" i="23"/>
  <c r="N54" i="23"/>
  <c r="L55" i="23"/>
  <c r="J56" i="23"/>
  <c r="N58" i="23"/>
  <c r="L59" i="23"/>
  <c r="J60" i="23"/>
  <c r="N62" i="23"/>
  <c r="L63" i="23"/>
  <c r="J64" i="23"/>
  <c r="N66" i="23"/>
  <c r="M3" i="23"/>
  <c r="K4" i="23"/>
  <c r="E5" i="23"/>
  <c r="M7" i="23"/>
  <c r="K8" i="23"/>
  <c r="E9" i="23"/>
  <c r="M11" i="23"/>
  <c r="K12" i="23"/>
  <c r="E13" i="23"/>
  <c r="M15" i="23"/>
  <c r="K16" i="23"/>
  <c r="E17" i="23"/>
  <c r="M19" i="23"/>
  <c r="K20" i="23"/>
  <c r="E21" i="23"/>
  <c r="M23" i="23"/>
  <c r="K24" i="23"/>
  <c r="E25" i="23"/>
  <c r="M27" i="23"/>
  <c r="K28" i="23"/>
  <c r="E29" i="23"/>
  <c r="M31" i="23"/>
  <c r="K32" i="23"/>
  <c r="E33" i="23"/>
  <c r="M35" i="23"/>
  <c r="K36" i="23"/>
  <c r="E37" i="23"/>
  <c r="M39" i="23"/>
  <c r="K40" i="23"/>
  <c r="E41" i="23"/>
  <c r="M43" i="23"/>
  <c r="K44" i="23"/>
  <c r="E45" i="23"/>
  <c r="M47" i="23"/>
  <c r="K48" i="23"/>
  <c r="E49" i="23"/>
  <c r="M51" i="23"/>
  <c r="K52" i="23"/>
  <c r="E53" i="23"/>
  <c r="M55" i="23"/>
  <c r="K56" i="23"/>
  <c r="E57" i="23"/>
  <c r="M59" i="23"/>
  <c r="K60" i="23"/>
  <c r="E61" i="23"/>
  <c r="M63" i="23"/>
  <c r="K64" i="23"/>
  <c r="E65" i="23"/>
  <c r="L4" i="23"/>
  <c r="L8" i="23"/>
  <c r="L12" i="23"/>
  <c r="L16" i="23"/>
  <c r="L20" i="23"/>
  <c r="L24" i="23"/>
  <c r="L28" i="23"/>
  <c r="L32" i="23"/>
  <c r="L36" i="23"/>
  <c r="L40" i="23"/>
  <c r="L44" i="23"/>
  <c r="L48" i="23"/>
  <c r="L52" i="23"/>
  <c r="L56" i="23"/>
  <c r="L60" i="23"/>
  <c r="L64" i="23"/>
  <c r="M2" i="22"/>
  <c r="M3" i="22"/>
  <c r="K4" i="22"/>
  <c r="J5" i="22"/>
  <c r="E6" i="22"/>
  <c r="L7" i="22"/>
  <c r="J11" i="22"/>
  <c r="M20" i="22"/>
  <c r="M21" i="22"/>
  <c r="M23" i="22"/>
  <c r="K24" i="22"/>
  <c r="J25" i="22"/>
  <c r="E26" i="22"/>
  <c r="L27" i="22"/>
  <c r="K37" i="22"/>
  <c r="M38" i="22"/>
  <c r="L39" i="22"/>
  <c r="M48" i="22"/>
  <c r="K49" i="22"/>
  <c r="M50" i="22"/>
  <c r="L51" i="22"/>
  <c r="J52" i="22"/>
  <c r="L60" i="22"/>
  <c r="E62" i="22"/>
  <c r="E64" i="22"/>
  <c r="L4" i="22"/>
  <c r="K5" i="22"/>
  <c r="M6" i="22"/>
  <c r="M7" i="22"/>
  <c r="J9" i="22"/>
  <c r="L24" i="22"/>
  <c r="K25" i="22"/>
  <c r="M26" i="22"/>
  <c r="M27" i="22"/>
  <c r="K28" i="22"/>
  <c r="E29" i="22"/>
  <c r="J31" i="22"/>
  <c r="M37" i="22"/>
  <c r="M39" i="22"/>
  <c r="K40" i="22"/>
  <c r="E41" i="22"/>
  <c r="J43" i="22"/>
  <c r="M49" i="22"/>
  <c r="M51" i="22"/>
  <c r="K52" i="22"/>
  <c r="E53" i="22"/>
  <c r="J55" i="22"/>
  <c r="J13" i="22"/>
  <c r="E14" i="22"/>
  <c r="J19" i="22"/>
  <c r="M28" i="22"/>
  <c r="K29" i="22"/>
  <c r="L31" i="22"/>
  <c r="J32" i="22"/>
  <c r="J35" i="22"/>
  <c r="M40" i="22"/>
  <c r="K41" i="22"/>
  <c r="M42" i="22"/>
  <c r="L43" i="22"/>
  <c r="J47" i="22"/>
  <c r="M52" i="22"/>
  <c r="K53" i="22"/>
  <c r="M54" i="22"/>
  <c r="L55" i="22"/>
  <c r="J56" i="22"/>
  <c r="L64" i="22"/>
  <c r="J65" i="22"/>
  <c r="E66" i="22"/>
  <c r="K13" i="22"/>
  <c r="M14" i="22"/>
  <c r="J17" i="22"/>
  <c r="E18" i="22"/>
  <c r="K19" i="22"/>
  <c r="E20" i="22"/>
  <c r="M29" i="22"/>
  <c r="M31" i="22"/>
  <c r="K32" i="22"/>
  <c r="J33" i="22"/>
  <c r="E34" i="22"/>
  <c r="K35" i="22"/>
  <c r="M41" i="22"/>
  <c r="M43" i="22"/>
  <c r="K44" i="22"/>
  <c r="E45" i="22"/>
  <c r="E46" i="22"/>
  <c r="K47" i="22"/>
  <c r="E48" i="22"/>
  <c r="M53" i="22"/>
  <c r="M55" i="22"/>
  <c r="K56" i="22"/>
  <c r="E57" i="22"/>
  <c r="J59" i="22"/>
  <c r="K65" i="22"/>
  <c r="M66" i="22"/>
  <c r="M13" i="22"/>
  <c r="K17" i="22"/>
  <c r="M18" i="22"/>
  <c r="L19" i="22"/>
  <c r="J23" i="22"/>
  <c r="L32" i="22"/>
  <c r="K33" i="22"/>
  <c r="M34" i="22"/>
  <c r="L35" i="22"/>
  <c r="L44" i="22"/>
  <c r="K45" i="22"/>
  <c r="M46" i="22"/>
  <c r="L47" i="22"/>
  <c r="J48" i="22"/>
  <c r="L56" i="22"/>
  <c r="J57" i="22"/>
  <c r="E58" i="22"/>
  <c r="K59" i="22"/>
  <c r="E60" i="22"/>
  <c r="M65" i="22"/>
  <c r="K3" i="22"/>
  <c r="M17" i="22"/>
  <c r="M19" i="22"/>
  <c r="K20" i="22"/>
  <c r="J21" i="22"/>
  <c r="E22" i="22"/>
  <c r="K23" i="22"/>
  <c r="M33" i="22"/>
  <c r="M35" i="22"/>
  <c r="E37" i="22"/>
  <c r="J39" i="22"/>
  <c r="M45" i="22"/>
  <c r="M47" i="22"/>
  <c r="K48" i="22"/>
  <c r="E49" i="22"/>
  <c r="J51" i="22"/>
  <c r="K57" i="22"/>
  <c r="J60" i="22"/>
  <c r="E2" i="22"/>
  <c r="L3" i="22"/>
  <c r="K7" i="22"/>
  <c r="K21" i="22"/>
  <c r="M22" i="22"/>
  <c r="K27" i="22"/>
  <c r="J37" i="22"/>
  <c r="E38" i="22"/>
  <c r="K39" i="22"/>
  <c r="J49" i="22"/>
  <c r="E50" i="22"/>
  <c r="K51" i="22"/>
  <c r="M57" i="22"/>
  <c r="J2" i="22"/>
  <c r="L5" i="22"/>
  <c r="J6" i="22"/>
  <c r="L9" i="22"/>
  <c r="J10" i="22"/>
  <c r="L13" i="22"/>
  <c r="J14" i="22"/>
  <c r="L17" i="22"/>
  <c r="J18" i="22"/>
  <c r="L21" i="22"/>
  <c r="J22" i="22"/>
  <c r="L25" i="22"/>
  <c r="J26" i="22"/>
  <c r="J30" i="22"/>
  <c r="L33" i="22"/>
  <c r="J34" i="22"/>
  <c r="J38" i="22"/>
  <c r="J42" i="22"/>
  <c r="L45" i="22"/>
  <c r="J46" i="22"/>
  <c r="J50" i="22"/>
  <c r="J54" i="22"/>
  <c r="J58" i="22"/>
  <c r="J62" i="22"/>
  <c r="J66" i="22"/>
  <c r="K2" i="22"/>
  <c r="E3" i="22"/>
  <c r="K6" i="22"/>
  <c r="E7" i="22"/>
  <c r="K10" i="22"/>
  <c r="K14" i="22"/>
  <c r="E15" i="22"/>
  <c r="K18" i="22"/>
  <c r="K22" i="22"/>
  <c r="K26" i="22"/>
  <c r="E27" i="22"/>
  <c r="K30" i="22"/>
  <c r="K34" i="22"/>
  <c r="K38" i="22"/>
  <c r="K42" i="22"/>
  <c r="K46" i="22"/>
  <c r="K50" i="22"/>
  <c r="K54" i="22"/>
  <c r="K58" i="22"/>
  <c r="K62" i="22"/>
  <c r="K66" i="22"/>
  <c r="E10" i="20"/>
  <c r="E7" i="20"/>
  <c r="E23" i="20"/>
  <c r="E55" i="20"/>
  <c r="E41" i="20"/>
  <c r="E31" i="20"/>
  <c r="E47" i="20"/>
  <c r="E15" i="20"/>
  <c r="E63" i="20"/>
  <c r="D113" i="19"/>
  <c r="E113" i="19" s="1"/>
  <c r="D63" i="19"/>
  <c r="E63" i="19" s="1"/>
  <c r="D57" i="19"/>
  <c r="E57" i="19" s="1"/>
  <c r="D49" i="19"/>
  <c r="E49" i="19" s="1"/>
  <c r="D129" i="19"/>
  <c r="E129" i="19" s="1"/>
  <c r="D126" i="19"/>
  <c r="E126" i="19" s="1"/>
  <c r="D121" i="19"/>
  <c r="E121" i="19" s="1"/>
  <c r="D108" i="19"/>
  <c r="E108" i="19" s="1"/>
  <c r="D105" i="19"/>
  <c r="E105" i="19" s="1"/>
  <c r="D97" i="19"/>
  <c r="E97" i="19" s="1"/>
  <c r="D95" i="19"/>
  <c r="E95" i="19" s="1"/>
  <c r="D89" i="19"/>
  <c r="E89" i="19" s="1"/>
  <c r="D87" i="19"/>
  <c r="E87" i="19" s="1"/>
  <c r="D85" i="19"/>
  <c r="E85" i="19" s="1"/>
  <c r="D81" i="19"/>
  <c r="E81" i="19" s="1"/>
  <c r="D74" i="19"/>
  <c r="E74" i="19" s="1"/>
  <c r="D73" i="19"/>
  <c r="E73" i="19" s="1"/>
  <c r="D68" i="19"/>
  <c r="E68" i="19" s="1"/>
  <c r="D65" i="19"/>
  <c r="E65" i="19" s="1"/>
  <c r="D51" i="19"/>
  <c r="E51" i="19" s="1"/>
  <c r="D46" i="19"/>
  <c r="E46" i="19" s="1"/>
  <c r="D40" i="19"/>
  <c r="E40" i="19" s="1"/>
  <c r="D34" i="19"/>
  <c r="E34" i="19" s="1"/>
  <c r="D33" i="19"/>
  <c r="E33" i="19" s="1"/>
  <c r="D29" i="19"/>
  <c r="E29" i="19" s="1"/>
  <c r="D25" i="19"/>
  <c r="E25" i="19" s="1"/>
  <c r="D16" i="19"/>
  <c r="E16" i="19" s="1"/>
  <c r="D11" i="19"/>
  <c r="E11" i="19" s="1"/>
  <c r="D10" i="19"/>
  <c r="E10" i="19" s="1"/>
  <c r="D27" i="19"/>
  <c r="E27" i="19" s="1"/>
  <c r="D44" i="19"/>
  <c r="E44" i="19" s="1"/>
  <c r="D50" i="19"/>
  <c r="E50" i="19" s="1"/>
  <c r="D56" i="19"/>
  <c r="E56" i="19" s="1"/>
  <c r="D61" i="19"/>
  <c r="E61" i="19" s="1"/>
  <c r="D86" i="19"/>
  <c r="E86" i="19" s="1"/>
  <c r="D91" i="19"/>
  <c r="E91" i="19" s="1"/>
  <c r="D124" i="19"/>
  <c r="E124" i="19" s="1"/>
  <c r="D130" i="19"/>
  <c r="E130" i="19" s="1"/>
  <c r="D5" i="19"/>
  <c r="E5" i="19" s="1"/>
  <c r="D9" i="19"/>
  <c r="E9" i="19" s="1"/>
  <c r="D20" i="19"/>
  <c r="E20" i="19" s="1"/>
  <c r="D26" i="19"/>
  <c r="E26" i="19" s="1"/>
  <c r="D39" i="19"/>
  <c r="E39" i="19" s="1"/>
  <c r="D62" i="19"/>
  <c r="E62" i="19" s="1"/>
  <c r="D67" i="19"/>
  <c r="E67" i="19" s="1"/>
  <c r="D84" i="19"/>
  <c r="E84" i="19" s="1"/>
  <c r="D90" i="19"/>
  <c r="E90" i="19" s="1"/>
  <c r="D96" i="19"/>
  <c r="E96" i="19" s="1"/>
  <c r="D101" i="19"/>
  <c r="E101" i="19" s="1"/>
  <c r="D103" i="19"/>
  <c r="E103" i="19" s="1"/>
  <c r="D107" i="19"/>
  <c r="E107" i="19" s="1"/>
  <c r="D117" i="19"/>
  <c r="E117" i="19" s="1"/>
  <c r="D119" i="19"/>
  <c r="E119" i="19" s="1"/>
  <c r="D128" i="19"/>
  <c r="E128" i="19" s="1"/>
  <c r="D8" i="19"/>
  <c r="E8" i="19" s="1"/>
  <c r="D14" i="19"/>
  <c r="E14" i="19" s="1"/>
  <c r="D21" i="19"/>
  <c r="E21" i="19" s="1"/>
  <c r="D32" i="19"/>
  <c r="E32" i="19" s="1"/>
  <c r="D43" i="19"/>
  <c r="E43" i="19" s="1"/>
  <c r="D55" i="19"/>
  <c r="E55" i="19" s="1"/>
  <c r="D60" i="19"/>
  <c r="E60" i="19" s="1"/>
  <c r="D66" i="19"/>
  <c r="E66" i="19" s="1"/>
  <c r="D72" i="19"/>
  <c r="E72" i="19" s="1"/>
  <c r="D77" i="19"/>
  <c r="E77" i="19" s="1"/>
  <c r="D79" i="19"/>
  <c r="E79" i="19" s="1"/>
  <c r="D102" i="19"/>
  <c r="E102" i="19" s="1"/>
  <c r="D106" i="19"/>
  <c r="E106" i="19" s="1"/>
  <c r="D112" i="19"/>
  <c r="E112" i="19" s="1"/>
  <c r="D118" i="19"/>
  <c r="E118" i="19" s="1"/>
  <c r="D123" i="19"/>
  <c r="E123" i="19" s="1"/>
  <c r="D4" i="19"/>
  <c r="E4" i="19" s="1"/>
  <c r="D15" i="19"/>
  <c r="E15" i="19" s="1"/>
  <c r="D19" i="19"/>
  <c r="E19" i="19" s="1"/>
  <c r="D30" i="19"/>
  <c r="E30" i="19" s="1"/>
  <c r="D31" i="19"/>
  <c r="E31" i="19" s="1"/>
  <c r="D38" i="19"/>
  <c r="E38" i="19" s="1"/>
  <c r="D42" i="19"/>
  <c r="E42" i="19" s="1"/>
  <c r="D48" i="19"/>
  <c r="E48" i="19" s="1"/>
  <c r="D53" i="19"/>
  <c r="E53" i="19" s="1"/>
  <c r="D78" i="19"/>
  <c r="E78" i="19" s="1"/>
  <c r="D83" i="19"/>
  <c r="E83" i="19" s="1"/>
  <c r="D100" i="19"/>
  <c r="E100" i="19" s="1"/>
  <c r="D116" i="19"/>
  <c r="E116" i="19" s="1"/>
  <c r="D122" i="19"/>
  <c r="E122" i="19" s="1"/>
  <c r="D18" i="19"/>
  <c r="E18" i="19" s="1"/>
  <c r="D36" i="19"/>
  <c r="E36" i="19" s="1"/>
  <c r="D37" i="19"/>
  <c r="E37" i="19" s="1"/>
  <c r="D54" i="19"/>
  <c r="E54" i="19" s="1"/>
  <c r="D59" i="19"/>
  <c r="E59" i="19" s="1"/>
  <c r="D76" i="19"/>
  <c r="E76" i="19" s="1"/>
  <c r="D82" i="19"/>
  <c r="E82" i="19" s="1"/>
  <c r="D88" i="19"/>
  <c r="E88" i="19" s="1"/>
  <c r="D93" i="19"/>
  <c r="E93" i="19" s="1"/>
  <c r="D120" i="19"/>
  <c r="E120" i="19" s="1"/>
  <c r="D3" i="19"/>
  <c r="E3" i="19" s="1"/>
  <c r="D6" i="19"/>
  <c r="E6" i="19" s="1"/>
  <c r="D12" i="19"/>
  <c r="E12" i="19" s="1"/>
  <c r="D24" i="19"/>
  <c r="E24" i="19" s="1"/>
  <c r="D41" i="19"/>
  <c r="E41" i="19" s="1"/>
  <c r="D47" i="19"/>
  <c r="E47" i="19" s="1"/>
  <c r="D52" i="19"/>
  <c r="E52" i="19" s="1"/>
  <c r="D58" i="19"/>
  <c r="E58" i="19" s="1"/>
  <c r="D64" i="19"/>
  <c r="E64" i="19" s="1"/>
  <c r="D69" i="19"/>
  <c r="E69" i="19" s="1"/>
  <c r="D71" i="19"/>
  <c r="E71" i="19" s="1"/>
  <c r="D94" i="19"/>
  <c r="E94" i="19" s="1"/>
  <c r="D99" i="19"/>
  <c r="E99" i="19" s="1"/>
  <c r="D109" i="19"/>
  <c r="E109" i="19" s="1"/>
  <c r="D111" i="19"/>
  <c r="E111" i="19" s="1"/>
  <c r="D115" i="19"/>
  <c r="E115" i="19" s="1"/>
  <c r="D7" i="19"/>
  <c r="E7" i="19" s="1"/>
  <c r="D13" i="19"/>
  <c r="E13" i="19" s="1"/>
  <c r="D17" i="19"/>
  <c r="E17" i="19" s="1"/>
  <c r="D22" i="19"/>
  <c r="E22" i="19" s="1"/>
  <c r="D28" i="19"/>
  <c r="E28" i="19" s="1"/>
  <c r="D35" i="19"/>
  <c r="E35" i="19" s="1"/>
  <c r="D45" i="19"/>
  <c r="E45" i="19" s="1"/>
  <c r="D70" i="19"/>
  <c r="E70" i="19" s="1"/>
  <c r="D75" i="19"/>
  <c r="E75" i="19" s="1"/>
  <c r="D92" i="19"/>
  <c r="E92" i="19" s="1"/>
  <c r="D98" i="19"/>
  <c r="E98" i="19" s="1"/>
  <c r="D104" i="19"/>
  <c r="E104" i="19" s="1"/>
  <c r="D110" i="19"/>
  <c r="E110" i="19" s="1"/>
  <c r="D114" i="19"/>
  <c r="E114" i="19" s="1"/>
  <c r="D125" i="19"/>
  <c r="E125" i="19" s="1"/>
  <c r="D127" i="19"/>
  <c r="E127" i="19" s="1"/>
  <c r="D118" i="18"/>
  <c r="E118" i="18" s="1"/>
  <c r="D94" i="18"/>
  <c r="E94" i="18" s="1"/>
  <c r="D85" i="18"/>
  <c r="E85" i="18" s="1"/>
  <c r="D54" i="18"/>
  <c r="E54" i="18" s="1"/>
  <c r="D127" i="18"/>
  <c r="E127" i="18" s="1"/>
  <c r="D125" i="18"/>
  <c r="E125" i="18" s="1"/>
  <c r="D123" i="18"/>
  <c r="E123" i="18" s="1"/>
  <c r="D122" i="18"/>
  <c r="E122" i="18" s="1"/>
  <c r="D117" i="18"/>
  <c r="E117" i="18" s="1"/>
  <c r="D115" i="18"/>
  <c r="E115" i="18" s="1"/>
  <c r="D109" i="18"/>
  <c r="E109" i="18" s="1"/>
  <c r="D108" i="18"/>
  <c r="E108" i="18" s="1"/>
  <c r="D102" i="18"/>
  <c r="E102" i="18" s="1"/>
  <c r="D101" i="18"/>
  <c r="E101" i="18" s="1"/>
  <c r="D86" i="18"/>
  <c r="E86" i="18" s="1"/>
  <c r="D78" i="18"/>
  <c r="E78" i="18" s="1"/>
  <c r="D77" i="18"/>
  <c r="E77" i="18" s="1"/>
  <c r="D76" i="18"/>
  <c r="E76" i="18" s="1"/>
  <c r="D70" i="18"/>
  <c r="E70" i="18" s="1"/>
  <c r="D69" i="18"/>
  <c r="E69" i="18" s="1"/>
  <c r="D61" i="18"/>
  <c r="E61" i="18" s="1"/>
  <c r="D58" i="18"/>
  <c r="E58" i="18" s="1"/>
  <c r="D53" i="18"/>
  <c r="E53" i="18" s="1"/>
  <c r="D2" i="18"/>
  <c r="E2" i="18" s="1"/>
  <c r="D6" i="18"/>
  <c r="E6" i="18" s="1"/>
  <c r="D10" i="18"/>
  <c r="E10" i="18" s="1"/>
  <c r="D14" i="18"/>
  <c r="E14" i="18" s="1"/>
  <c r="D18" i="18"/>
  <c r="E18" i="18" s="1"/>
  <c r="D22" i="18"/>
  <c r="E22" i="18" s="1"/>
  <c r="D26" i="18"/>
  <c r="E26" i="18" s="1"/>
  <c r="D30" i="18"/>
  <c r="E30" i="18" s="1"/>
  <c r="D34" i="18"/>
  <c r="E34" i="18" s="1"/>
  <c r="D38" i="18"/>
  <c r="E38" i="18" s="1"/>
  <c r="D42" i="18"/>
  <c r="E42" i="18" s="1"/>
  <c r="D49" i="18"/>
  <c r="E49" i="18" s="1"/>
  <c r="D62" i="18"/>
  <c r="E62" i="18" s="1"/>
  <c r="D66" i="18"/>
  <c r="E66" i="18" s="1"/>
  <c r="D71" i="18"/>
  <c r="E71" i="18" s="1"/>
  <c r="D75" i="18"/>
  <c r="E75" i="18" s="1"/>
  <c r="D80" i="18"/>
  <c r="E80" i="18" s="1"/>
  <c r="D89" i="18"/>
  <c r="E89" i="18" s="1"/>
  <c r="D98" i="18"/>
  <c r="E98" i="18" s="1"/>
  <c r="D103" i="18"/>
  <c r="E103" i="18" s="1"/>
  <c r="D107" i="18"/>
  <c r="E107" i="18" s="1"/>
  <c r="D112" i="18"/>
  <c r="E112" i="18" s="1"/>
  <c r="D57" i="18"/>
  <c r="E57" i="18" s="1"/>
  <c r="D84" i="18"/>
  <c r="E84" i="18" s="1"/>
  <c r="D116" i="18"/>
  <c r="E116" i="18" s="1"/>
  <c r="D121" i="18"/>
  <c r="E121" i="18" s="1"/>
  <c r="D126" i="18"/>
  <c r="E126" i="18" s="1"/>
  <c r="D130" i="18"/>
  <c r="E130" i="18" s="1"/>
  <c r="D5" i="18"/>
  <c r="E5" i="18" s="1"/>
  <c r="D9" i="18"/>
  <c r="E9" i="18" s="1"/>
  <c r="D13" i="18"/>
  <c r="E13" i="18" s="1"/>
  <c r="D17" i="18"/>
  <c r="E17" i="18" s="1"/>
  <c r="D21" i="18"/>
  <c r="E21" i="18" s="1"/>
  <c r="D25" i="18"/>
  <c r="E25" i="18" s="1"/>
  <c r="D29" i="18"/>
  <c r="E29" i="18" s="1"/>
  <c r="D33" i="18"/>
  <c r="E33" i="18" s="1"/>
  <c r="D37" i="18"/>
  <c r="E37" i="18" s="1"/>
  <c r="D41" i="18"/>
  <c r="E41" i="18" s="1"/>
  <c r="D45" i="18"/>
  <c r="E45" i="18" s="1"/>
  <c r="D48" i="18"/>
  <c r="E48" i="18" s="1"/>
  <c r="D65" i="18"/>
  <c r="E65" i="18" s="1"/>
  <c r="D74" i="18"/>
  <c r="E74" i="18" s="1"/>
  <c r="D79" i="18"/>
  <c r="E79" i="18" s="1"/>
  <c r="D83" i="18"/>
  <c r="E83" i="18" s="1"/>
  <c r="D88" i="18"/>
  <c r="E88" i="18" s="1"/>
  <c r="D97" i="18"/>
  <c r="E97" i="18" s="1"/>
  <c r="D106" i="18"/>
  <c r="E106" i="18" s="1"/>
  <c r="D111" i="18"/>
  <c r="E111" i="18" s="1"/>
  <c r="D52" i="18"/>
  <c r="E52" i="18" s="1"/>
  <c r="D56" i="18"/>
  <c r="E56" i="18" s="1"/>
  <c r="D92" i="18"/>
  <c r="E92" i="18" s="1"/>
  <c r="D120" i="18"/>
  <c r="E120" i="18" s="1"/>
  <c r="D129" i="18"/>
  <c r="E129" i="18" s="1"/>
  <c r="D4" i="18"/>
  <c r="E4" i="18" s="1"/>
  <c r="D8" i="18"/>
  <c r="E8" i="18" s="1"/>
  <c r="D12" i="18"/>
  <c r="E12" i="18" s="1"/>
  <c r="D16" i="18"/>
  <c r="E16" i="18" s="1"/>
  <c r="D20" i="18"/>
  <c r="E20" i="18" s="1"/>
  <c r="D24" i="18"/>
  <c r="E24" i="18" s="1"/>
  <c r="D28" i="18"/>
  <c r="E28" i="18" s="1"/>
  <c r="D32" i="18"/>
  <c r="E32" i="18" s="1"/>
  <c r="D36" i="18"/>
  <c r="E36" i="18" s="1"/>
  <c r="D40" i="18"/>
  <c r="E40" i="18" s="1"/>
  <c r="D44" i="18"/>
  <c r="E44" i="18" s="1"/>
  <c r="D47" i="18"/>
  <c r="E47" i="18" s="1"/>
  <c r="D51" i="18"/>
  <c r="E51" i="18" s="1"/>
  <c r="D60" i="18"/>
  <c r="E60" i="18" s="1"/>
  <c r="D64" i="18"/>
  <c r="E64" i="18" s="1"/>
  <c r="D73" i="18"/>
  <c r="E73" i="18" s="1"/>
  <c r="D82" i="18"/>
  <c r="E82" i="18" s="1"/>
  <c r="D87" i="18"/>
  <c r="E87" i="18" s="1"/>
  <c r="D91" i="18"/>
  <c r="E91" i="18" s="1"/>
  <c r="D96" i="18"/>
  <c r="E96" i="18" s="1"/>
  <c r="D105" i="18"/>
  <c r="E105" i="18" s="1"/>
  <c r="D110" i="18"/>
  <c r="E110" i="18" s="1"/>
  <c r="D114" i="18"/>
  <c r="E114" i="18" s="1"/>
  <c r="D124" i="18"/>
  <c r="E124" i="18" s="1"/>
  <c r="D55" i="18"/>
  <c r="E55" i="18" s="1"/>
  <c r="D59" i="18"/>
  <c r="E59" i="18" s="1"/>
  <c r="D68" i="18"/>
  <c r="E68" i="18" s="1"/>
  <c r="D100" i="18"/>
  <c r="E100" i="18" s="1"/>
  <c r="D119" i="18"/>
  <c r="E119" i="18" s="1"/>
  <c r="D128" i="18"/>
  <c r="E128" i="18" s="1"/>
  <c r="D3" i="18"/>
  <c r="E3" i="18" s="1"/>
  <c r="D7" i="18"/>
  <c r="E7" i="18" s="1"/>
  <c r="D11" i="18"/>
  <c r="E11" i="18" s="1"/>
  <c r="D15" i="18"/>
  <c r="E15" i="18" s="1"/>
  <c r="D19" i="18"/>
  <c r="E19" i="18" s="1"/>
  <c r="D23" i="18"/>
  <c r="E23" i="18" s="1"/>
  <c r="D27" i="18"/>
  <c r="E27" i="18" s="1"/>
  <c r="D31" i="18"/>
  <c r="E31" i="18" s="1"/>
  <c r="D35" i="18"/>
  <c r="E35" i="18" s="1"/>
  <c r="D39" i="18"/>
  <c r="E39" i="18" s="1"/>
  <c r="D43" i="18"/>
  <c r="E43" i="18" s="1"/>
  <c r="D46" i="18"/>
  <c r="E46" i="18" s="1"/>
  <c r="D50" i="18"/>
  <c r="E50" i="18" s="1"/>
  <c r="D63" i="18"/>
  <c r="E63" i="18" s="1"/>
  <c r="D67" i="18"/>
  <c r="E67" i="18" s="1"/>
  <c r="D72" i="18"/>
  <c r="E72" i="18" s="1"/>
  <c r="D81" i="18"/>
  <c r="E81" i="18" s="1"/>
  <c r="D90" i="18"/>
  <c r="E90" i="18" s="1"/>
  <c r="D95" i="18"/>
  <c r="E95" i="18" s="1"/>
  <c r="D99" i="18"/>
  <c r="E99" i="18" s="1"/>
  <c r="D104" i="18"/>
  <c r="E104" i="18" s="1"/>
  <c r="D113" i="18"/>
  <c r="E113" i="18" s="1"/>
  <c r="D127" i="17"/>
  <c r="E127" i="17" s="1"/>
  <c r="D117" i="17"/>
  <c r="E117" i="17" s="1"/>
  <c r="D119" i="17"/>
  <c r="E119" i="17" s="1"/>
  <c r="D101" i="17"/>
  <c r="E101" i="17" s="1"/>
  <c r="D108" i="17"/>
  <c r="E108" i="17" s="1"/>
  <c r="D116" i="17"/>
  <c r="E116" i="17" s="1"/>
  <c r="D124" i="17"/>
  <c r="E124" i="17" s="1"/>
  <c r="D125" i="17"/>
  <c r="E125" i="17" s="1"/>
  <c r="D3" i="17"/>
  <c r="E3" i="17" s="1"/>
  <c r="D59" i="17"/>
  <c r="E59" i="17" s="1"/>
  <c r="D63" i="17"/>
  <c r="E63" i="17" s="1"/>
  <c r="D67" i="17"/>
  <c r="E67" i="17" s="1"/>
  <c r="D99" i="17"/>
  <c r="E99" i="17" s="1"/>
  <c r="D107" i="17"/>
  <c r="E107" i="17" s="1"/>
  <c r="D115" i="17"/>
  <c r="E115" i="17" s="1"/>
  <c r="D114" i="17"/>
  <c r="E114" i="17" s="1"/>
  <c r="D5" i="17"/>
  <c r="E5" i="17" s="1"/>
  <c r="D9" i="17"/>
  <c r="E9" i="17" s="1"/>
  <c r="D13" i="17"/>
  <c r="E13" i="17" s="1"/>
  <c r="D21" i="17"/>
  <c r="E21" i="17" s="1"/>
  <c r="D25" i="17"/>
  <c r="E25" i="17" s="1"/>
  <c r="D29" i="17"/>
  <c r="E29" i="17" s="1"/>
  <c r="D33" i="17"/>
  <c r="E33" i="17" s="1"/>
  <c r="D37" i="17"/>
  <c r="E37" i="17" s="1"/>
  <c r="D41" i="17"/>
  <c r="E41" i="17" s="1"/>
  <c r="D45" i="17"/>
  <c r="E45" i="17" s="1"/>
  <c r="D49" i="17"/>
  <c r="E49" i="17" s="1"/>
  <c r="D65" i="17"/>
  <c r="E65" i="17" s="1"/>
  <c r="D75" i="17"/>
  <c r="E75" i="17" s="1"/>
  <c r="D77" i="17"/>
  <c r="E77" i="17" s="1"/>
  <c r="D81" i="17"/>
  <c r="E81" i="17" s="1"/>
  <c r="D85" i="17"/>
  <c r="E85" i="17" s="1"/>
  <c r="D89" i="17"/>
  <c r="E89" i="17" s="1"/>
  <c r="D93" i="17"/>
  <c r="E93" i="17" s="1"/>
  <c r="D97" i="17"/>
  <c r="E97" i="17" s="1"/>
  <c r="D104" i="17"/>
  <c r="E104" i="17" s="1"/>
  <c r="D112" i="17"/>
  <c r="E112" i="17" s="1"/>
  <c r="D118" i="17"/>
  <c r="E118" i="17" s="1"/>
  <c r="D122" i="17"/>
  <c r="E122" i="17" s="1"/>
  <c r="D126" i="17"/>
  <c r="E126" i="17" s="1"/>
  <c r="D130" i="17"/>
  <c r="E130" i="17" s="1"/>
  <c r="D102" i="17"/>
  <c r="E102" i="17" s="1"/>
  <c r="D73" i="17"/>
  <c r="E73" i="17" s="1"/>
  <c r="D105" i="17"/>
  <c r="E105" i="17" s="1"/>
  <c r="D113" i="17"/>
  <c r="E113" i="17" s="1"/>
  <c r="D96" i="17"/>
  <c r="E96" i="17" s="1"/>
  <c r="D106" i="17"/>
  <c r="E106" i="17" s="1"/>
  <c r="D110" i="17"/>
  <c r="E110" i="17" s="1"/>
  <c r="D120" i="17"/>
  <c r="E120" i="17" s="1"/>
  <c r="D4" i="17"/>
  <c r="E4" i="17" s="1"/>
  <c r="D68" i="17"/>
  <c r="E68" i="17" s="1"/>
  <c r="D121" i="17"/>
  <c r="E121" i="17" s="1"/>
  <c r="D100" i="17"/>
  <c r="E100" i="17" s="1"/>
  <c r="D109" i="17"/>
  <c r="E109" i="17" s="1"/>
  <c r="D57" i="17"/>
  <c r="E57" i="17" s="1"/>
  <c r="D51" i="17"/>
  <c r="E51" i="17" s="1"/>
  <c r="D54" i="17"/>
  <c r="E54" i="17" s="1"/>
  <c r="D98" i="17"/>
  <c r="E98" i="17" s="1"/>
  <c r="D103" i="17"/>
  <c r="E103" i="17" s="1"/>
  <c r="D111" i="17"/>
  <c r="E111" i="17" s="1"/>
  <c r="D123" i="17"/>
  <c r="E123" i="17" s="1"/>
  <c r="D129" i="17"/>
  <c r="E129" i="17" s="1"/>
  <c r="D58" i="17"/>
  <c r="E58" i="17" s="1"/>
  <c r="D72" i="17"/>
  <c r="E72" i="17" s="1"/>
  <c r="D8" i="17"/>
  <c r="E8" i="17" s="1"/>
  <c r="D12" i="17"/>
  <c r="E12" i="17" s="1"/>
  <c r="D16" i="17"/>
  <c r="E16" i="17" s="1"/>
  <c r="D20" i="17"/>
  <c r="E20" i="17" s="1"/>
  <c r="D24" i="17"/>
  <c r="E24" i="17" s="1"/>
  <c r="D28" i="17"/>
  <c r="E28" i="17" s="1"/>
  <c r="D32" i="17"/>
  <c r="E32" i="17" s="1"/>
  <c r="D36" i="17"/>
  <c r="E36" i="17" s="1"/>
  <c r="D40" i="17"/>
  <c r="E40" i="17" s="1"/>
  <c r="D44" i="17"/>
  <c r="E44" i="17" s="1"/>
  <c r="D53" i="17"/>
  <c r="E53" i="17" s="1"/>
  <c r="D62" i="17"/>
  <c r="E62" i="17" s="1"/>
  <c r="D71" i="17"/>
  <c r="E71" i="17" s="1"/>
  <c r="D76" i="17"/>
  <c r="E76" i="17" s="1"/>
  <c r="D80" i="17"/>
  <c r="E80" i="17" s="1"/>
  <c r="D84" i="17"/>
  <c r="E84" i="17" s="1"/>
  <c r="D88" i="17"/>
  <c r="E88" i="17" s="1"/>
  <c r="D92" i="17"/>
  <c r="E92" i="17" s="1"/>
  <c r="D48" i="17"/>
  <c r="E48" i="17" s="1"/>
  <c r="D66" i="17"/>
  <c r="E66" i="17" s="1"/>
  <c r="D7" i="17"/>
  <c r="E7" i="17" s="1"/>
  <c r="D11" i="17"/>
  <c r="E11" i="17" s="1"/>
  <c r="D15" i="17"/>
  <c r="E15" i="17" s="1"/>
  <c r="D19" i="17"/>
  <c r="E19" i="17" s="1"/>
  <c r="D23" i="17"/>
  <c r="E23" i="17" s="1"/>
  <c r="D27" i="17"/>
  <c r="E27" i="17" s="1"/>
  <c r="D31" i="17"/>
  <c r="E31" i="17" s="1"/>
  <c r="D35" i="17"/>
  <c r="E35" i="17" s="1"/>
  <c r="D39" i="17"/>
  <c r="E39" i="17" s="1"/>
  <c r="D43" i="17"/>
  <c r="E43" i="17" s="1"/>
  <c r="D47" i="17"/>
  <c r="E47" i="17" s="1"/>
  <c r="D52" i="17"/>
  <c r="E52" i="17" s="1"/>
  <c r="D61" i="17"/>
  <c r="E61" i="17" s="1"/>
  <c r="D70" i="17"/>
  <c r="E70" i="17" s="1"/>
  <c r="D79" i="17"/>
  <c r="E79" i="17" s="1"/>
  <c r="D83" i="17"/>
  <c r="E83" i="17" s="1"/>
  <c r="D87" i="17"/>
  <c r="E87" i="17" s="1"/>
  <c r="D91" i="17"/>
  <c r="E91" i="17" s="1"/>
  <c r="D95" i="17"/>
  <c r="E95" i="17" s="1"/>
  <c r="D128" i="17"/>
  <c r="E128" i="17" s="1"/>
  <c r="D56" i="17"/>
  <c r="E56" i="17" s="1"/>
  <c r="D74" i="17"/>
  <c r="E74" i="17" s="1"/>
  <c r="D6" i="17"/>
  <c r="E6" i="17" s="1"/>
  <c r="D10" i="17"/>
  <c r="E10" i="17" s="1"/>
  <c r="D14" i="17"/>
  <c r="E14" i="17" s="1"/>
  <c r="D18" i="17"/>
  <c r="E18" i="17" s="1"/>
  <c r="D22" i="17"/>
  <c r="E22" i="17" s="1"/>
  <c r="D26" i="17"/>
  <c r="E26" i="17" s="1"/>
  <c r="D30" i="17"/>
  <c r="E30" i="17" s="1"/>
  <c r="D34" i="17"/>
  <c r="E34" i="17" s="1"/>
  <c r="D38" i="17"/>
  <c r="E38" i="17" s="1"/>
  <c r="D42" i="17"/>
  <c r="E42" i="17" s="1"/>
  <c r="D46" i="17"/>
  <c r="E46" i="17" s="1"/>
  <c r="D55" i="17"/>
  <c r="E55" i="17" s="1"/>
  <c r="D60" i="17"/>
  <c r="E60" i="17" s="1"/>
  <c r="D69" i="17"/>
  <c r="E69" i="17" s="1"/>
  <c r="D78" i="17"/>
  <c r="E78" i="17" s="1"/>
  <c r="D82" i="17"/>
  <c r="E82" i="17" s="1"/>
  <c r="D86" i="17"/>
  <c r="E86" i="17" s="1"/>
  <c r="D90" i="17"/>
  <c r="E90" i="17" s="1"/>
  <c r="D94" i="17"/>
  <c r="E94" i="17" s="1"/>
  <c r="D50" i="17"/>
  <c r="E50" i="17" s="1"/>
  <c r="D64" i="17"/>
  <c r="E64" i="17" s="1"/>
  <c r="D32" i="16"/>
  <c r="E32" i="16" s="1"/>
  <c r="D74" i="16"/>
  <c r="E74" i="16" s="1"/>
  <c r="D102" i="16"/>
  <c r="E102" i="16" s="1"/>
  <c r="D118" i="16"/>
  <c r="E118" i="16" s="1"/>
  <c r="D36" i="16"/>
  <c r="E36" i="16" s="1"/>
  <c r="D85" i="16"/>
  <c r="E85" i="16" s="1"/>
  <c r="D93" i="16"/>
  <c r="E93" i="16" s="1"/>
  <c r="D97" i="16"/>
  <c r="E97" i="16" s="1"/>
  <c r="D48" i="16"/>
  <c r="E48" i="16" s="1"/>
  <c r="D84" i="16"/>
  <c r="E84" i="16" s="1"/>
  <c r="D88" i="16"/>
  <c r="E88" i="16" s="1"/>
  <c r="D104" i="16"/>
  <c r="E104" i="16" s="1"/>
  <c r="D116" i="16"/>
  <c r="E116" i="16" s="1"/>
  <c r="D120" i="16"/>
  <c r="E120" i="16" s="1"/>
  <c r="D33" i="16"/>
  <c r="E33" i="16" s="1"/>
  <c r="D111" i="16"/>
  <c r="E111" i="16" s="1"/>
  <c r="D119" i="16"/>
  <c r="E119" i="16" s="1"/>
  <c r="D128" i="16"/>
  <c r="E128" i="16" s="1"/>
  <c r="D31" i="16"/>
  <c r="E31" i="16" s="1"/>
  <c r="D121" i="16"/>
  <c r="E121" i="16" s="1"/>
  <c r="D122" i="16"/>
  <c r="E122" i="16" s="1"/>
  <c r="D123" i="16"/>
  <c r="E123" i="16" s="1"/>
  <c r="D124" i="16"/>
  <c r="E124" i="16" s="1"/>
  <c r="D125" i="16"/>
  <c r="E125" i="16" s="1"/>
  <c r="D126" i="16"/>
  <c r="E126" i="16" s="1"/>
  <c r="D127" i="16"/>
  <c r="E127" i="16" s="1"/>
  <c r="D129" i="16"/>
  <c r="E129" i="16" s="1"/>
  <c r="D130" i="16"/>
  <c r="E130" i="16" s="1"/>
  <c r="D89" i="16"/>
  <c r="E89" i="16" s="1"/>
  <c r="D90" i="16"/>
  <c r="E90" i="16" s="1"/>
  <c r="D91" i="16"/>
  <c r="E91" i="16" s="1"/>
  <c r="D92" i="16"/>
  <c r="E92" i="16" s="1"/>
  <c r="D94" i="16"/>
  <c r="E94" i="16" s="1"/>
  <c r="D95" i="16"/>
  <c r="E95" i="16" s="1"/>
  <c r="D96" i="16"/>
  <c r="E96" i="16" s="1"/>
  <c r="D98" i="16"/>
  <c r="E98" i="16" s="1"/>
  <c r="D99" i="16"/>
  <c r="E99" i="16" s="1"/>
  <c r="D100" i="16"/>
  <c r="E100" i="16" s="1"/>
  <c r="D101" i="16"/>
  <c r="E101" i="16" s="1"/>
  <c r="D103" i="16"/>
  <c r="E103" i="16" s="1"/>
  <c r="D105" i="16"/>
  <c r="E105" i="16" s="1"/>
  <c r="D106" i="16"/>
  <c r="E106" i="16" s="1"/>
  <c r="D107" i="16"/>
  <c r="E107" i="16" s="1"/>
  <c r="D108" i="16"/>
  <c r="E108" i="16" s="1"/>
  <c r="D109" i="16"/>
  <c r="E109" i="16" s="1"/>
  <c r="D110" i="16"/>
  <c r="E110" i="16" s="1"/>
  <c r="D112" i="16"/>
  <c r="E112" i="16" s="1"/>
  <c r="D113" i="16"/>
  <c r="E113" i="16" s="1"/>
  <c r="D114" i="16"/>
  <c r="E114" i="16" s="1"/>
  <c r="D115" i="16"/>
  <c r="E115" i="16" s="1"/>
  <c r="D117" i="16"/>
  <c r="E117" i="16" s="1"/>
  <c r="D56" i="16"/>
  <c r="E56" i="16" s="1"/>
  <c r="D58" i="16"/>
  <c r="E58" i="16" s="1"/>
  <c r="D64" i="16"/>
  <c r="E64" i="16" s="1"/>
  <c r="D66" i="16"/>
  <c r="E66" i="16" s="1"/>
  <c r="D72" i="16"/>
  <c r="E72" i="16" s="1"/>
  <c r="D78" i="16"/>
  <c r="E78" i="16" s="1"/>
  <c r="D79" i="16"/>
  <c r="E79" i="16" s="1"/>
  <c r="D80" i="16"/>
  <c r="E80" i="16" s="1"/>
  <c r="D81" i="16"/>
  <c r="E81" i="16" s="1"/>
  <c r="D82" i="16"/>
  <c r="E82" i="16" s="1"/>
  <c r="D83" i="16"/>
  <c r="E83" i="16" s="1"/>
  <c r="D86" i="16"/>
  <c r="E86" i="16" s="1"/>
  <c r="D87" i="16"/>
  <c r="E87" i="16" s="1"/>
  <c r="D50" i="16"/>
  <c r="E50" i="16" s="1"/>
  <c r="D45" i="16"/>
  <c r="E45" i="16" s="1"/>
  <c r="D44" i="16"/>
  <c r="E44" i="16" s="1"/>
  <c r="D43" i="16"/>
  <c r="E43" i="16" s="1"/>
  <c r="D42" i="16"/>
  <c r="E42" i="16" s="1"/>
  <c r="D41" i="16"/>
  <c r="E41" i="16" s="1"/>
  <c r="D40" i="16"/>
  <c r="E40" i="16" s="1"/>
  <c r="D39" i="16"/>
  <c r="E39" i="16" s="1"/>
  <c r="D38" i="16"/>
  <c r="E38" i="16" s="1"/>
  <c r="D37" i="16"/>
  <c r="E37" i="16" s="1"/>
  <c r="D35" i="16"/>
  <c r="E35" i="16" s="1"/>
  <c r="D34" i="16"/>
  <c r="E34" i="16" s="1"/>
  <c r="D30" i="16"/>
  <c r="E30" i="16" s="1"/>
  <c r="D29" i="16"/>
  <c r="E29" i="16" s="1"/>
  <c r="D28" i="16"/>
  <c r="E28" i="16" s="1"/>
  <c r="D27" i="16"/>
  <c r="E27" i="16" s="1"/>
  <c r="D26" i="16"/>
  <c r="E26" i="16" s="1"/>
  <c r="D25" i="16"/>
  <c r="E25" i="16" s="1"/>
  <c r="D23" i="16"/>
  <c r="E23" i="16" s="1"/>
  <c r="D22" i="16"/>
  <c r="E22" i="16" s="1"/>
  <c r="D21" i="16"/>
  <c r="E21" i="16" s="1"/>
  <c r="D20" i="16"/>
  <c r="E20" i="16" s="1"/>
  <c r="D19" i="16"/>
  <c r="E19" i="16" s="1"/>
  <c r="D18" i="16"/>
  <c r="E18" i="16" s="1"/>
  <c r="D17" i="16"/>
  <c r="E17" i="16" s="1"/>
  <c r="D16" i="16"/>
  <c r="E16" i="16" s="1"/>
  <c r="D15" i="16"/>
  <c r="E15" i="16" s="1"/>
  <c r="D14" i="16"/>
  <c r="E14" i="16" s="1"/>
  <c r="D12" i="16"/>
  <c r="E12" i="16" s="1"/>
  <c r="D11" i="16"/>
  <c r="E11" i="16" s="1"/>
  <c r="D5" i="16"/>
  <c r="E5" i="16" s="1"/>
  <c r="D49" i="16"/>
  <c r="E49" i="16" s="1"/>
  <c r="D57" i="16"/>
  <c r="E57" i="16" s="1"/>
  <c r="D65" i="16"/>
  <c r="E65" i="16" s="1"/>
  <c r="D73" i="16"/>
  <c r="E73" i="16" s="1"/>
  <c r="D47" i="16"/>
  <c r="E47" i="16" s="1"/>
  <c r="D55" i="16"/>
  <c r="E55" i="16" s="1"/>
  <c r="D63" i="16"/>
  <c r="E63" i="16" s="1"/>
  <c r="D71" i="16"/>
  <c r="E71" i="16" s="1"/>
  <c r="D77" i="16"/>
  <c r="E77" i="16" s="1"/>
  <c r="D46" i="16"/>
  <c r="E46" i="16" s="1"/>
  <c r="D54" i="16"/>
  <c r="E54" i="16" s="1"/>
  <c r="D62" i="16"/>
  <c r="E62" i="16" s="1"/>
  <c r="D70" i="16"/>
  <c r="E70" i="16" s="1"/>
  <c r="D53" i="16"/>
  <c r="E53" i="16" s="1"/>
  <c r="D61" i="16"/>
  <c r="E61" i="16" s="1"/>
  <c r="D69" i="16"/>
  <c r="E69" i="16" s="1"/>
  <c r="D76" i="16"/>
  <c r="E76" i="16" s="1"/>
  <c r="D52" i="16"/>
  <c r="E52" i="16" s="1"/>
  <c r="D60" i="16"/>
  <c r="E60" i="16" s="1"/>
  <c r="D68" i="16"/>
  <c r="E68" i="16" s="1"/>
  <c r="D51" i="16"/>
  <c r="E51" i="16" s="1"/>
  <c r="D59" i="16"/>
  <c r="E59" i="16" s="1"/>
  <c r="D67" i="16"/>
  <c r="E67" i="16" s="1"/>
  <c r="D75" i="16"/>
  <c r="E75" i="16" s="1"/>
  <c r="V130" i="15"/>
  <c r="U130" i="15"/>
  <c r="T130" i="15"/>
  <c r="S130" i="15"/>
  <c r="R130" i="15"/>
  <c r="Q130" i="15"/>
  <c r="P130" i="15"/>
  <c r="N130" i="15"/>
  <c r="M130" i="15"/>
  <c r="L130" i="15"/>
  <c r="K130" i="15"/>
  <c r="J130" i="15"/>
  <c r="C130" i="15"/>
  <c r="B130" i="15"/>
  <c r="V129" i="15"/>
  <c r="U129" i="15"/>
  <c r="T129" i="15"/>
  <c r="S129" i="15"/>
  <c r="R129" i="15"/>
  <c r="Q129" i="15"/>
  <c r="P129" i="15"/>
  <c r="N129" i="15"/>
  <c r="M129" i="15"/>
  <c r="L129" i="15"/>
  <c r="K129" i="15"/>
  <c r="J129" i="15"/>
  <c r="C129" i="15"/>
  <c r="B129" i="15"/>
  <c r="V128" i="15"/>
  <c r="U128" i="15"/>
  <c r="T128" i="15"/>
  <c r="S128" i="15"/>
  <c r="R128" i="15"/>
  <c r="Q128" i="15"/>
  <c r="P128" i="15"/>
  <c r="N128" i="15"/>
  <c r="M128" i="15"/>
  <c r="L128" i="15"/>
  <c r="K128" i="15"/>
  <c r="J128" i="15"/>
  <c r="C128" i="15"/>
  <c r="B128" i="15"/>
  <c r="V127" i="15"/>
  <c r="U127" i="15"/>
  <c r="T127" i="15"/>
  <c r="S127" i="15"/>
  <c r="R127" i="15"/>
  <c r="Q127" i="15"/>
  <c r="P127" i="15"/>
  <c r="N127" i="15"/>
  <c r="M127" i="15"/>
  <c r="L127" i="15"/>
  <c r="K127" i="15"/>
  <c r="J127" i="15"/>
  <c r="C127" i="15"/>
  <c r="B127" i="15"/>
  <c r="V126" i="15"/>
  <c r="U126" i="15"/>
  <c r="T126" i="15"/>
  <c r="S126" i="15"/>
  <c r="R126" i="15"/>
  <c r="Q126" i="15"/>
  <c r="P126" i="15"/>
  <c r="N126" i="15"/>
  <c r="M126" i="15"/>
  <c r="L126" i="15"/>
  <c r="K126" i="15"/>
  <c r="J126" i="15"/>
  <c r="C126" i="15"/>
  <c r="B126" i="15"/>
  <c r="V125" i="15"/>
  <c r="U125" i="15"/>
  <c r="T125" i="15"/>
  <c r="S125" i="15"/>
  <c r="R125" i="15"/>
  <c r="Q125" i="15"/>
  <c r="P125" i="15"/>
  <c r="N125" i="15"/>
  <c r="M125" i="15"/>
  <c r="L125" i="15"/>
  <c r="K125" i="15"/>
  <c r="J125" i="15"/>
  <c r="C125" i="15"/>
  <c r="B125" i="15"/>
  <c r="V124" i="15"/>
  <c r="U124" i="15"/>
  <c r="T124" i="15"/>
  <c r="S124" i="15"/>
  <c r="R124" i="15"/>
  <c r="Q124" i="15"/>
  <c r="P124" i="15"/>
  <c r="N124" i="15"/>
  <c r="M124" i="15"/>
  <c r="L124" i="15"/>
  <c r="K124" i="15"/>
  <c r="J124" i="15"/>
  <c r="C124" i="15"/>
  <c r="B124" i="15"/>
  <c r="V123" i="15"/>
  <c r="U123" i="15"/>
  <c r="T123" i="15"/>
  <c r="S123" i="15"/>
  <c r="R123" i="15"/>
  <c r="Q123" i="15"/>
  <c r="P123" i="15"/>
  <c r="N123" i="15"/>
  <c r="M123" i="15"/>
  <c r="L123" i="15"/>
  <c r="K123" i="15"/>
  <c r="J123" i="15"/>
  <c r="C123" i="15"/>
  <c r="B123" i="15"/>
  <c r="V122" i="15"/>
  <c r="U122" i="15"/>
  <c r="T122" i="15"/>
  <c r="S122" i="15"/>
  <c r="R122" i="15"/>
  <c r="Q122" i="15"/>
  <c r="P122" i="15"/>
  <c r="N122" i="15"/>
  <c r="M122" i="15"/>
  <c r="L122" i="15"/>
  <c r="K122" i="15"/>
  <c r="J122" i="15"/>
  <c r="C122" i="15"/>
  <c r="B122" i="15"/>
  <c r="V121" i="15"/>
  <c r="U121" i="15"/>
  <c r="T121" i="15"/>
  <c r="S121" i="15"/>
  <c r="R121" i="15"/>
  <c r="Q121" i="15"/>
  <c r="P121" i="15"/>
  <c r="N121" i="15"/>
  <c r="M121" i="15"/>
  <c r="L121" i="15"/>
  <c r="K121" i="15"/>
  <c r="J121" i="15"/>
  <c r="C121" i="15"/>
  <c r="B121" i="15"/>
  <c r="V120" i="15"/>
  <c r="U120" i="15"/>
  <c r="T120" i="15"/>
  <c r="S120" i="15"/>
  <c r="R120" i="15"/>
  <c r="Q120" i="15"/>
  <c r="P120" i="15"/>
  <c r="N120" i="15"/>
  <c r="M120" i="15"/>
  <c r="L120" i="15"/>
  <c r="K120" i="15"/>
  <c r="J120" i="15"/>
  <c r="C120" i="15"/>
  <c r="B120" i="15"/>
  <c r="V119" i="15"/>
  <c r="U119" i="15"/>
  <c r="T119" i="15"/>
  <c r="S119" i="15"/>
  <c r="R119" i="15"/>
  <c r="Q119" i="15"/>
  <c r="P119" i="15"/>
  <c r="N119" i="15"/>
  <c r="M119" i="15"/>
  <c r="L119" i="15"/>
  <c r="K119" i="15"/>
  <c r="J119" i="15"/>
  <c r="C119" i="15"/>
  <c r="B119" i="15"/>
  <c r="V118" i="15"/>
  <c r="U118" i="15"/>
  <c r="T118" i="15"/>
  <c r="S118" i="15"/>
  <c r="R118" i="15"/>
  <c r="Q118" i="15"/>
  <c r="P118" i="15"/>
  <c r="N118" i="15"/>
  <c r="M118" i="15"/>
  <c r="L118" i="15"/>
  <c r="K118" i="15"/>
  <c r="J118" i="15"/>
  <c r="C118" i="15"/>
  <c r="B118" i="15"/>
  <c r="V117" i="15"/>
  <c r="U117" i="15"/>
  <c r="T117" i="15"/>
  <c r="S117" i="15"/>
  <c r="R117" i="15"/>
  <c r="Q117" i="15"/>
  <c r="P117" i="15"/>
  <c r="N117" i="15"/>
  <c r="M117" i="15"/>
  <c r="L117" i="15"/>
  <c r="K117" i="15"/>
  <c r="J117" i="15"/>
  <c r="C117" i="15"/>
  <c r="B117" i="15"/>
  <c r="V116" i="15"/>
  <c r="U116" i="15"/>
  <c r="T116" i="15"/>
  <c r="S116" i="15"/>
  <c r="R116" i="15"/>
  <c r="Q116" i="15"/>
  <c r="P116" i="15"/>
  <c r="N116" i="15"/>
  <c r="M116" i="15"/>
  <c r="L116" i="15"/>
  <c r="K116" i="15"/>
  <c r="J116" i="15"/>
  <c r="C116" i="15"/>
  <c r="B116" i="15"/>
  <c r="V115" i="15"/>
  <c r="U115" i="15"/>
  <c r="T115" i="15"/>
  <c r="S115" i="15"/>
  <c r="R115" i="15"/>
  <c r="Q115" i="15"/>
  <c r="P115" i="15"/>
  <c r="N115" i="15"/>
  <c r="M115" i="15"/>
  <c r="L115" i="15"/>
  <c r="K115" i="15"/>
  <c r="J115" i="15"/>
  <c r="C115" i="15"/>
  <c r="B115" i="15"/>
  <c r="V114" i="15"/>
  <c r="U114" i="15"/>
  <c r="T114" i="15"/>
  <c r="S114" i="15"/>
  <c r="R114" i="15"/>
  <c r="Q114" i="15"/>
  <c r="P114" i="15"/>
  <c r="N114" i="15"/>
  <c r="M114" i="15"/>
  <c r="L114" i="15"/>
  <c r="K114" i="15"/>
  <c r="J114" i="15"/>
  <c r="C114" i="15"/>
  <c r="B114" i="15"/>
  <c r="V113" i="15"/>
  <c r="U113" i="15"/>
  <c r="T113" i="15"/>
  <c r="S113" i="15"/>
  <c r="R113" i="15"/>
  <c r="Q113" i="15"/>
  <c r="P113" i="15"/>
  <c r="N113" i="15"/>
  <c r="M113" i="15"/>
  <c r="L113" i="15"/>
  <c r="K113" i="15"/>
  <c r="J113" i="15"/>
  <c r="C113" i="15"/>
  <c r="B113" i="15"/>
  <c r="V112" i="15"/>
  <c r="U112" i="15"/>
  <c r="T112" i="15"/>
  <c r="S112" i="15"/>
  <c r="R112" i="15"/>
  <c r="Q112" i="15"/>
  <c r="P112" i="15"/>
  <c r="N112" i="15"/>
  <c r="M112" i="15"/>
  <c r="L112" i="15"/>
  <c r="K112" i="15"/>
  <c r="J112" i="15"/>
  <c r="C112" i="15"/>
  <c r="B112" i="15"/>
  <c r="V111" i="15"/>
  <c r="U111" i="15"/>
  <c r="T111" i="15"/>
  <c r="S111" i="15"/>
  <c r="R111" i="15"/>
  <c r="Q111" i="15"/>
  <c r="P111" i="15"/>
  <c r="N111" i="15"/>
  <c r="M111" i="15"/>
  <c r="L111" i="15"/>
  <c r="K111" i="15"/>
  <c r="J111" i="15"/>
  <c r="C111" i="15"/>
  <c r="B111" i="15"/>
  <c r="V110" i="15"/>
  <c r="U110" i="15"/>
  <c r="T110" i="15"/>
  <c r="S110" i="15"/>
  <c r="R110" i="15"/>
  <c r="Q110" i="15"/>
  <c r="P110" i="15"/>
  <c r="N110" i="15"/>
  <c r="M110" i="15"/>
  <c r="L110" i="15"/>
  <c r="K110" i="15"/>
  <c r="J110" i="15"/>
  <c r="C110" i="15"/>
  <c r="B110" i="15"/>
  <c r="V109" i="15"/>
  <c r="U109" i="15"/>
  <c r="T109" i="15"/>
  <c r="S109" i="15"/>
  <c r="R109" i="15"/>
  <c r="Q109" i="15"/>
  <c r="P109" i="15"/>
  <c r="N109" i="15"/>
  <c r="M109" i="15"/>
  <c r="L109" i="15"/>
  <c r="K109" i="15"/>
  <c r="J109" i="15"/>
  <c r="C109" i="15"/>
  <c r="B109" i="15"/>
  <c r="V108" i="15"/>
  <c r="U108" i="15"/>
  <c r="T108" i="15"/>
  <c r="S108" i="15"/>
  <c r="R108" i="15"/>
  <c r="Q108" i="15"/>
  <c r="P108" i="15"/>
  <c r="N108" i="15"/>
  <c r="M108" i="15"/>
  <c r="L108" i="15"/>
  <c r="K108" i="15"/>
  <c r="J108" i="15"/>
  <c r="C108" i="15"/>
  <c r="B108" i="15"/>
  <c r="V107" i="15"/>
  <c r="U107" i="15"/>
  <c r="T107" i="15"/>
  <c r="S107" i="15"/>
  <c r="R107" i="15"/>
  <c r="Q107" i="15"/>
  <c r="P107" i="15"/>
  <c r="N107" i="15"/>
  <c r="M107" i="15"/>
  <c r="L107" i="15"/>
  <c r="K107" i="15"/>
  <c r="J107" i="15"/>
  <c r="C107" i="15"/>
  <c r="B107" i="15"/>
  <c r="V106" i="15"/>
  <c r="U106" i="15"/>
  <c r="T106" i="15"/>
  <c r="S106" i="15"/>
  <c r="R106" i="15"/>
  <c r="Q106" i="15"/>
  <c r="P106" i="15"/>
  <c r="N106" i="15"/>
  <c r="M106" i="15"/>
  <c r="L106" i="15"/>
  <c r="K106" i="15"/>
  <c r="J106" i="15"/>
  <c r="C106" i="15"/>
  <c r="B106" i="15"/>
  <c r="V105" i="15"/>
  <c r="U105" i="15"/>
  <c r="T105" i="15"/>
  <c r="S105" i="15"/>
  <c r="R105" i="15"/>
  <c r="Q105" i="15"/>
  <c r="P105" i="15"/>
  <c r="N105" i="15"/>
  <c r="M105" i="15"/>
  <c r="L105" i="15"/>
  <c r="K105" i="15"/>
  <c r="J105" i="15"/>
  <c r="C105" i="15"/>
  <c r="B105" i="15"/>
  <c r="V104" i="15"/>
  <c r="U104" i="15"/>
  <c r="T104" i="15"/>
  <c r="S104" i="15"/>
  <c r="R104" i="15"/>
  <c r="Q104" i="15"/>
  <c r="P104" i="15"/>
  <c r="N104" i="15"/>
  <c r="M104" i="15"/>
  <c r="L104" i="15"/>
  <c r="K104" i="15"/>
  <c r="J104" i="15"/>
  <c r="C104" i="15"/>
  <c r="B104" i="15"/>
  <c r="V103" i="15"/>
  <c r="U103" i="15"/>
  <c r="T103" i="15"/>
  <c r="S103" i="15"/>
  <c r="R103" i="15"/>
  <c r="Q103" i="15"/>
  <c r="P103" i="15"/>
  <c r="N103" i="15"/>
  <c r="M103" i="15"/>
  <c r="L103" i="15"/>
  <c r="K103" i="15"/>
  <c r="J103" i="15"/>
  <c r="C103" i="15"/>
  <c r="B103" i="15"/>
  <c r="V102" i="15"/>
  <c r="U102" i="15"/>
  <c r="T102" i="15"/>
  <c r="S102" i="15"/>
  <c r="R102" i="15"/>
  <c r="Q102" i="15"/>
  <c r="P102" i="15"/>
  <c r="N102" i="15"/>
  <c r="M102" i="15"/>
  <c r="L102" i="15"/>
  <c r="K102" i="15"/>
  <c r="J102" i="15"/>
  <c r="C102" i="15"/>
  <c r="B102" i="15"/>
  <c r="V101" i="15"/>
  <c r="U101" i="15"/>
  <c r="T101" i="15"/>
  <c r="S101" i="15"/>
  <c r="R101" i="15"/>
  <c r="Q101" i="15"/>
  <c r="P101" i="15"/>
  <c r="N101" i="15"/>
  <c r="M101" i="15"/>
  <c r="L101" i="15"/>
  <c r="K101" i="15"/>
  <c r="J101" i="15"/>
  <c r="C101" i="15"/>
  <c r="B101" i="15"/>
  <c r="V100" i="15"/>
  <c r="U100" i="15"/>
  <c r="T100" i="15"/>
  <c r="S100" i="15"/>
  <c r="R100" i="15"/>
  <c r="Q100" i="15"/>
  <c r="P100" i="15"/>
  <c r="N100" i="15"/>
  <c r="M100" i="15"/>
  <c r="L100" i="15"/>
  <c r="K100" i="15"/>
  <c r="J100" i="15"/>
  <c r="C100" i="15"/>
  <c r="B100" i="15"/>
  <c r="V99" i="15"/>
  <c r="U99" i="15"/>
  <c r="T99" i="15"/>
  <c r="S99" i="15"/>
  <c r="R99" i="15"/>
  <c r="Q99" i="15"/>
  <c r="P99" i="15"/>
  <c r="N99" i="15"/>
  <c r="M99" i="15"/>
  <c r="L99" i="15"/>
  <c r="K99" i="15"/>
  <c r="J99" i="15"/>
  <c r="C99" i="15"/>
  <c r="B99" i="15"/>
  <c r="V98" i="15"/>
  <c r="U98" i="15"/>
  <c r="T98" i="15"/>
  <c r="S98" i="15"/>
  <c r="R98" i="15"/>
  <c r="Q98" i="15"/>
  <c r="P98" i="15"/>
  <c r="N98" i="15"/>
  <c r="M98" i="15"/>
  <c r="L98" i="15"/>
  <c r="K98" i="15"/>
  <c r="J98" i="15"/>
  <c r="C98" i="15"/>
  <c r="B98" i="15"/>
  <c r="V97" i="15"/>
  <c r="U97" i="15"/>
  <c r="T97" i="15"/>
  <c r="S97" i="15"/>
  <c r="R97" i="15"/>
  <c r="Q97" i="15"/>
  <c r="P97" i="15"/>
  <c r="N97" i="15"/>
  <c r="M97" i="15"/>
  <c r="L97" i="15"/>
  <c r="K97" i="15"/>
  <c r="J97" i="15"/>
  <c r="C97" i="15"/>
  <c r="B97" i="15"/>
  <c r="V96" i="15"/>
  <c r="U96" i="15"/>
  <c r="T96" i="15"/>
  <c r="S96" i="15"/>
  <c r="R96" i="15"/>
  <c r="Q96" i="15"/>
  <c r="P96" i="15"/>
  <c r="N96" i="15"/>
  <c r="M96" i="15"/>
  <c r="L96" i="15"/>
  <c r="K96" i="15"/>
  <c r="J96" i="15"/>
  <c r="C96" i="15"/>
  <c r="B96" i="15"/>
  <c r="V95" i="15"/>
  <c r="U95" i="15"/>
  <c r="T95" i="15"/>
  <c r="S95" i="15"/>
  <c r="R95" i="15"/>
  <c r="Q95" i="15"/>
  <c r="P95" i="15"/>
  <c r="N95" i="15"/>
  <c r="M95" i="15"/>
  <c r="L95" i="15"/>
  <c r="K95" i="15"/>
  <c r="J95" i="15"/>
  <c r="C95" i="15"/>
  <c r="B95" i="15"/>
  <c r="V94" i="15"/>
  <c r="U94" i="15"/>
  <c r="T94" i="15"/>
  <c r="S94" i="15"/>
  <c r="R94" i="15"/>
  <c r="Q94" i="15"/>
  <c r="P94" i="15"/>
  <c r="N94" i="15"/>
  <c r="M94" i="15"/>
  <c r="L94" i="15"/>
  <c r="K94" i="15"/>
  <c r="J94" i="15"/>
  <c r="C94" i="15"/>
  <c r="B94" i="15"/>
  <c r="V93" i="15"/>
  <c r="U93" i="15"/>
  <c r="T93" i="15"/>
  <c r="S93" i="15"/>
  <c r="R93" i="15"/>
  <c r="Q93" i="15"/>
  <c r="P93" i="15"/>
  <c r="N93" i="15"/>
  <c r="M93" i="15"/>
  <c r="L93" i="15"/>
  <c r="K93" i="15"/>
  <c r="J93" i="15"/>
  <c r="C93" i="15"/>
  <c r="B93" i="15"/>
  <c r="V92" i="15"/>
  <c r="U92" i="15"/>
  <c r="T92" i="15"/>
  <c r="S92" i="15"/>
  <c r="R92" i="15"/>
  <c r="Q92" i="15"/>
  <c r="P92" i="15"/>
  <c r="N92" i="15"/>
  <c r="M92" i="15"/>
  <c r="L92" i="15"/>
  <c r="K92" i="15"/>
  <c r="J92" i="15"/>
  <c r="C92" i="15"/>
  <c r="B92" i="15"/>
  <c r="V91" i="15"/>
  <c r="U91" i="15"/>
  <c r="T91" i="15"/>
  <c r="S91" i="15"/>
  <c r="R91" i="15"/>
  <c r="Q91" i="15"/>
  <c r="P91" i="15"/>
  <c r="N91" i="15"/>
  <c r="M91" i="15"/>
  <c r="L91" i="15"/>
  <c r="K91" i="15"/>
  <c r="J91" i="15"/>
  <c r="C91" i="15"/>
  <c r="B91" i="15"/>
  <c r="V90" i="15"/>
  <c r="U90" i="15"/>
  <c r="T90" i="15"/>
  <c r="S90" i="15"/>
  <c r="R90" i="15"/>
  <c r="Q90" i="15"/>
  <c r="P90" i="15"/>
  <c r="N90" i="15"/>
  <c r="M90" i="15"/>
  <c r="L90" i="15"/>
  <c r="K90" i="15"/>
  <c r="J90" i="15"/>
  <c r="C90" i="15"/>
  <c r="B90" i="15"/>
  <c r="V89" i="15"/>
  <c r="U89" i="15"/>
  <c r="T89" i="15"/>
  <c r="S89" i="15"/>
  <c r="R89" i="15"/>
  <c r="Q89" i="15"/>
  <c r="P89" i="15"/>
  <c r="N89" i="15"/>
  <c r="M89" i="15"/>
  <c r="L89" i="15"/>
  <c r="K89" i="15"/>
  <c r="J89" i="15"/>
  <c r="C89" i="15"/>
  <c r="B89" i="15"/>
  <c r="V88" i="15"/>
  <c r="U88" i="15"/>
  <c r="T88" i="15"/>
  <c r="S88" i="15"/>
  <c r="R88" i="15"/>
  <c r="Q88" i="15"/>
  <c r="P88" i="15"/>
  <c r="N88" i="15"/>
  <c r="M88" i="15"/>
  <c r="L88" i="15"/>
  <c r="K88" i="15"/>
  <c r="J88" i="15"/>
  <c r="C88" i="15"/>
  <c r="B88" i="15"/>
  <c r="V87" i="15"/>
  <c r="U87" i="15"/>
  <c r="T87" i="15"/>
  <c r="S87" i="15"/>
  <c r="R87" i="15"/>
  <c r="Q87" i="15"/>
  <c r="P87" i="15"/>
  <c r="N87" i="15"/>
  <c r="M87" i="15"/>
  <c r="L87" i="15"/>
  <c r="K87" i="15"/>
  <c r="J87" i="15"/>
  <c r="C87" i="15"/>
  <c r="B87" i="15"/>
  <c r="V86" i="15"/>
  <c r="U86" i="15"/>
  <c r="T86" i="15"/>
  <c r="S86" i="15"/>
  <c r="R86" i="15"/>
  <c r="Q86" i="15"/>
  <c r="P86" i="15"/>
  <c r="N86" i="15"/>
  <c r="M86" i="15"/>
  <c r="L86" i="15"/>
  <c r="K86" i="15"/>
  <c r="J86" i="15"/>
  <c r="C86" i="15"/>
  <c r="B86" i="15"/>
  <c r="V85" i="15"/>
  <c r="U85" i="15"/>
  <c r="T85" i="15"/>
  <c r="S85" i="15"/>
  <c r="R85" i="15"/>
  <c r="Q85" i="15"/>
  <c r="P85" i="15"/>
  <c r="N85" i="15"/>
  <c r="M85" i="15"/>
  <c r="L85" i="15"/>
  <c r="K85" i="15"/>
  <c r="J85" i="15"/>
  <c r="C85" i="15"/>
  <c r="B85" i="15"/>
  <c r="V84" i="15"/>
  <c r="U84" i="15"/>
  <c r="T84" i="15"/>
  <c r="S84" i="15"/>
  <c r="R84" i="15"/>
  <c r="Q84" i="15"/>
  <c r="P84" i="15"/>
  <c r="N84" i="15"/>
  <c r="M84" i="15"/>
  <c r="L84" i="15"/>
  <c r="K84" i="15"/>
  <c r="J84" i="15"/>
  <c r="C84" i="15"/>
  <c r="B84" i="15"/>
  <c r="V83" i="15"/>
  <c r="U83" i="15"/>
  <c r="T83" i="15"/>
  <c r="S83" i="15"/>
  <c r="R83" i="15"/>
  <c r="Q83" i="15"/>
  <c r="P83" i="15"/>
  <c r="N83" i="15"/>
  <c r="M83" i="15"/>
  <c r="L83" i="15"/>
  <c r="K83" i="15"/>
  <c r="J83" i="15"/>
  <c r="C83" i="15"/>
  <c r="B83" i="15"/>
  <c r="V82" i="15"/>
  <c r="U82" i="15"/>
  <c r="T82" i="15"/>
  <c r="S82" i="15"/>
  <c r="R82" i="15"/>
  <c r="Q82" i="15"/>
  <c r="P82" i="15"/>
  <c r="N82" i="15"/>
  <c r="M82" i="15"/>
  <c r="L82" i="15"/>
  <c r="K82" i="15"/>
  <c r="J82" i="15"/>
  <c r="C82" i="15"/>
  <c r="B82" i="15"/>
  <c r="V81" i="15"/>
  <c r="U81" i="15"/>
  <c r="T81" i="15"/>
  <c r="S81" i="15"/>
  <c r="R81" i="15"/>
  <c r="Q81" i="15"/>
  <c r="P81" i="15"/>
  <c r="N81" i="15"/>
  <c r="M81" i="15"/>
  <c r="L81" i="15"/>
  <c r="K81" i="15"/>
  <c r="J81" i="15"/>
  <c r="C81" i="15"/>
  <c r="B81" i="15"/>
  <c r="V80" i="15"/>
  <c r="U80" i="15"/>
  <c r="T80" i="15"/>
  <c r="S80" i="15"/>
  <c r="R80" i="15"/>
  <c r="Q80" i="15"/>
  <c r="P80" i="15"/>
  <c r="N80" i="15"/>
  <c r="M80" i="15"/>
  <c r="L80" i="15"/>
  <c r="K80" i="15"/>
  <c r="J80" i="15"/>
  <c r="C80" i="15"/>
  <c r="B80" i="15"/>
  <c r="V79" i="15"/>
  <c r="U79" i="15"/>
  <c r="T79" i="15"/>
  <c r="S79" i="15"/>
  <c r="R79" i="15"/>
  <c r="Q79" i="15"/>
  <c r="P79" i="15"/>
  <c r="N79" i="15"/>
  <c r="M79" i="15"/>
  <c r="L79" i="15"/>
  <c r="K79" i="15"/>
  <c r="J79" i="15"/>
  <c r="C79" i="15"/>
  <c r="B79" i="15"/>
  <c r="V78" i="15"/>
  <c r="U78" i="15"/>
  <c r="T78" i="15"/>
  <c r="S78" i="15"/>
  <c r="R78" i="15"/>
  <c r="Q78" i="15"/>
  <c r="P78" i="15"/>
  <c r="N78" i="15"/>
  <c r="M78" i="15"/>
  <c r="L78" i="15"/>
  <c r="K78" i="15"/>
  <c r="J78" i="15"/>
  <c r="C78" i="15"/>
  <c r="B78" i="15"/>
  <c r="V77" i="15"/>
  <c r="U77" i="15"/>
  <c r="T77" i="15"/>
  <c r="S77" i="15"/>
  <c r="R77" i="15"/>
  <c r="Q77" i="15"/>
  <c r="P77" i="15"/>
  <c r="N77" i="15"/>
  <c r="M77" i="15"/>
  <c r="L77" i="15"/>
  <c r="K77" i="15"/>
  <c r="J77" i="15"/>
  <c r="C77" i="15"/>
  <c r="B77" i="15"/>
  <c r="V76" i="15"/>
  <c r="U76" i="15"/>
  <c r="T76" i="15"/>
  <c r="S76" i="15"/>
  <c r="R76" i="15"/>
  <c r="Q76" i="15"/>
  <c r="P76" i="15"/>
  <c r="N76" i="15"/>
  <c r="M76" i="15"/>
  <c r="L76" i="15"/>
  <c r="K76" i="15"/>
  <c r="J76" i="15"/>
  <c r="C76" i="15"/>
  <c r="B76" i="15"/>
  <c r="V75" i="15"/>
  <c r="U75" i="15"/>
  <c r="T75" i="15"/>
  <c r="S75" i="15"/>
  <c r="R75" i="15"/>
  <c r="Q75" i="15"/>
  <c r="P75" i="15"/>
  <c r="N75" i="15"/>
  <c r="M75" i="15"/>
  <c r="L75" i="15"/>
  <c r="K75" i="15"/>
  <c r="J75" i="15"/>
  <c r="C75" i="15"/>
  <c r="B75" i="15"/>
  <c r="V74" i="15"/>
  <c r="U74" i="15"/>
  <c r="T74" i="15"/>
  <c r="S74" i="15"/>
  <c r="R74" i="15"/>
  <c r="Q74" i="15"/>
  <c r="P74" i="15"/>
  <c r="N74" i="15"/>
  <c r="M74" i="15"/>
  <c r="L74" i="15"/>
  <c r="K74" i="15"/>
  <c r="J74" i="15"/>
  <c r="C74" i="15"/>
  <c r="B74" i="15"/>
  <c r="V73" i="15"/>
  <c r="U73" i="15"/>
  <c r="T73" i="15"/>
  <c r="S73" i="15"/>
  <c r="R73" i="15"/>
  <c r="Q73" i="15"/>
  <c r="P73" i="15"/>
  <c r="N73" i="15"/>
  <c r="M73" i="15"/>
  <c r="L73" i="15"/>
  <c r="K73" i="15"/>
  <c r="J73" i="15"/>
  <c r="C73" i="15"/>
  <c r="B73" i="15"/>
  <c r="V72" i="15"/>
  <c r="U72" i="15"/>
  <c r="T72" i="15"/>
  <c r="S72" i="15"/>
  <c r="R72" i="15"/>
  <c r="Q72" i="15"/>
  <c r="P72" i="15"/>
  <c r="N72" i="15"/>
  <c r="M72" i="15"/>
  <c r="L72" i="15"/>
  <c r="K72" i="15"/>
  <c r="J72" i="15"/>
  <c r="C72" i="15"/>
  <c r="B72" i="15"/>
  <c r="V71" i="15"/>
  <c r="U71" i="15"/>
  <c r="T71" i="15"/>
  <c r="S71" i="15"/>
  <c r="R71" i="15"/>
  <c r="Q71" i="15"/>
  <c r="P71" i="15"/>
  <c r="N71" i="15"/>
  <c r="M71" i="15"/>
  <c r="L71" i="15"/>
  <c r="K71" i="15"/>
  <c r="J71" i="15"/>
  <c r="C71" i="15"/>
  <c r="B71" i="15"/>
  <c r="V70" i="15"/>
  <c r="U70" i="15"/>
  <c r="T70" i="15"/>
  <c r="S70" i="15"/>
  <c r="R70" i="15"/>
  <c r="Q70" i="15"/>
  <c r="P70" i="15"/>
  <c r="N70" i="15"/>
  <c r="M70" i="15"/>
  <c r="L70" i="15"/>
  <c r="K70" i="15"/>
  <c r="J70" i="15"/>
  <c r="C70" i="15"/>
  <c r="B70" i="15"/>
  <c r="V69" i="15"/>
  <c r="U69" i="15"/>
  <c r="T69" i="15"/>
  <c r="S69" i="15"/>
  <c r="R69" i="15"/>
  <c r="Q69" i="15"/>
  <c r="P69" i="15"/>
  <c r="N69" i="15"/>
  <c r="M69" i="15"/>
  <c r="L69" i="15"/>
  <c r="K69" i="15"/>
  <c r="J69" i="15"/>
  <c r="C69" i="15"/>
  <c r="B69" i="15"/>
  <c r="V68" i="15"/>
  <c r="U68" i="15"/>
  <c r="T68" i="15"/>
  <c r="S68" i="15"/>
  <c r="R68" i="15"/>
  <c r="Q68" i="15"/>
  <c r="P68" i="15"/>
  <c r="N68" i="15"/>
  <c r="M68" i="15"/>
  <c r="L68" i="15"/>
  <c r="K68" i="15"/>
  <c r="J68" i="15"/>
  <c r="C68" i="15"/>
  <c r="B68" i="15"/>
  <c r="V67" i="15"/>
  <c r="U67" i="15"/>
  <c r="T67" i="15"/>
  <c r="S67" i="15"/>
  <c r="R67" i="15"/>
  <c r="Q67" i="15"/>
  <c r="P67" i="15"/>
  <c r="N67" i="15"/>
  <c r="M67" i="15"/>
  <c r="L67" i="15"/>
  <c r="K67" i="15"/>
  <c r="J67" i="15"/>
  <c r="C67" i="15"/>
  <c r="B67" i="15"/>
  <c r="V66" i="15"/>
  <c r="U66" i="15"/>
  <c r="T66" i="15"/>
  <c r="S66" i="15"/>
  <c r="R66" i="15"/>
  <c r="Q66" i="15"/>
  <c r="P66" i="15"/>
  <c r="N66" i="15"/>
  <c r="M66" i="15"/>
  <c r="L66" i="15"/>
  <c r="K66" i="15"/>
  <c r="J66" i="15"/>
  <c r="C66" i="15"/>
  <c r="B66" i="15"/>
  <c r="V65" i="15"/>
  <c r="U65" i="15"/>
  <c r="T65" i="15"/>
  <c r="S65" i="15"/>
  <c r="R65" i="15"/>
  <c r="Q65" i="15"/>
  <c r="P65" i="15"/>
  <c r="N65" i="15"/>
  <c r="M65" i="15"/>
  <c r="L65" i="15"/>
  <c r="K65" i="15"/>
  <c r="J65" i="15"/>
  <c r="C65" i="15"/>
  <c r="B65" i="15"/>
  <c r="V64" i="15"/>
  <c r="U64" i="15"/>
  <c r="T64" i="15"/>
  <c r="S64" i="15"/>
  <c r="R64" i="15"/>
  <c r="Q64" i="15"/>
  <c r="P64" i="15"/>
  <c r="N64" i="15"/>
  <c r="M64" i="15"/>
  <c r="L64" i="15"/>
  <c r="K64" i="15"/>
  <c r="J64" i="15"/>
  <c r="C64" i="15"/>
  <c r="B64" i="15"/>
  <c r="V63" i="15"/>
  <c r="U63" i="15"/>
  <c r="T63" i="15"/>
  <c r="S63" i="15"/>
  <c r="R63" i="15"/>
  <c r="Q63" i="15"/>
  <c r="P63" i="15"/>
  <c r="N63" i="15"/>
  <c r="M63" i="15"/>
  <c r="L63" i="15"/>
  <c r="K63" i="15"/>
  <c r="J63" i="15"/>
  <c r="C63" i="15"/>
  <c r="B63" i="15"/>
  <c r="V62" i="15"/>
  <c r="U62" i="15"/>
  <c r="T62" i="15"/>
  <c r="S62" i="15"/>
  <c r="R62" i="15"/>
  <c r="Q62" i="15"/>
  <c r="P62" i="15"/>
  <c r="N62" i="15"/>
  <c r="M62" i="15"/>
  <c r="L62" i="15"/>
  <c r="K62" i="15"/>
  <c r="J62" i="15"/>
  <c r="C62" i="15"/>
  <c r="B62" i="15"/>
  <c r="V61" i="15"/>
  <c r="U61" i="15"/>
  <c r="T61" i="15"/>
  <c r="S61" i="15"/>
  <c r="R61" i="15"/>
  <c r="Q61" i="15"/>
  <c r="P61" i="15"/>
  <c r="N61" i="15"/>
  <c r="M61" i="15"/>
  <c r="L61" i="15"/>
  <c r="K61" i="15"/>
  <c r="J61" i="15"/>
  <c r="C61" i="15"/>
  <c r="B61" i="15"/>
  <c r="V60" i="15"/>
  <c r="U60" i="15"/>
  <c r="T60" i="15"/>
  <c r="S60" i="15"/>
  <c r="R60" i="15"/>
  <c r="Q60" i="15"/>
  <c r="P60" i="15"/>
  <c r="N60" i="15"/>
  <c r="M60" i="15"/>
  <c r="L60" i="15"/>
  <c r="K60" i="15"/>
  <c r="J60" i="15"/>
  <c r="C60" i="15"/>
  <c r="B60" i="15"/>
  <c r="V59" i="15"/>
  <c r="U59" i="15"/>
  <c r="T59" i="15"/>
  <c r="S59" i="15"/>
  <c r="R59" i="15"/>
  <c r="Q59" i="15"/>
  <c r="P59" i="15"/>
  <c r="N59" i="15"/>
  <c r="M59" i="15"/>
  <c r="L59" i="15"/>
  <c r="K59" i="15"/>
  <c r="J59" i="15"/>
  <c r="C59" i="15"/>
  <c r="B59" i="15"/>
  <c r="V58" i="15"/>
  <c r="U58" i="15"/>
  <c r="T58" i="15"/>
  <c r="S58" i="15"/>
  <c r="R58" i="15"/>
  <c r="Q58" i="15"/>
  <c r="P58" i="15"/>
  <c r="N58" i="15"/>
  <c r="M58" i="15"/>
  <c r="L58" i="15"/>
  <c r="K58" i="15"/>
  <c r="J58" i="15"/>
  <c r="C58" i="15"/>
  <c r="B58" i="15"/>
  <c r="V57" i="15"/>
  <c r="U57" i="15"/>
  <c r="T57" i="15"/>
  <c r="S57" i="15"/>
  <c r="R57" i="15"/>
  <c r="Q57" i="15"/>
  <c r="P57" i="15"/>
  <c r="N57" i="15"/>
  <c r="M57" i="15"/>
  <c r="L57" i="15"/>
  <c r="K57" i="15"/>
  <c r="J57" i="15"/>
  <c r="C57" i="15"/>
  <c r="B57" i="15"/>
  <c r="V56" i="15"/>
  <c r="U56" i="15"/>
  <c r="T56" i="15"/>
  <c r="S56" i="15"/>
  <c r="R56" i="15"/>
  <c r="Q56" i="15"/>
  <c r="P56" i="15"/>
  <c r="N56" i="15"/>
  <c r="M56" i="15"/>
  <c r="L56" i="15"/>
  <c r="K56" i="15"/>
  <c r="J56" i="15"/>
  <c r="C56" i="15"/>
  <c r="B56" i="15"/>
  <c r="V55" i="15"/>
  <c r="U55" i="15"/>
  <c r="T55" i="15"/>
  <c r="S55" i="15"/>
  <c r="R55" i="15"/>
  <c r="Q55" i="15"/>
  <c r="P55" i="15"/>
  <c r="N55" i="15"/>
  <c r="M55" i="15"/>
  <c r="L55" i="15"/>
  <c r="K55" i="15"/>
  <c r="J55" i="15"/>
  <c r="C55" i="15"/>
  <c r="B55" i="15"/>
  <c r="V54" i="15"/>
  <c r="U54" i="15"/>
  <c r="T54" i="15"/>
  <c r="S54" i="15"/>
  <c r="R54" i="15"/>
  <c r="Q54" i="15"/>
  <c r="P54" i="15"/>
  <c r="N54" i="15"/>
  <c r="M54" i="15"/>
  <c r="L54" i="15"/>
  <c r="K54" i="15"/>
  <c r="J54" i="15"/>
  <c r="C54" i="15"/>
  <c r="B54" i="15"/>
  <c r="V53" i="15"/>
  <c r="U53" i="15"/>
  <c r="T53" i="15"/>
  <c r="S53" i="15"/>
  <c r="R53" i="15"/>
  <c r="Q53" i="15"/>
  <c r="P53" i="15"/>
  <c r="N53" i="15"/>
  <c r="M53" i="15"/>
  <c r="L53" i="15"/>
  <c r="K53" i="15"/>
  <c r="J53" i="15"/>
  <c r="C53" i="15"/>
  <c r="B53" i="15"/>
  <c r="V52" i="15"/>
  <c r="U52" i="15"/>
  <c r="T52" i="15"/>
  <c r="S52" i="15"/>
  <c r="R52" i="15"/>
  <c r="Q52" i="15"/>
  <c r="P52" i="15"/>
  <c r="N52" i="15"/>
  <c r="M52" i="15"/>
  <c r="L52" i="15"/>
  <c r="K52" i="15"/>
  <c r="J52" i="15"/>
  <c r="C52" i="15"/>
  <c r="B52" i="15"/>
  <c r="V51" i="15"/>
  <c r="U51" i="15"/>
  <c r="T51" i="15"/>
  <c r="S51" i="15"/>
  <c r="R51" i="15"/>
  <c r="Q51" i="15"/>
  <c r="P51" i="15"/>
  <c r="N51" i="15"/>
  <c r="M51" i="15"/>
  <c r="L51" i="15"/>
  <c r="K51" i="15"/>
  <c r="J51" i="15"/>
  <c r="C51" i="15"/>
  <c r="B51" i="15"/>
  <c r="V50" i="15"/>
  <c r="U50" i="15"/>
  <c r="T50" i="15"/>
  <c r="S50" i="15"/>
  <c r="R50" i="15"/>
  <c r="Q50" i="15"/>
  <c r="P50" i="15"/>
  <c r="N50" i="15"/>
  <c r="M50" i="15"/>
  <c r="L50" i="15"/>
  <c r="K50" i="15"/>
  <c r="J50" i="15"/>
  <c r="C50" i="15"/>
  <c r="B50" i="15"/>
  <c r="V49" i="15"/>
  <c r="U49" i="15"/>
  <c r="T49" i="15"/>
  <c r="S49" i="15"/>
  <c r="R49" i="15"/>
  <c r="Q49" i="15"/>
  <c r="P49" i="15"/>
  <c r="N49" i="15"/>
  <c r="M49" i="15"/>
  <c r="L49" i="15"/>
  <c r="K49" i="15"/>
  <c r="J49" i="15"/>
  <c r="C49" i="15"/>
  <c r="B49" i="15"/>
  <c r="V48" i="15"/>
  <c r="U48" i="15"/>
  <c r="T48" i="15"/>
  <c r="S48" i="15"/>
  <c r="R48" i="15"/>
  <c r="Q48" i="15"/>
  <c r="P48" i="15"/>
  <c r="N48" i="15"/>
  <c r="M48" i="15"/>
  <c r="L48" i="15"/>
  <c r="K48" i="15"/>
  <c r="J48" i="15"/>
  <c r="C48" i="15"/>
  <c r="B48" i="15"/>
  <c r="V47" i="15"/>
  <c r="U47" i="15"/>
  <c r="T47" i="15"/>
  <c r="S47" i="15"/>
  <c r="R47" i="15"/>
  <c r="Q47" i="15"/>
  <c r="P47" i="15"/>
  <c r="N47" i="15"/>
  <c r="M47" i="15"/>
  <c r="L47" i="15"/>
  <c r="K47" i="15"/>
  <c r="J47" i="15"/>
  <c r="C47" i="15"/>
  <c r="B47" i="15"/>
  <c r="V46" i="15"/>
  <c r="U46" i="15"/>
  <c r="T46" i="15"/>
  <c r="S46" i="15"/>
  <c r="R46" i="15"/>
  <c r="Q46" i="15"/>
  <c r="P46" i="15"/>
  <c r="N46" i="15"/>
  <c r="M46" i="15"/>
  <c r="L46" i="15"/>
  <c r="K46" i="15"/>
  <c r="J46" i="15"/>
  <c r="C46" i="15"/>
  <c r="B46" i="15"/>
  <c r="V45" i="15"/>
  <c r="U45" i="15"/>
  <c r="T45" i="15"/>
  <c r="S45" i="15"/>
  <c r="R45" i="15"/>
  <c r="Q45" i="15"/>
  <c r="P45" i="15"/>
  <c r="N45" i="15"/>
  <c r="M45" i="15"/>
  <c r="L45" i="15"/>
  <c r="K45" i="15"/>
  <c r="J45" i="15"/>
  <c r="C45" i="15"/>
  <c r="B45" i="15"/>
  <c r="V44" i="15"/>
  <c r="U44" i="15"/>
  <c r="T44" i="15"/>
  <c r="S44" i="15"/>
  <c r="R44" i="15"/>
  <c r="Q44" i="15"/>
  <c r="P44" i="15"/>
  <c r="N44" i="15"/>
  <c r="M44" i="15"/>
  <c r="L44" i="15"/>
  <c r="K44" i="15"/>
  <c r="J44" i="15"/>
  <c r="C44" i="15"/>
  <c r="B44" i="15"/>
  <c r="V43" i="15"/>
  <c r="U43" i="15"/>
  <c r="T43" i="15"/>
  <c r="S43" i="15"/>
  <c r="R43" i="15"/>
  <c r="Q43" i="15"/>
  <c r="P43" i="15"/>
  <c r="N43" i="15"/>
  <c r="M43" i="15"/>
  <c r="L43" i="15"/>
  <c r="K43" i="15"/>
  <c r="J43" i="15"/>
  <c r="C43" i="15"/>
  <c r="B43" i="15"/>
  <c r="V42" i="15"/>
  <c r="U42" i="15"/>
  <c r="T42" i="15"/>
  <c r="S42" i="15"/>
  <c r="R42" i="15"/>
  <c r="Q42" i="15"/>
  <c r="P42" i="15"/>
  <c r="N42" i="15"/>
  <c r="M42" i="15"/>
  <c r="L42" i="15"/>
  <c r="K42" i="15"/>
  <c r="J42" i="15"/>
  <c r="C42" i="15"/>
  <c r="B42" i="15"/>
  <c r="V41" i="15"/>
  <c r="U41" i="15"/>
  <c r="T41" i="15"/>
  <c r="S41" i="15"/>
  <c r="R41" i="15"/>
  <c r="Q41" i="15"/>
  <c r="P41" i="15"/>
  <c r="N41" i="15"/>
  <c r="M41" i="15"/>
  <c r="L41" i="15"/>
  <c r="K41" i="15"/>
  <c r="J41" i="15"/>
  <c r="C41" i="15"/>
  <c r="B41" i="15"/>
  <c r="V40" i="15"/>
  <c r="U40" i="15"/>
  <c r="T40" i="15"/>
  <c r="S40" i="15"/>
  <c r="R40" i="15"/>
  <c r="Q40" i="15"/>
  <c r="P40" i="15"/>
  <c r="N40" i="15"/>
  <c r="M40" i="15"/>
  <c r="L40" i="15"/>
  <c r="K40" i="15"/>
  <c r="J40" i="15"/>
  <c r="C40" i="15"/>
  <c r="B40" i="15"/>
  <c r="V39" i="15"/>
  <c r="U39" i="15"/>
  <c r="T39" i="15"/>
  <c r="S39" i="15"/>
  <c r="R39" i="15"/>
  <c r="Q39" i="15"/>
  <c r="P39" i="15"/>
  <c r="N39" i="15"/>
  <c r="M39" i="15"/>
  <c r="L39" i="15"/>
  <c r="K39" i="15"/>
  <c r="J39" i="15"/>
  <c r="C39" i="15"/>
  <c r="B39" i="15"/>
  <c r="V38" i="15"/>
  <c r="U38" i="15"/>
  <c r="T38" i="15"/>
  <c r="S38" i="15"/>
  <c r="R38" i="15"/>
  <c r="Q38" i="15"/>
  <c r="P38" i="15"/>
  <c r="N38" i="15"/>
  <c r="M38" i="15"/>
  <c r="L38" i="15"/>
  <c r="K38" i="15"/>
  <c r="J38" i="15"/>
  <c r="C38" i="15"/>
  <c r="B38" i="15"/>
  <c r="V37" i="15"/>
  <c r="U37" i="15"/>
  <c r="T37" i="15"/>
  <c r="S37" i="15"/>
  <c r="R37" i="15"/>
  <c r="Q37" i="15"/>
  <c r="P37" i="15"/>
  <c r="N37" i="15"/>
  <c r="M37" i="15"/>
  <c r="L37" i="15"/>
  <c r="K37" i="15"/>
  <c r="J37" i="15"/>
  <c r="C37" i="15"/>
  <c r="B37" i="15"/>
  <c r="V36" i="15"/>
  <c r="U36" i="15"/>
  <c r="T36" i="15"/>
  <c r="S36" i="15"/>
  <c r="R36" i="15"/>
  <c r="Q36" i="15"/>
  <c r="P36" i="15"/>
  <c r="N36" i="15"/>
  <c r="M36" i="15"/>
  <c r="L36" i="15"/>
  <c r="K36" i="15"/>
  <c r="J36" i="15"/>
  <c r="C36" i="15"/>
  <c r="B36" i="15"/>
  <c r="V35" i="15"/>
  <c r="U35" i="15"/>
  <c r="T35" i="15"/>
  <c r="S35" i="15"/>
  <c r="R35" i="15"/>
  <c r="Q35" i="15"/>
  <c r="P35" i="15"/>
  <c r="N35" i="15"/>
  <c r="M35" i="15"/>
  <c r="L35" i="15"/>
  <c r="K35" i="15"/>
  <c r="J35" i="15"/>
  <c r="C35" i="15"/>
  <c r="B35" i="15"/>
  <c r="V34" i="15"/>
  <c r="U34" i="15"/>
  <c r="T34" i="15"/>
  <c r="S34" i="15"/>
  <c r="R34" i="15"/>
  <c r="Q34" i="15"/>
  <c r="P34" i="15"/>
  <c r="N34" i="15"/>
  <c r="M34" i="15"/>
  <c r="L34" i="15"/>
  <c r="K34" i="15"/>
  <c r="J34" i="15"/>
  <c r="C34" i="15"/>
  <c r="B34" i="15"/>
  <c r="V33" i="15"/>
  <c r="U33" i="15"/>
  <c r="T33" i="15"/>
  <c r="S33" i="15"/>
  <c r="R33" i="15"/>
  <c r="Q33" i="15"/>
  <c r="P33" i="15"/>
  <c r="N33" i="15"/>
  <c r="M33" i="15"/>
  <c r="L33" i="15"/>
  <c r="K33" i="15"/>
  <c r="J33" i="15"/>
  <c r="C33" i="15"/>
  <c r="B33" i="15"/>
  <c r="V32" i="15"/>
  <c r="U32" i="15"/>
  <c r="T32" i="15"/>
  <c r="S32" i="15"/>
  <c r="R32" i="15"/>
  <c r="Q32" i="15"/>
  <c r="P32" i="15"/>
  <c r="N32" i="15"/>
  <c r="M32" i="15"/>
  <c r="L32" i="15"/>
  <c r="K32" i="15"/>
  <c r="J32" i="15"/>
  <c r="C32" i="15"/>
  <c r="B32" i="15"/>
  <c r="V31" i="15"/>
  <c r="U31" i="15"/>
  <c r="T31" i="15"/>
  <c r="S31" i="15"/>
  <c r="R31" i="15"/>
  <c r="Q31" i="15"/>
  <c r="P31" i="15"/>
  <c r="N31" i="15"/>
  <c r="M31" i="15"/>
  <c r="L31" i="15"/>
  <c r="K31" i="15"/>
  <c r="J31" i="15"/>
  <c r="C31" i="15"/>
  <c r="B31" i="15"/>
  <c r="V30" i="15"/>
  <c r="U30" i="15"/>
  <c r="T30" i="15"/>
  <c r="S30" i="15"/>
  <c r="R30" i="15"/>
  <c r="Q30" i="15"/>
  <c r="P30" i="15"/>
  <c r="N30" i="15"/>
  <c r="M30" i="15"/>
  <c r="L30" i="15"/>
  <c r="K30" i="15"/>
  <c r="J30" i="15"/>
  <c r="C30" i="15"/>
  <c r="B30" i="15"/>
  <c r="V29" i="15"/>
  <c r="U29" i="15"/>
  <c r="T29" i="15"/>
  <c r="S29" i="15"/>
  <c r="R29" i="15"/>
  <c r="Q29" i="15"/>
  <c r="P29" i="15"/>
  <c r="N29" i="15"/>
  <c r="M29" i="15"/>
  <c r="L29" i="15"/>
  <c r="K29" i="15"/>
  <c r="J29" i="15"/>
  <c r="C29" i="15"/>
  <c r="B29" i="15"/>
  <c r="V28" i="15"/>
  <c r="U28" i="15"/>
  <c r="T28" i="15"/>
  <c r="S28" i="15"/>
  <c r="R28" i="15"/>
  <c r="Q28" i="15"/>
  <c r="P28" i="15"/>
  <c r="N28" i="15"/>
  <c r="M28" i="15"/>
  <c r="L28" i="15"/>
  <c r="K28" i="15"/>
  <c r="J28" i="15"/>
  <c r="C28" i="15"/>
  <c r="B28" i="15"/>
  <c r="V27" i="15"/>
  <c r="U27" i="15"/>
  <c r="T27" i="15"/>
  <c r="S27" i="15"/>
  <c r="R27" i="15"/>
  <c r="Q27" i="15"/>
  <c r="P27" i="15"/>
  <c r="N27" i="15"/>
  <c r="M27" i="15"/>
  <c r="L27" i="15"/>
  <c r="K27" i="15"/>
  <c r="J27" i="15"/>
  <c r="C27" i="15"/>
  <c r="B27" i="15"/>
  <c r="V26" i="15"/>
  <c r="U26" i="15"/>
  <c r="T26" i="15"/>
  <c r="S26" i="15"/>
  <c r="R26" i="15"/>
  <c r="Q26" i="15"/>
  <c r="P26" i="15"/>
  <c r="N26" i="15"/>
  <c r="M26" i="15"/>
  <c r="L26" i="15"/>
  <c r="K26" i="15"/>
  <c r="J26" i="15"/>
  <c r="C26" i="15"/>
  <c r="B26" i="15"/>
  <c r="V25" i="15"/>
  <c r="U25" i="15"/>
  <c r="T25" i="15"/>
  <c r="S25" i="15"/>
  <c r="R25" i="15"/>
  <c r="Q25" i="15"/>
  <c r="P25" i="15"/>
  <c r="N25" i="15"/>
  <c r="M25" i="15"/>
  <c r="L25" i="15"/>
  <c r="K25" i="15"/>
  <c r="J25" i="15"/>
  <c r="C25" i="15"/>
  <c r="B25" i="15"/>
  <c r="V24" i="15"/>
  <c r="U24" i="15"/>
  <c r="T24" i="15"/>
  <c r="S24" i="15"/>
  <c r="R24" i="15"/>
  <c r="Q24" i="15"/>
  <c r="P24" i="15"/>
  <c r="N24" i="15"/>
  <c r="M24" i="15"/>
  <c r="L24" i="15"/>
  <c r="K24" i="15"/>
  <c r="J24" i="15"/>
  <c r="C24" i="15"/>
  <c r="B24" i="15"/>
  <c r="V23" i="15"/>
  <c r="U23" i="15"/>
  <c r="T23" i="15"/>
  <c r="S23" i="15"/>
  <c r="R23" i="15"/>
  <c r="Q23" i="15"/>
  <c r="P23" i="15"/>
  <c r="N23" i="15"/>
  <c r="M23" i="15"/>
  <c r="L23" i="15"/>
  <c r="K23" i="15"/>
  <c r="J23" i="15"/>
  <c r="C23" i="15"/>
  <c r="B23" i="15"/>
  <c r="V22" i="15"/>
  <c r="U22" i="15"/>
  <c r="T22" i="15"/>
  <c r="S22" i="15"/>
  <c r="R22" i="15"/>
  <c r="Q22" i="15"/>
  <c r="P22" i="15"/>
  <c r="N22" i="15"/>
  <c r="M22" i="15"/>
  <c r="L22" i="15"/>
  <c r="K22" i="15"/>
  <c r="J22" i="15"/>
  <c r="C22" i="15"/>
  <c r="B22" i="15"/>
  <c r="V21" i="15"/>
  <c r="U21" i="15"/>
  <c r="T21" i="15"/>
  <c r="S21" i="15"/>
  <c r="R21" i="15"/>
  <c r="Q21" i="15"/>
  <c r="P21" i="15"/>
  <c r="N21" i="15"/>
  <c r="M21" i="15"/>
  <c r="L21" i="15"/>
  <c r="K21" i="15"/>
  <c r="J21" i="15"/>
  <c r="C21" i="15"/>
  <c r="B21" i="15"/>
  <c r="V20" i="15"/>
  <c r="U20" i="15"/>
  <c r="T20" i="15"/>
  <c r="S20" i="15"/>
  <c r="R20" i="15"/>
  <c r="Q20" i="15"/>
  <c r="P20" i="15"/>
  <c r="N20" i="15"/>
  <c r="M20" i="15"/>
  <c r="L20" i="15"/>
  <c r="K20" i="15"/>
  <c r="J20" i="15"/>
  <c r="C20" i="15"/>
  <c r="B20" i="15"/>
  <c r="V19" i="15"/>
  <c r="U19" i="15"/>
  <c r="T19" i="15"/>
  <c r="S19" i="15"/>
  <c r="R19" i="15"/>
  <c r="Q19" i="15"/>
  <c r="P19" i="15"/>
  <c r="N19" i="15"/>
  <c r="M19" i="15"/>
  <c r="L19" i="15"/>
  <c r="K19" i="15"/>
  <c r="J19" i="15"/>
  <c r="C19" i="15"/>
  <c r="B19" i="15"/>
  <c r="V18" i="15"/>
  <c r="U18" i="15"/>
  <c r="T18" i="15"/>
  <c r="S18" i="15"/>
  <c r="R18" i="15"/>
  <c r="Q18" i="15"/>
  <c r="P18" i="15"/>
  <c r="N18" i="15"/>
  <c r="M18" i="15"/>
  <c r="L18" i="15"/>
  <c r="K18" i="15"/>
  <c r="J18" i="15"/>
  <c r="C18" i="15"/>
  <c r="B18" i="15"/>
  <c r="V17" i="15"/>
  <c r="U17" i="15"/>
  <c r="T17" i="15"/>
  <c r="S17" i="15"/>
  <c r="R17" i="15"/>
  <c r="Q17" i="15"/>
  <c r="P17" i="15"/>
  <c r="N17" i="15"/>
  <c r="M17" i="15"/>
  <c r="L17" i="15"/>
  <c r="K17" i="15"/>
  <c r="J17" i="15"/>
  <c r="C17" i="15"/>
  <c r="B17" i="15"/>
  <c r="V16" i="15"/>
  <c r="U16" i="15"/>
  <c r="T16" i="15"/>
  <c r="S16" i="15"/>
  <c r="R16" i="15"/>
  <c r="Q16" i="15"/>
  <c r="P16" i="15"/>
  <c r="N16" i="15"/>
  <c r="M16" i="15"/>
  <c r="L16" i="15"/>
  <c r="K16" i="15"/>
  <c r="J16" i="15"/>
  <c r="C16" i="15"/>
  <c r="B16" i="15"/>
  <c r="V15" i="15"/>
  <c r="U15" i="15"/>
  <c r="T15" i="15"/>
  <c r="S15" i="15"/>
  <c r="R15" i="15"/>
  <c r="Q15" i="15"/>
  <c r="P15" i="15"/>
  <c r="N15" i="15"/>
  <c r="M15" i="15"/>
  <c r="L15" i="15"/>
  <c r="K15" i="15"/>
  <c r="J15" i="15"/>
  <c r="C15" i="15"/>
  <c r="B15" i="15"/>
  <c r="V14" i="15"/>
  <c r="U14" i="15"/>
  <c r="T14" i="15"/>
  <c r="S14" i="15"/>
  <c r="R14" i="15"/>
  <c r="Q14" i="15"/>
  <c r="P14" i="15"/>
  <c r="N14" i="15"/>
  <c r="M14" i="15"/>
  <c r="L14" i="15"/>
  <c r="K14" i="15"/>
  <c r="J14" i="15"/>
  <c r="C14" i="15"/>
  <c r="B14" i="15"/>
  <c r="V13" i="15"/>
  <c r="U13" i="15"/>
  <c r="T13" i="15"/>
  <c r="S13" i="15"/>
  <c r="R13" i="15"/>
  <c r="Q13" i="15"/>
  <c r="P13" i="15"/>
  <c r="N13" i="15"/>
  <c r="M13" i="15"/>
  <c r="L13" i="15"/>
  <c r="K13" i="15"/>
  <c r="J13" i="15"/>
  <c r="C13" i="15"/>
  <c r="B13" i="15"/>
  <c r="V12" i="15"/>
  <c r="U12" i="15"/>
  <c r="T12" i="15"/>
  <c r="S12" i="15"/>
  <c r="R12" i="15"/>
  <c r="Q12" i="15"/>
  <c r="P12" i="15"/>
  <c r="N12" i="15"/>
  <c r="M12" i="15"/>
  <c r="L12" i="15"/>
  <c r="K12" i="15"/>
  <c r="J12" i="15"/>
  <c r="C12" i="15"/>
  <c r="B12" i="15"/>
  <c r="V11" i="15"/>
  <c r="U11" i="15"/>
  <c r="T11" i="15"/>
  <c r="S11" i="15"/>
  <c r="R11" i="15"/>
  <c r="Q11" i="15"/>
  <c r="P11" i="15"/>
  <c r="N11" i="15"/>
  <c r="M11" i="15"/>
  <c r="L11" i="15"/>
  <c r="K11" i="15"/>
  <c r="J11" i="15"/>
  <c r="C11" i="15"/>
  <c r="B11" i="15"/>
  <c r="V10" i="15"/>
  <c r="U10" i="15"/>
  <c r="T10" i="15"/>
  <c r="S10" i="15"/>
  <c r="R10" i="15"/>
  <c r="Q10" i="15"/>
  <c r="P10" i="15"/>
  <c r="N10" i="15"/>
  <c r="M10" i="15"/>
  <c r="L10" i="15"/>
  <c r="K10" i="15"/>
  <c r="J10" i="15"/>
  <c r="C10" i="15"/>
  <c r="B10" i="15"/>
  <c r="V9" i="15"/>
  <c r="U9" i="15"/>
  <c r="T9" i="15"/>
  <c r="S9" i="15"/>
  <c r="R9" i="15"/>
  <c r="Q9" i="15"/>
  <c r="P9" i="15"/>
  <c r="N9" i="15"/>
  <c r="M9" i="15"/>
  <c r="L9" i="15"/>
  <c r="K9" i="15"/>
  <c r="J9" i="15"/>
  <c r="C9" i="15"/>
  <c r="B9" i="15"/>
  <c r="V8" i="15"/>
  <c r="U8" i="15"/>
  <c r="T8" i="15"/>
  <c r="S8" i="15"/>
  <c r="R8" i="15"/>
  <c r="Q8" i="15"/>
  <c r="P8" i="15"/>
  <c r="N8" i="15"/>
  <c r="M8" i="15"/>
  <c r="L8" i="15"/>
  <c r="K8" i="15"/>
  <c r="J8" i="15"/>
  <c r="C8" i="15"/>
  <c r="B8" i="15"/>
  <c r="V7" i="15"/>
  <c r="U7" i="15"/>
  <c r="T7" i="15"/>
  <c r="S7" i="15"/>
  <c r="R7" i="15"/>
  <c r="Q7" i="15"/>
  <c r="P7" i="15"/>
  <c r="N7" i="15"/>
  <c r="M7" i="15"/>
  <c r="L7" i="15"/>
  <c r="K7" i="15"/>
  <c r="J7" i="15"/>
  <c r="C7" i="15"/>
  <c r="B7" i="15"/>
  <c r="V6" i="15"/>
  <c r="U6" i="15"/>
  <c r="T6" i="15"/>
  <c r="S6" i="15"/>
  <c r="R6" i="15"/>
  <c r="Q6" i="15"/>
  <c r="P6" i="15"/>
  <c r="N6" i="15"/>
  <c r="M6" i="15"/>
  <c r="L6" i="15"/>
  <c r="K6" i="15"/>
  <c r="J6" i="15"/>
  <c r="C6" i="15"/>
  <c r="B6" i="15"/>
  <c r="V5" i="15"/>
  <c r="U5" i="15"/>
  <c r="T5" i="15"/>
  <c r="S5" i="15"/>
  <c r="R5" i="15"/>
  <c r="Q5" i="15"/>
  <c r="P5" i="15"/>
  <c r="N5" i="15"/>
  <c r="M5" i="15"/>
  <c r="L5" i="15"/>
  <c r="K5" i="15"/>
  <c r="J5" i="15"/>
  <c r="C5" i="15"/>
  <c r="B5" i="15"/>
  <c r="V4" i="15"/>
  <c r="U4" i="15"/>
  <c r="T4" i="15"/>
  <c r="S4" i="15"/>
  <c r="R4" i="15"/>
  <c r="Q4" i="15"/>
  <c r="P4" i="15"/>
  <c r="N4" i="15"/>
  <c r="M4" i="15"/>
  <c r="L4" i="15"/>
  <c r="K4" i="15"/>
  <c r="J4" i="15"/>
  <c r="C4" i="15"/>
  <c r="B4" i="15"/>
  <c r="V3" i="15"/>
  <c r="U3" i="15"/>
  <c r="T3" i="15"/>
  <c r="S3" i="15"/>
  <c r="R3" i="15"/>
  <c r="Q3" i="15"/>
  <c r="P3" i="15"/>
  <c r="N3" i="15"/>
  <c r="M3" i="15"/>
  <c r="L3" i="15"/>
  <c r="K3" i="15"/>
  <c r="J3" i="15"/>
  <c r="C3" i="15"/>
  <c r="B3" i="15"/>
  <c r="V2" i="15"/>
  <c r="U2" i="15"/>
  <c r="T2" i="15"/>
  <c r="S2" i="15"/>
  <c r="R2" i="15"/>
  <c r="Q2" i="15"/>
  <c r="P2" i="15"/>
  <c r="N2" i="15"/>
  <c r="M2" i="15"/>
  <c r="L2" i="15"/>
  <c r="K2" i="15"/>
  <c r="J2" i="15"/>
  <c r="C2" i="15"/>
  <c r="B2" i="15"/>
  <c r="M3" i="14"/>
  <c r="N3" i="14"/>
  <c r="M4" i="14"/>
  <c r="N4" i="14"/>
  <c r="M5" i="14"/>
  <c r="N5" i="14"/>
  <c r="M6" i="14"/>
  <c r="N6" i="14"/>
  <c r="M7" i="14"/>
  <c r="N7" i="14"/>
  <c r="M8" i="14"/>
  <c r="N8" i="14"/>
  <c r="M9" i="14"/>
  <c r="N9" i="14"/>
  <c r="M10" i="14"/>
  <c r="N10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M17" i="14"/>
  <c r="N17" i="14"/>
  <c r="M18" i="14"/>
  <c r="N18" i="14"/>
  <c r="M19" i="14"/>
  <c r="N19" i="14"/>
  <c r="M20" i="14"/>
  <c r="N20" i="14"/>
  <c r="M21" i="14"/>
  <c r="N21" i="14"/>
  <c r="M22" i="14"/>
  <c r="N22" i="14"/>
  <c r="M23" i="14"/>
  <c r="N23" i="14"/>
  <c r="M24" i="14"/>
  <c r="N24" i="14"/>
  <c r="M25" i="14"/>
  <c r="N25" i="14"/>
  <c r="M26" i="14"/>
  <c r="N26" i="14"/>
  <c r="M27" i="14"/>
  <c r="N27" i="14"/>
  <c r="M28" i="14"/>
  <c r="N28" i="14"/>
  <c r="M29" i="14"/>
  <c r="N29" i="14"/>
  <c r="M30" i="14"/>
  <c r="N30" i="14"/>
  <c r="M31" i="14"/>
  <c r="N31" i="14"/>
  <c r="M32" i="14"/>
  <c r="N32" i="14"/>
  <c r="M33" i="14"/>
  <c r="N33" i="14"/>
  <c r="M34" i="14"/>
  <c r="N34" i="14"/>
  <c r="M35" i="14"/>
  <c r="N35" i="14"/>
  <c r="M36" i="14"/>
  <c r="N36" i="14"/>
  <c r="M37" i="14"/>
  <c r="N37" i="14"/>
  <c r="M38" i="14"/>
  <c r="N38" i="14"/>
  <c r="M39" i="14"/>
  <c r="N39" i="14"/>
  <c r="M40" i="14"/>
  <c r="N40" i="14"/>
  <c r="M41" i="14"/>
  <c r="N41" i="14"/>
  <c r="M42" i="14"/>
  <c r="N42" i="14"/>
  <c r="M43" i="14"/>
  <c r="N43" i="14"/>
  <c r="M44" i="14"/>
  <c r="N44" i="14"/>
  <c r="M45" i="14"/>
  <c r="N45" i="14"/>
  <c r="M46" i="14"/>
  <c r="N46" i="14"/>
  <c r="M47" i="14"/>
  <c r="N47" i="14"/>
  <c r="M48" i="14"/>
  <c r="N48" i="14"/>
  <c r="M49" i="14"/>
  <c r="N49" i="14"/>
  <c r="M50" i="14"/>
  <c r="N50" i="14"/>
  <c r="M51" i="14"/>
  <c r="N51" i="14"/>
  <c r="M52" i="14"/>
  <c r="N52" i="14"/>
  <c r="M53" i="14"/>
  <c r="N53" i="14"/>
  <c r="M54" i="14"/>
  <c r="N54" i="14"/>
  <c r="M55" i="14"/>
  <c r="N55" i="14"/>
  <c r="M56" i="14"/>
  <c r="N56" i="14"/>
  <c r="M57" i="14"/>
  <c r="N57" i="14"/>
  <c r="M58" i="14"/>
  <c r="N58" i="14"/>
  <c r="M59" i="14"/>
  <c r="N59" i="14"/>
  <c r="M60" i="14"/>
  <c r="N60" i="14"/>
  <c r="M61" i="14"/>
  <c r="N61" i="14"/>
  <c r="M62" i="14"/>
  <c r="N62" i="14"/>
  <c r="M63" i="14"/>
  <c r="N63" i="14"/>
  <c r="M64" i="14"/>
  <c r="N64" i="14"/>
  <c r="M65" i="14"/>
  <c r="N65" i="14"/>
  <c r="M66" i="14"/>
  <c r="N66" i="14"/>
  <c r="N2" i="14"/>
  <c r="M2" i="14"/>
  <c r="M3" i="13"/>
  <c r="N3" i="13"/>
  <c r="M4" i="13"/>
  <c r="N4" i="13"/>
  <c r="M5" i="13"/>
  <c r="N5" i="13"/>
  <c r="M6" i="13"/>
  <c r="N6" i="13"/>
  <c r="M7" i="13"/>
  <c r="N7" i="13"/>
  <c r="M8" i="13"/>
  <c r="N8" i="13"/>
  <c r="M9" i="13"/>
  <c r="N9" i="13"/>
  <c r="M10" i="13"/>
  <c r="N10" i="13"/>
  <c r="M11" i="13"/>
  <c r="N11" i="13"/>
  <c r="M12" i="13"/>
  <c r="N12" i="13"/>
  <c r="M13" i="13"/>
  <c r="N13" i="13"/>
  <c r="M14" i="13"/>
  <c r="N14" i="13"/>
  <c r="M15" i="13"/>
  <c r="N15" i="13"/>
  <c r="M16" i="13"/>
  <c r="N16" i="13"/>
  <c r="M17" i="13"/>
  <c r="N17" i="13"/>
  <c r="M18" i="13"/>
  <c r="N18" i="13"/>
  <c r="M19" i="13"/>
  <c r="N19" i="13"/>
  <c r="M20" i="13"/>
  <c r="N20" i="13"/>
  <c r="M21" i="13"/>
  <c r="N21" i="13"/>
  <c r="M22" i="13"/>
  <c r="N22" i="13"/>
  <c r="M23" i="13"/>
  <c r="N23" i="13"/>
  <c r="M24" i="13"/>
  <c r="N24" i="13"/>
  <c r="M25" i="13"/>
  <c r="N25" i="13"/>
  <c r="M26" i="13"/>
  <c r="N26" i="13"/>
  <c r="M27" i="13"/>
  <c r="N27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0" i="13"/>
  <c r="N40" i="13"/>
  <c r="M41" i="13"/>
  <c r="N41" i="13"/>
  <c r="M42" i="13"/>
  <c r="N42" i="13"/>
  <c r="M43" i="13"/>
  <c r="N43" i="13"/>
  <c r="M44" i="13"/>
  <c r="N44" i="13"/>
  <c r="M45" i="13"/>
  <c r="N45" i="13"/>
  <c r="M46" i="13"/>
  <c r="N46" i="13"/>
  <c r="M47" i="13"/>
  <c r="N47" i="13"/>
  <c r="M48" i="13"/>
  <c r="N48" i="13"/>
  <c r="M49" i="13"/>
  <c r="N49" i="13"/>
  <c r="M50" i="13"/>
  <c r="N50" i="13"/>
  <c r="M51" i="13"/>
  <c r="N51" i="13"/>
  <c r="M52" i="13"/>
  <c r="N52" i="13"/>
  <c r="M53" i="13"/>
  <c r="N53" i="13"/>
  <c r="M54" i="13"/>
  <c r="N54" i="13"/>
  <c r="M55" i="13"/>
  <c r="N55" i="13"/>
  <c r="M56" i="13"/>
  <c r="N56" i="13"/>
  <c r="M57" i="13"/>
  <c r="N57" i="13"/>
  <c r="M58" i="13"/>
  <c r="N58" i="13"/>
  <c r="M59" i="13"/>
  <c r="N59" i="13"/>
  <c r="M60" i="13"/>
  <c r="N60" i="13"/>
  <c r="M61" i="13"/>
  <c r="N61" i="13"/>
  <c r="M62" i="13"/>
  <c r="N62" i="13"/>
  <c r="M63" i="13"/>
  <c r="N63" i="13"/>
  <c r="M64" i="13"/>
  <c r="N64" i="13"/>
  <c r="M65" i="13"/>
  <c r="N65" i="13"/>
  <c r="M66" i="13"/>
  <c r="N66" i="13"/>
  <c r="M67" i="13"/>
  <c r="N67" i="13"/>
  <c r="M68" i="13"/>
  <c r="N68" i="13"/>
  <c r="M69" i="13"/>
  <c r="N69" i="13"/>
  <c r="M70" i="13"/>
  <c r="N70" i="13"/>
  <c r="M71" i="13"/>
  <c r="N71" i="13"/>
  <c r="M72" i="13"/>
  <c r="N72" i="13"/>
  <c r="M73" i="13"/>
  <c r="N73" i="13"/>
  <c r="M74" i="13"/>
  <c r="N74" i="13"/>
  <c r="M75" i="13"/>
  <c r="N75" i="13"/>
  <c r="M76" i="13"/>
  <c r="N76" i="13"/>
  <c r="M77" i="13"/>
  <c r="N77" i="13"/>
  <c r="M78" i="13"/>
  <c r="N78" i="13"/>
  <c r="M79" i="13"/>
  <c r="N79" i="13"/>
  <c r="M80" i="13"/>
  <c r="N80" i="13"/>
  <c r="M81" i="13"/>
  <c r="N81" i="13"/>
  <c r="M82" i="13"/>
  <c r="N82" i="13"/>
  <c r="M83" i="13"/>
  <c r="N83" i="13"/>
  <c r="M84" i="13"/>
  <c r="N84" i="13"/>
  <c r="M85" i="13"/>
  <c r="N85" i="13"/>
  <c r="M86" i="13"/>
  <c r="N86" i="13"/>
  <c r="M87" i="13"/>
  <c r="N87" i="13"/>
  <c r="M88" i="13"/>
  <c r="N88" i="13"/>
  <c r="M89" i="13"/>
  <c r="N89" i="13"/>
  <c r="M90" i="13"/>
  <c r="N90" i="13"/>
  <c r="M91" i="13"/>
  <c r="N91" i="13"/>
  <c r="M92" i="13"/>
  <c r="N92" i="13"/>
  <c r="M93" i="13"/>
  <c r="N93" i="13"/>
  <c r="M94" i="13"/>
  <c r="N94" i="13"/>
  <c r="M95" i="13"/>
  <c r="N95" i="13"/>
  <c r="M96" i="13"/>
  <c r="N96" i="13"/>
  <c r="M97" i="13"/>
  <c r="N97" i="13"/>
  <c r="M98" i="13"/>
  <c r="N98" i="13"/>
  <c r="M99" i="13"/>
  <c r="N99" i="13"/>
  <c r="M100" i="13"/>
  <c r="N100" i="13"/>
  <c r="M101" i="13"/>
  <c r="N101" i="13"/>
  <c r="M102" i="13"/>
  <c r="N102" i="13"/>
  <c r="M103" i="13"/>
  <c r="N103" i="13"/>
  <c r="M104" i="13"/>
  <c r="N104" i="13"/>
  <c r="M105" i="13"/>
  <c r="N105" i="13"/>
  <c r="M106" i="13"/>
  <c r="N106" i="13"/>
  <c r="M107" i="13"/>
  <c r="N107" i="13"/>
  <c r="M108" i="13"/>
  <c r="N108" i="13"/>
  <c r="M109" i="13"/>
  <c r="N109" i="13"/>
  <c r="M110" i="13"/>
  <c r="N110" i="13"/>
  <c r="M111" i="13"/>
  <c r="N111" i="13"/>
  <c r="M112" i="13"/>
  <c r="N112" i="13"/>
  <c r="M113" i="13"/>
  <c r="N113" i="13"/>
  <c r="M114" i="13"/>
  <c r="N114" i="13"/>
  <c r="M115" i="13"/>
  <c r="N115" i="13"/>
  <c r="M116" i="13"/>
  <c r="N116" i="13"/>
  <c r="M117" i="13"/>
  <c r="N117" i="13"/>
  <c r="M118" i="13"/>
  <c r="N118" i="13"/>
  <c r="M119" i="13"/>
  <c r="N119" i="13"/>
  <c r="M120" i="13"/>
  <c r="N120" i="13"/>
  <c r="M121" i="13"/>
  <c r="N121" i="13"/>
  <c r="M122" i="13"/>
  <c r="N122" i="13"/>
  <c r="M123" i="13"/>
  <c r="N123" i="13"/>
  <c r="M124" i="13"/>
  <c r="N124" i="13"/>
  <c r="M125" i="13"/>
  <c r="N125" i="13"/>
  <c r="M126" i="13"/>
  <c r="N126" i="13"/>
  <c r="M127" i="13"/>
  <c r="N127" i="13"/>
  <c r="M128" i="13"/>
  <c r="N128" i="13"/>
  <c r="M129" i="13"/>
  <c r="N129" i="13"/>
  <c r="M130" i="13"/>
  <c r="N130" i="13"/>
  <c r="N2" i="13"/>
  <c r="M2" i="13"/>
  <c r="M3" i="11"/>
  <c r="N3" i="11"/>
  <c r="M4" i="11"/>
  <c r="N4" i="11"/>
  <c r="M5" i="11"/>
  <c r="N5" i="11"/>
  <c r="M6" i="11"/>
  <c r="N6" i="11"/>
  <c r="M7" i="11"/>
  <c r="N7" i="11"/>
  <c r="M8" i="11"/>
  <c r="N8" i="11"/>
  <c r="M9" i="11"/>
  <c r="N9" i="11"/>
  <c r="M10" i="11"/>
  <c r="N10" i="11"/>
  <c r="M11" i="11"/>
  <c r="N11" i="11"/>
  <c r="M12" i="11"/>
  <c r="N12" i="11"/>
  <c r="M13" i="11"/>
  <c r="N13" i="11"/>
  <c r="M14" i="11"/>
  <c r="N14" i="11"/>
  <c r="M15" i="11"/>
  <c r="N15" i="11"/>
  <c r="M16" i="11"/>
  <c r="N16" i="11"/>
  <c r="M17" i="11"/>
  <c r="N17" i="11"/>
  <c r="M18" i="11"/>
  <c r="N18" i="11"/>
  <c r="M19" i="11"/>
  <c r="N19" i="11"/>
  <c r="M20" i="11"/>
  <c r="N20" i="11"/>
  <c r="M21" i="11"/>
  <c r="N21" i="11"/>
  <c r="M22" i="11"/>
  <c r="N22" i="11"/>
  <c r="M23" i="11"/>
  <c r="N23" i="11"/>
  <c r="M24" i="11"/>
  <c r="N24" i="11"/>
  <c r="M25" i="11"/>
  <c r="N25" i="11"/>
  <c r="M26" i="11"/>
  <c r="N26" i="11"/>
  <c r="M27" i="11"/>
  <c r="N27" i="11"/>
  <c r="M28" i="11"/>
  <c r="N28" i="11"/>
  <c r="M29" i="11"/>
  <c r="N29" i="11"/>
  <c r="M30" i="11"/>
  <c r="N30" i="11"/>
  <c r="M31" i="11"/>
  <c r="N31" i="11"/>
  <c r="M32" i="11"/>
  <c r="N32" i="11"/>
  <c r="M33" i="11"/>
  <c r="N33" i="11"/>
  <c r="M34" i="11"/>
  <c r="N34" i="11"/>
  <c r="M35" i="11"/>
  <c r="N35" i="11"/>
  <c r="M36" i="11"/>
  <c r="N36" i="11"/>
  <c r="M37" i="11"/>
  <c r="N37" i="11"/>
  <c r="M38" i="11"/>
  <c r="N38" i="11"/>
  <c r="M39" i="11"/>
  <c r="N39" i="11"/>
  <c r="M40" i="11"/>
  <c r="N40" i="11"/>
  <c r="M41" i="11"/>
  <c r="N41" i="11"/>
  <c r="M42" i="11"/>
  <c r="N42" i="11"/>
  <c r="M43" i="11"/>
  <c r="N43" i="11"/>
  <c r="M44" i="11"/>
  <c r="N44" i="11"/>
  <c r="M45" i="11"/>
  <c r="N45" i="11"/>
  <c r="M46" i="11"/>
  <c r="N46" i="11"/>
  <c r="M47" i="11"/>
  <c r="N47" i="11"/>
  <c r="M48" i="11"/>
  <c r="N48" i="11"/>
  <c r="M49" i="11"/>
  <c r="N49" i="11"/>
  <c r="M50" i="11"/>
  <c r="N50" i="11"/>
  <c r="M51" i="11"/>
  <c r="N51" i="11"/>
  <c r="M52" i="11"/>
  <c r="N52" i="11"/>
  <c r="M53" i="11"/>
  <c r="N53" i="11"/>
  <c r="M54" i="11"/>
  <c r="N54" i="11"/>
  <c r="M55" i="11"/>
  <c r="N55" i="11"/>
  <c r="M56" i="11"/>
  <c r="N56" i="11"/>
  <c r="M57" i="11"/>
  <c r="N57" i="11"/>
  <c r="M58" i="11"/>
  <c r="N58" i="11"/>
  <c r="M59" i="11"/>
  <c r="N59" i="11"/>
  <c r="M60" i="11"/>
  <c r="N60" i="11"/>
  <c r="M61" i="11"/>
  <c r="N61" i="11"/>
  <c r="M62" i="11"/>
  <c r="N62" i="11"/>
  <c r="M63" i="11"/>
  <c r="N63" i="11"/>
  <c r="M64" i="11"/>
  <c r="N64" i="11"/>
  <c r="M65" i="11"/>
  <c r="N65" i="11"/>
  <c r="M66" i="11"/>
  <c r="N66" i="11"/>
  <c r="M67" i="11"/>
  <c r="N67" i="11"/>
  <c r="M68" i="11"/>
  <c r="N68" i="11"/>
  <c r="M69" i="11"/>
  <c r="N69" i="11"/>
  <c r="M70" i="11"/>
  <c r="N70" i="11"/>
  <c r="M71" i="11"/>
  <c r="N71" i="11"/>
  <c r="M72" i="11"/>
  <c r="N72" i="11"/>
  <c r="M73" i="11"/>
  <c r="N73" i="11"/>
  <c r="M74" i="11"/>
  <c r="N74" i="11"/>
  <c r="M75" i="11"/>
  <c r="N75" i="11"/>
  <c r="M76" i="11"/>
  <c r="N76" i="11"/>
  <c r="M77" i="11"/>
  <c r="N77" i="11"/>
  <c r="M78" i="11"/>
  <c r="N78" i="11"/>
  <c r="M79" i="11"/>
  <c r="N79" i="11"/>
  <c r="M80" i="11"/>
  <c r="N80" i="11"/>
  <c r="M81" i="11"/>
  <c r="N81" i="11"/>
  <c r="M82" i="11"/>
  <c r="N82" i="11"/>
  <c r="M83" i="11"/>
  <c r="N83" i="11"/>
  <c r="M84" i="11"/>
  <c r="N84" i="11"/>
  <c r="M85" i="11"/>
  <c r="N85" i="11"/>
  <c r="M86" i="11"/>
  <c r="N86" i="11"/>
  <c r="M87" i="11"/>
  <c r="N87" i="11"/>
  <c r="M88" i="11"/>
  <c r="N88" i="11"/>
  <c r="M89" i="11"/>
  <c r="N89" i="11"/>
  <c r="M90" i="11"/>
  <c r="N90" i="11"/>
  <c r="M91" i="11"/>
  <c r="N91" i="11"/>
  <c r="M92" i="11"/>
  <c r="N92" i="11"/>
  <c r="M93" i="11"/>
  <c r="N93" i="11"/>
  <c r="M94" i="11"/>
  <c r="N94" i="11"/>
  <c r="M95" i="11"/>
  <c r="N95" i="11"/>
  <c r="M96" i="11"/>
  <c r="N96" i="11"/>
  <c r="M97" i="11"/>
  <c r="N97" i="11"/>
  <c r="M98" i="11"/>
  <c r="N98" i="11"/>
  <c r="M99" i="11"/>
  <c r="N99" i="11"/>
  <c r="M100" i="11"/>
  <c r="N100" i="11"/>
  <c r="M101" i="11"/>
  <c r="N101" i="11"/>
  <c r="M102" i="11"/>
  <c r="N102" i="11"/>
  <c r="M103" i="11"/>
  <c r="N103" i="11"/>
  <c r="M104" i="11"/>
  <c r="N104" i="11"/>
  <c r="M105" i="11"/>
  <c r="N105" i="11"/>
  <c r="M106" i="11"/>
  <c r="N106" i="11"/>
  <c r="M107" i="11"/>
  <c r="N107" i="11"/>
  <c r="M108" i="11"/>
  <c r="N108" i="11"/>
  <c r="M109" i="11"/>
  <c r="N109" i="11"/>
  <c r="M110" i="11"/>
  <c r="N110" i="11"/>
  <c r="M111" i="11"/>
  <c r="N111" i="11"/>
  <c r="M112" i="11"/>
  <c r="N112" i="11"/>
  <c r="M113" i="11"/>
  <c r="N113" i="11"/>
  <c r="M114" i="11"/>
  <c r="N114" i="11"/>
  <c r="M115" i="11"/>
  <c r="N115" i="11"/>
  <c r="M116" i="11"/>
  <c r="N116" i="11"/>
  <c r="M117" i="11"/>
  <c r="N117" i="11"/>
  <c r="M118" i="11"/>
  <c r="N118" i="11"/>
  <c r="M119" i="11"/>
  <c r="N119" i="11"/>
  <c r="M120" i="11"/>
  <c r="N120" i="11"/>
  <c r="M121" i="11"/>
  <c r="N121" i="11"/>
  <c r="M122" i="11"/>
  <c r="N122" i="11"/>
  <c r="M123" i="11"/>
  <c r="N123" i="11"/>
  <c r="M124" i="11"/>
  <c r="N124" i="11"/>
  <c r="M125" i="11"/>
  <c r="N125" i="11"/>
  <c r="M126" i="11"/>
  <c r="N126" i="11"/>
  <c r="M127" i="11"/>
  <c r="N127" i="11"/>
  <c r="M128" i="11"/>
  <c r="N128" i="11"/>
  <c r="M129" i="11"/>
  <c r="N129" i="11"/>
  <c r="M130" i="11"/>
  <c r="N130" i="11"/>
  <c r="N2" i="11"/>
  <c r="M2" i="11"/>
  <c r="P3" i="14"/>
  <c r="Q3" i="14"/>
  <c r="R3" i="14"/>
  <c r="S3" i="14"/>
  <c r="T3" i="14"/>
  <c r="U3" i="14"/>
  <c r="P4" i="14"/>
  <c r="Q4" i="14"/>
  <c r="R4" i="14"/>
  <c r="S4" i="14"/>
  <c r="T4" i="14"/>
  <c r="U4" i="14"/>
  <c r="P5" i="14"/>
  <c r="Q5" i="14"/>
  <c r="R5" i="14"/>
  <c r="S5" i="14"/>
  <c r="T5" i="14"/>
  <c r="U5" i="14"/>
  <c r="P6" i="14"/>
  <c r="Q6" i="14"/>
  <c r="R6" i="14"/>
  <c r="S6" i="14"/>
  <c r="T6" i="14"/>
  <c r="U6" i="14"/>
  <c r="P7" i="14"/>
  <c r="Q7" i="14"/>
  <c r="R7" i="14"/>
  <c r="S7" i="14"/>
  <c r="T7" i="14"/>
  <c r="U7" i="14"/>
  <c r="P8" i="14"/>
  <c r="Q8" i="14"/>
  <c r="R8" i="14"/>
  <c r="S8" i="14"/>
  <c r="T8" i="14"/>
  <c r="U8" i="14"/>
  <c r="P9" i="14"/>
  <c r="Q9" i="14"/>
  <c r="R9" i="14"/>
  <c r="S9" i="14"/>
  <c r="T9" i="14"/>
  <c r="U9" i="14"/>
  <c r="P10" i="14"/>
  <c r="Q10" i="14"/>
  <c r="R10" i="14"/>
  <c r="S10" i="14"/>
  <c r="T10" i="14"/>
  <c r="U10" i="14"/>
  <c r="P11" i="14"/>
  <c r="Q11" i="14"/>
  <c r="R11" i="14"/>
  <c r="S11" i="14"/>
  <c r="T11" i="14"/>
  <c r="U11" i="14"/>
  <c r="P12" i="14"/>
  <c r="Q12" i="14"/>
  <c r="R12" i="14"/>
  <c r="S12" i="14"/>
  <c r="T12" i="14"/>
  <c r="U12" i="14"/>
  <c r="P13" i="14"/>
  <c r="Q13" i="14"/>
  <c r="R13" i="14"/>
  <c r="S13" i="14"/>
  <c r="T13" i="14"/>
  <c r="U13" i="14"/>
  <c r="P14" i="14"/>
  <c r="Q14" i="14"/>
  <c r="R14" i="14"/>
  <c r="S14" i="14"/>
  <c r="T14" i="14"/>
  <c r="U14" i="14"/>
  <c r="P15" i="14"/>
  <c r="Q15" i="14"/>
  <c r="R15" i="14"/>
  <c r="S15" i="14"/>
  <c r="T15" i="14"/>
  <c r="U15" i="14"/>
  <c r="P16" i="14"/>
  <c r="Q16" i="14"/>
  <c r="R16" i="14"/>
  <c r="S16" i="14"/>
  <c r="T16" i="14"/>
  <c r="U16" i="14"/>
  <c r="P17" i="14"/>
  <c r="Q17" i="14"/>
  <c r="R17" i="14"/>
  <c r="S17" i="14"/>
  <c r="T17" i="14"/>
  <c r="U17" i="14"/>
  <c r="P18" i="14"/>
  <c r="Q18" i="14"/>
  <c r="R18" i="14"/>
  <c r="S18" i="14"/>
  <c r="T18" i="14"/>
  <c r="U18" i="14"/>
  <c r="P19" i="14"/>
  <c r="Q19" i="14"/>
  <c r="R19" i="14"/>
  <c r="S19" i="14"/>
  <c r="T19" i="14"/>
  <c r="U19" i="14"/>
  <c r="P20" i="14"/>
  <c r="Q20" i="14"/>
  <c r="R20" i="14"/>
  <c r="S20" i="14"/>
  <c r="T20" i="14"/>
  <c r="U20" i="14"/>
  <c r="P21" i="14"/>
  <c r="Q21" i="14"/>
  <c r="R21" i="14"/>
  <c r="S21" i="14"/>
  <c r="T21" i="14"/>
  <c r="U21" i="14"/>
  <c r="P22" i="14"/>
  <c r="Q22" i="14"/>
  <c r="R22" i="14"/>
  <c r="S22" i="14"/>
  <c r="T22" i="14"/>
  <c r="U22" i="14"/>
  <c r="P23" i="14"/>
  <c r="Q23" i="14"/>
  <c r="R23" i="14"/>
  <c r="S23" i="14"/>
  <c r="T23" i="14"/>
  <c r="U23" i="14"/>
  <c r="P24" i="14"/>
  <c r="Q24" i="14"/>
  <c r="R24" i="14"/>
  <c r="S24" i="14"/>
  <c r="T24" i="14"/>
  <c r="U24" i="14"/>
  <c r="P25" i="14"/>
  <c r="Q25" i="14"/>
  <c r="R25" i="14"/>
  <c r="S25" i="14"/>
  <c r="T25" i="14"/>
  <c r="U25" i="14"/>
  <c r="P26" i="14"/>
  <c r="Q26" i="14"/>
  <c r="R26" i="14"/>
  <c r="S26" i="14"/>
  <c r="T26" i="14"/>
  <c r="U26" i="14"/>
  <c r="P27" i="14"/>
  <c r="Q27" i="14"/>
  <c r="R27" i="14"/>
  <c r="S27" i="14"/>
  <c r="T27" i="14"/>
  <c r="U27" i="14"/>
  <c r="P28" i="14"/>
  <c r="Q28" i="14"/>
  <c r="R28" i="14"/>
  <c r="S28" i="14"/>
  <c r="T28" i="14"/>
  <c r="U28" i="14"/>
  <c r="P29" i="14"/>
  <c r="Q29" i="14"/>
  <c r="R29" i="14"/>
  <c r="S29" i="14"/>
  <c r="T29" i="14"/>
  <c r="U29" i="14"/>
  <c r="P30" i="14"/>
  <c r="Q30" i="14"/>
  <c r="R30" i="14"/>
  <c r="S30" i="14"/>
  <c r="T30" i="14"/>
  <c r="U30" i="14"/>
  <c r="P31" i="14"/>
  <c r="Q31" i="14"/>
  <c r="R31" i="14"/>
  <c r="S31" i="14"/>
  <c r="T31" i="14"/>
  <c r="U31" i="14"/>
  <c r="P32" i="14"/>
  <c r="Q32" i="14"/>
  <c r="R32" i="14"/>
  <c r="S32" i="14"/>
  <c r="T32" i="14"/>
  <c r="U32" i="14"/>
  <c r="P33" i="14"/>
  <c r="Q33" i="14"/>
  <c r="R33" i="14"/>
  <c r="S33" i="14"/>
  <c r="T33" i="14"/>
  <c r="U33" i="14"/>
  <c r="P34" i="14"/>
  <c r="Q34" i="14"/>
  <c r="R34" i="14"/>
  <c r="S34" i="14"/>
  <c r="T34" i="14"/>
  <c r="U34" i="14"/>
  <c r="P35" i="14"/>
  <c r="Q35" i="14"/>
  <c r="R35" i="14"/>
  <c r="S35" i="14"/>
  <c r="T35" i="14"/>
  <c r="U35" i="14"/>
  <c r="P36" i="14"/>
  <c r="Q36" i="14"/>
  <c r="R36" i="14"/>
  <c r="S36" i="14"/>
  <c r="T36" i="14"/>
  <c r="U36" i="14"/>
  <c r="P37" i="14"/>
  <c r="Q37" i="14"/>
  <c r="R37" i="14"/>
  <c r="S37" i="14"/>
  <c r="T37" i="14"/>
  <c r="U37" i="14"/>
  <c r="P38" i="14"/>
  <c r="Q38" i="14"/>
  <c r="R38" i="14"/>
  <c r="S38" i="14"/>
  <c r="T38" i="14"/>
  <c r="U38" i="14"/>
  <c r="P39" i="14"/>
  <c r="Q39" i="14"/>
  <c r="R39" i="14"/>
  <c r="S39" i="14"/>
  <c r="T39" i="14"/>
  <c r="U39" i="14"/>
  <c r="P40" i="14"/>
  <c r="Q40" i="14"/>
  <c r="R40" i="14"/>
  <c r="S40" i="14"/>
  <c r="T40" i="14"/>
  <c r="U40" i="14"/>
  <c r="P41" i="14"/>
  <c r="Q41" i="14"/>
  <c r="R41" i="14"/>
  <c r="S41" i="14"/>
  <c r="T41" i="14"/>
  <c r="U41" i="14"/>
  <c r="P42" i="14"/>
  <c r="Q42" i="14"/>
  <c r="R42" i="14"/>
  <c r="S42" i="14"/>
  <c r="T42" i="14"/>
  <c r="U42" i="14"/>
  <c r="P43" i="14"/>
  <c r="Q43" i="14"/>
  <c r="R43" i="14"/>
  <c r="S43" i="14"/>
  <c r="T43" i="14"/>
  <c r="U43" i="14"/>
  <c r="P44" i="14"/>
  <c r="Q44" i="14"/>
  <c r="R44" i="14"/>
  <c r="S44" i="14"/>
  <c r="T44" i="14"/>
  <c r="U44" i="14"/>
  <c r="P45" i="14"/>
  <c r="Q45" i="14"/>
  <c r="R45" i="14"/>
  <c r="S45" i="14"/>
  <c r="T45" i="14"/>
  <c r="U45" i="14"/>
  <c r="P46" i="14"/>
  <c r="Q46" i="14"/>
  <c r="R46" i="14"/>
  <c r="S46" i="14"/>
  <c r="T46" i="14"/>
  <c r="U46" i="14"/>
  <c r="P47" i="14"/>
  <c r="Q47" i="14"/>
  <c r="R47" i="14"/>
  <c r="S47" i="14"/>
  <c r="T47" i="14"/>
  <c r="U47" i="14"/>
  <c r="P48" i="14"/>
  <c r="Q48" i="14"/>
  <c r="R48" i="14"/>
  <c r="S48" i="14"/>
  <c r="T48" i="14"/>
  <c r="U48" i="14"/>
  <c r="P49" i="14"/>
  <c r="Q49" i="14"/>
  <c r="R49" i="14"/>
  <c r="S49" i="14"/>
  <c r="T49" i="14"/>
  <c r="U49" i="14"/>
  <c r="P50" i="14"/>
  <c r="Q50" i="14"/>
  <c r="R50" i="14"/>
  <c r="S50" i="14"/>
  <c r="T50" i="14"/>
  <c r="U50" i="14"/>
  <c r="P51" i="14"/>
  <c r="Q51" i="14"/>
  <c r="R51" i="14"/>
  <c r="S51" i="14"/>
  <c r="T51" i="14"/>
  <c r="U51" i="14"/>
  <c r="P52" i="14"/>
  <c r="Q52" i="14"/>
  <c r="R52" i="14"/>
  <c r="S52" i="14"/>
  <c r="T52" i="14"/>
  <c r="U52" i="14"/>
  <c r="P53" i="14"/>
  <c r="Q53" i="14"/>
  <c r="R53" i="14"/>
  <c r="S53" i="14"/>
  <c r="T53" i="14"/>
  <c r="U53" i="14"/>
  <c r="P54" i="14"/>
  <c r="Q54" i="14"/>
  <c r="R54" i="14"/>
  <c r="S54" i="14"/>
  <c r="T54" i="14"/>
  <c r="U54" i="14"/>
  <c r="P55" i="14"/>
  <c r="Q55" i="14"/>
  <c r="R55" i="14"/>
  <c r="S55" i="14"/>
  <c r="T55" i="14"/>
  <c r="U55" i="14"/>
  <c r="P56" i="14"/>
  <c r="Q56" i="14"/>
  <c r="R56" i="14"/>
  <c r="S56" i="14"/>
  <c r="T56" i="14"/>
  <c r="U56" i="14"/>
  <c r="P57" i="14"/>
  <c r="Q57" i="14"/>
  <c r="R57" i="14"/>
  <c r="S57" i="14"/>
  <c r="T57" i="14"/>
  <c r="U57" i="14"/>
  <c r="P58" i="14"/>
  <c r="Q58" i="14"/>
  <c r="R58" i="14"/>
  <c r="S58" i="14"/>
  <c r="T58" i="14"/>
  <c r="U58" i="14"/>
  <c r="P59" i="14"/>
  <c r="Q59" i="14"/>
  <c r="R59" i="14"/>
  <c r="S59" i="14"/>
  <c r="T59" i="14"/>
  <c r="U59" i="14"/>
  <c r="P60" i="14"/>
  <c r="Q60" i="14"/>
  <c r="R60" i="14"/>
  <c r="S60" i="14"/>
  <c r="T60" i="14"/>
  <c r="U60" i="14"/>
  <c r="P61" i="14"/>
  <c r="Q61" i="14"/>
  <c r="R61" i="14"/>
  <c r="S61" i="14"/>
  <c r="T61" i="14"/>
  <c r="U61" i="14"/>
  <c r="P62" i="14"/>
  <c r="Q62" i="14"/>
  <c r="R62" i="14"/>
  <c r="S62" i="14"/>
  <c r="T62" i="14"/>
  <c r="U62" i="14"/>
  <c r="P63" i="14"/>
  <c r="Q63" i="14"/>
  <c r="R63" i="14"/>
  <c r="S63" i="14"/>
  <c r="T63" i="14"/>
  <c r="U63" i="14"/>
  <c r="P64" i="14"/>
  <c r="Q64" i="14"/>
  <c r="R64" i="14"/>
  <c r="S64" i="14"/>
  <c r="T64" i="14"/>
  <c r="U64" i="14"/>
  <c r="P65" i="14"/>
  <c r="Q65" i="14"/>
  <c r="R65" i="14"/>
  <c r="S65" i="14"/>
  <c r="T65" i="14"/>
  <c r="U65" i="14"/>
  <c r="P66" i="14"/>
  <c r="Q66" i="14"/>
  <c r="R66" i="14"/>
  <c r="S66" i="14"/>
  <c r="T66" i="14"/>
  <c r="U66" i="14"/>
  <c r="U2" i="14"/>
  <c r="T2" i="14"/>
  <c r="S2" i="14"/>
  <c r="R2" i="14"/>
  <c r="Q2" i="14"/>
  <c r="P2" i="14"/>
  <c r="V66" i="14"/>
  <c r="L66" i="14"/>
  <c r="K66" i="14"/>
  <c r="J66" i="14"/>
  <c r="C66" i="14"/>
  <c r="B66" i="14"/>
  <c r="V65" i="14"/>
  <c r="L65" i="14"/>
  <c r="K65" i="14"/>
  <c r="J65" i="14"/>
  <c r="C65" i="14"/>
  <c r="B65" i="14"/>
  <c r="V64" i="14"/>
  <c r="L64" i="14"/>
  <c r="K64" i="14"/>
  <c r="J64" i="14"/>
  <c r="C64" i="14"/>
  <c r="B64" i="14"/>
  <c r="V63" i="14"/>
  <c r="L63" i="14"/>
  <c r="K63" i="14"/>
  <c r="J63" i="14"/>
  <c r="C63" i="14"/>
  <c r="B63" i="14"/>
  <c r="V62" i="14"/>
  <c r="L62" i="14"/>
  <c r="K62" i="14"/>
  <c r="J62" i="14"/>
  <c r="C62" i="14"/>
  <c r="B62" i="14"/>
  <c r="V61" i="14"/>
  <c r="L61" i="14"/>
  <c r="K61" i="14"/>
  <c r="J61" i="14"/>
  <c r="C61" i="14"/>
  <c r="B61" i="14"/>
  <c r="V60" i="14"/>
  <c r="L60" i="14"/>
  <c r="K60" i="14"/>
  <c r="J60" i="14"/>
  <c r="C60" i="14"/>
  <c r="B60" i="14"/>
  <c r="V59" i="14"/>
  <c r="L59" i="14"/>
  <c r="K59" i="14"/>
  <c r="J59" i="14"/>
  <c r="C59" i="14"/>
  <c r="B59" i="14"/>
  <c r="V58" i="14"/>
  <c r="L58" i="14"/>
  <c r="K58" i="14"/>
  <c r="J58" i="14"/>
  <c r="C58" i="14"/>
  <c r="B58" i="14"/>
  <c r="V57" i="14"/>
  <c r="L57" i="14"/>
  <c r="K57" i="14"/>
  <c r="J57" i="14"/>
  <c r="C57" i="14"/>
  <c r="B57" i="14"/>
  <c r="V56" i="14"/>
  <c r="L56" i="14"/>
  <c r="K56" i="14"/>
  <c r="J56" i="14"/>
  <c r="C56" i="14"/>
  <c r="B56" i="14"/>
  <c r="V55" i="14"/>
  <c r="L55" i="14"/>
  <c r="K55" i="14"/>
  <c r="J55" i="14"/>
  <c r="C55" i="14"/>
  <c r="B55" i="14"/>
  <c r="V54" i="14"/>
  <c r="L54" i="14"/>
  <c r="K54" i="14"/>
  <c r="J54" i="14"/>
  <c r="C54" i="14"/>
  <c r="B54" i="14"/>
  <c r="V53" i="14"/>
  <c r="L53" i="14"/>
  <c r="K53" i="14"/>
  <c r="J53" i="14"/>
  <c r="C53" i="14"/>
  <c r="B53" i="14"/>
  <c r="V52" i="14"/>
  <c r="L52" i="14"/>
  <c r="K52" i="14"/>
  <c r="J52" i="14"/>
  <c r="C52" i="14"/>
  <c r="B52" i="14"/>
  <c r="V51" i="14"/>
  <c r="L51" i="14"/>
  <c r="K51" i="14"/>
  <c r="J51" i="14"/>
  <c r="C51" i="14"/>
  <c r="B51" i="14"/>
  <c r="V50" i="14"/>
  <c r="L50" i="14"/>
  <c r="K50" i="14"/>
  <c r="J50" i="14"/>
  <c r="C50" i="14"/>
  <c r="B50" i="14"/>
  <c r="V49" i="14"/>
  <c r="L49" i="14"/>
  <c r="K49" i="14"/>
  <c r="J49" i="14"/>
  <c r="C49" i="14"/>
  <c r="B49" i="14"/>
  <c r="V48" i="14"/>
  <c r="L48" i="14"/>
  <c r="K48" i="14"/>
  <c r="J48" i="14"/>
  <c r="C48" i="14"/>
  <c r="B48" i="14"/>
  <c r="V47" i="14"/>
  <c r="L47" i="14"/>
  <c r="K47" i="14"/>
  <c r="J47" i="14"/>
  <c r="C47" i="14"/>
  <c r="B47" i="14"/>
  <c r="V46" i="14"/>
  <c r="L46" i="14"/>
  <c r="K46" i="14"/>
  <c r="J46" i="14"/>
  <c r="C46" i="14"/>
  <c r="B46" i="14"/>
  <c r="V45" i="14"/>
  <c r="L45" i="14"/>
  <c r="K45" i="14"/>
  <c r="J45" i="14"/>
  <c r="C45" i="14"/>
  <c r="B45" i="14"/>
  <c r="V44" i="14"/>
  <c r="L44" i="14"/>
  <c r="K44" i="14"/>
  <c r="J44" i="14"/>
  <c r="C44" i="14"/>
  <c r="B44" i="14"/>
  <c r="V43" i="14"/>
  <c r="L43" i="14"/>
  <c r="K43" i="14"/>
  <c r="J43" i="14"/>
  <c r="C43" i="14"/>
  <c r="B43" i="14"/>
  <c r="V42" i="14"/>
  <c r="L42" i="14"/>
  <c r="K42" i="14"/>
  <c r="J42" i="14"/>
  <c r="C42" i="14"/>
  <c r="B42" i="14"/>
  <c r="V41" i="14"/>
  <c r="L41" i="14"/>
  <c r="K41" i="14"/>
  <c r="J41" i="14"/>
  <c r="C41" i="14"/>
  <c r="B41" i="14"/>
  <c r="V40" i="14"/>
  <c r="L40" i="14"/>
  <c r="K40" i="14"/>
  <c r="J40" i="14"/>
  <c r="C40" i="14"/>
  <c r="B40" i="14"/>
  <c r="V39" i="14"/>
  <c r="L39" i="14"/>
  <c r="K39" i="14"/>
  <c r="J39" i="14"/>
  <c r="C39" i="14"/>
  <c r="B39" i="14"/>
  <c r="V38" i="14"/>
  <c r="L38" i="14"/>
  <c r="K38" i="14"/>
  <c r="J38" i="14"/>
  <c r="C38" i="14"/>
  <c r="B38" i="14"/>
  <c r="V37" i="14"/>
  <c r="L37" i="14"/>
  <c r="K37" i="14"/>
  <c r="J37" i="14"/>
  <c r="C37" i="14"/>
  <c r="B37" i="14"/>
  <c r="V36" i="14"/>
  <c r="L36" i="14"/>
  <c r="K36" i="14"/>
  <c r="J36" i="14"/>
  <c r="C36" i="14"/>
  <c r="B36" i="14"/>
  <c r="V35" i="14"/>
  <c r="L35" i="14"/>
  <c r="K35" i="14"/>
  <c r="J35" i="14"/>
  <c r="C35" i="14"/>
  <c r="B35" i="14"/>
  <c r="V34" i="14"/>
  <c r="L34" i="14"/>
  <c r="K34" i="14"/>
  <c r="J34" i="14"/>
  <c r="C34" i="14"/>
  <c r="B34" i="14"/>
  <c r="V33" i="14"/>
  <c r="L33" i="14"/>
  <c r="K33" i="14"/>
  <c r="J33" i="14"/>
  <c r="C33" i="14"/>
  <c r="B33" i="14"/>
  <c r="V32" i="14"/>
  <c r="L32" i="14"/>
  <c r="K32" i="14"/>
  <c r="J32" i="14"/>
  <c r="C32" i="14"/>
  <c r="B32" i="14"/>
  <c r="V31" i="14"/>
  <c r="L31" i="14"/>
  <c r="K31" i="14"/>
  <c r="J31" i="14"/>
  <c r="C31" i="14"/>
  <c r="B31" i="14"/>
  <c r="V30" i="14"/>
  <c r="L30" i="14"/>
  <c r="K30" i="14"/>
  <c r="J30" i="14"/>
  <c r="C30" i="14"/>
  <c r="B30" i="14"/>
  <c r="V29" i="14"/>
  <c r="L29" i="14"/>
  <c r="K29" i="14"/>
  <c r="J29" i="14"/>
  <c r="C29" i="14"/>
  <c r="B29" i="14"/>
  <c r="V28" i="14"/>
  <c r="L28" i="14"/>
  <c r="K28" i="14"/>
  <c r="J28" i="14"/>
  <c r="C28" i="14"/>
  <c r="B28" i="14"/>
  <c r="V27" i="14"/>
  <c r="L27" i="14"/>
  <c r="K27" i="14"/>
  <c r="J27" i="14"/>
  <c r="C27" i="14"/>
  <c r="B27" i="14"/>
  <c r="V26" i="14"/>
  <c r="L26" i="14"/>
  <c r="K26" i="14"/>
  <c r="J26" i="14"/>
  <c r="C26" i="14"/>
  <c r="B26" i="14"/>
  <c r="V25" i="14"/>
  <c r="L25" i="14"/>
  <c r="K25" i="14"/>
  <c r="J25" i="14"/>
  <c r="C25" i="14"/>
  <c r="B25" i="14"/>
  <c r="V24" i="14"/>
  <c r="L24" i="14"/>
  <c r="K24" i="14"/>
  <c r="J24" i="14"/>
  <c r="C24" i="14"/>
  <c r="B24" i="14"/>
  <c r="V23" i="14"/>
  <c r="L23" i="14"/>
  <c r="K23" i="14"/>
  <c r="J23" i="14"/>
  <c r="C23" i="14"/>
  <c r="B23" i="14"/>
  <c r="V22" i="14"/>
  <c r="L22" i="14"/>
  <c r="K22" i="14"/>
  <c r="J22" i="14"/>
  <c r="C22" i="14"/>
  <c r="B22" i="14"/>
  <c r="V21" i="14"/>
  <c r="L21" i="14"/>
  <c r="K21" i="14"/>
  <c r="J21" i="14"/>
  <c r="C21" i="14"/>
  <c r="B21" i="14"/>
  <c r="V20" i="14"/>
  <c r="L20" i="14"/>
  <c r="K20" i="14"/>
  <c r="J20" i="14"/>
  <c r="C20" i="14"/>
  <c r="B20" i="14"/>
  <c r="V19" i="14"/>
  <c r="L19" i="14"/>
  <c r="K19" i="14"/>
  <c r="J19" i="14"/>
  <c r="C19" i="14"/>
  <c r="B19" i="14"/>
  <c r="V18" i="14"/>
  <c r="L18" i="14"/>
  <c r="K18" i="14"/>
  <c r="J18" i="14"/>
  <c r="C18" i="14"/>
  <c r="B18" i="14"/>
  <c r="V17" i="14"/>
  <c r="L17" i="14"/>
  <c r="K17" i="14"/>
  <c r="J17" i="14"/>
  <c r="C17" i="14"/>
  <c r="B17" i="14"/>
  <c r="V16" i="14"/>
  <c r="L16" i="14"/>
  <c r="K16" i="14"/>
  <c r="J16" i="14"/>
  <c r="C16" i="14"/>
  <c r="B16" i="14"/>
  <c r="V15" i="14"/>
  <c r="L15" i="14"/>
  <c r="K15" i="14"/>
  <c r="J15" i="14"/>
  <c r="C15" i="14"/>
  <c r="B15" i="14"/>
  <c r="V14" i="14"/>
  <c r="L14" i="14"/>
  <c r="K14" i="14"/>
  <c r="J14" i="14"/>
  <c r="C14" i="14"/>
  <c r="B14" i="14"/>
  <c r="V13" i="14"/>
  <c r="L13" i="14"/>
  <c r="K13" i="14"/>
  <c r="J13" i="14"/>
  <c r="C13" i="14"/>
  <c r="B13" i="14"/>
  <c r="V12" i="14"/>
  <c r="L12" i="14"/>
  <c r="K12" i="14"/>
  <c r="J12" i="14"/>
  <c r="C12" i="14"/>
  <c r="B12" i="14"/>
  <c r="V11" i="14"/>
  <c r="L11" i="14"/>
  <c r="K11" i="14"/>
  <c r="J11" i="14"/>
  <c r="C11" i="14"/>
  <c r="B11" i="14"/>
  <c r="V10" i="14"/>
  <c r="L10" i="14"/>
  <c r="K10" i="14"/>
  <c r="J10" i="14"/>
  <c r="C10" i="14"/>
  <c r="B10" i="14"/>
  <c r="V9" i="14"/>
  <c r="L9" i="14"/>
  <c r="K9" i="14"/>
  <c r="J9" i="14"/>
  <c r="C9" i="14"/>
  <c r="B9" i="14"/>
  <c r="V8" i="14"/>
  <c r="L8" i="14"/>
  <c r="K8" i="14"/>
  <c r="J8" i="14"/>
  <c r="C8" i="14"/>
  <c r="B8" i="14"/>
  <c r="V7" i="14"/>
  <c r="L7" i="14"/>
  <c r="K7" i="14"/>
  <c r="J7" i="14"/>
  <c r="C7" i="14"/>
  <c r="B7" i="14"/>
  <c r="V6" i="14"/>
  <c r="L6" i="14"/>
  <c r="K6" i="14"/>
  <c r="J6" i="14"/>
  <c r="C6" i="14"/>
  <c r="B6" i="14"/>
  <c r="V5" i="14"/>
  <c r="L5" i="14"/>
  <c r="K5" i="14"/>
  <c r="J5" i="14"/>
  <c r="C5" i="14"/>
  <c r="B5" i="14"/>
  <c r="V4" i="14"/>
  <c r="L4" i="14"/>
  <c r="K4" i="14"/>
  <c r="J4" i="14"/>
  <c r="C4" i="14"/>
  <c r="B4" i="14"/>
  <c r="V3" i="14"/>
  <c r="L3" i="14"/>
  <c r="K3" i="14"/>
  <c r="J3" i="14"/>
  <c r="C3" i="14"/>
  <c r="B3" i="14"/>
  <c r="V2" i="14"/>
  <c r="L2" i="14"/>
  <c r="K2" i="14"/>
  <c r="J2" i="14"/>
  <c r="C2" i="14"/>
  <c r="B2" i="14"/>
  <c r="C130" i="13"/>
  <c r="C129" i="13"/>
  <c r="C128" i="13"/>
  <c r="C127" i="13"/>
  <c r="C126" i="13"/>
  <c r="C125" i="13"/>
  <c r="C124" i="13"/>
  <c r="C123" i="13"/>
  <c r="C122" i="13"/>
  <c r="C121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C2" i="13"/>
  <c r="U130" i="13"/>
  <c r="T130" i="13"/>
  <c r="S130" i="13"/>
  <c r="R130" i="13"/>
  <c r="Q130" i="13"/>
  <c r="P130" i="13"/>
  <c r="U129" i="13"/>
  <c r="T129" i="13"/>
  <c r="S129" i="13"/>
  <c r="R129" i="13"/>
  <c r="Q129" i="13"/>
  <c r="P129" i="13"/>
  <c r="U128" i="13"/>
  <c r="T128" i="13"/>
  <c r="S128" i="13"/>
  <c r="R128" i="13"/>
  <c r="Q128" i="13"/>
  <c r="P128" i="13"/>
  <c r="U127" i="13"/>
  <c r="T127" i="13"/>
  <c r="S127" i="13"/>
  <c r="R127" i="13"/>
  <c r="Q127" i="13"/>
  <c r="P127" i="13"/>
  <c r="U126" i="13"/>
  <c r="T126" i="13"/>
  <c r="S126" i="13"/>
  <c r="R126" i="13"/>
  <c r="Q126" i="13"/>
  <c r="P126" i="13"/>
  <c r="U125" i="13"/>
  <c r="T125" i="13"/>
  <c r="S125" i="13"/>
  <c r="R125" i="13"/>
  <c r="Q125" i="13"/>
  <c r="P125" i="13"/>
  <c r="U124" i="13"/>
  <c r="T124" i="13"/>
  <c r="S124" i="13"/>
  <c r="R124" i="13"/>
  <c r="Q124" i="13"/>
  <c r="P124" i="13"/>
  <c r="U123" i="13"/>
  <c r="T123" i="13"/>
  <c r="S123" i="13"/>
  <c r="R123" i="13"/>
  <c r="Q123" i="13"/>
  <c r="P123" i="13"/>
  <c r="U122" i="13"/>
  <c r="T122" i="13"/>
  <c r="S122" i="13"/>
  <c r="R122" i="13"/>
  <c r="Q122" i="13"/>
  <c r="P122" i="13"/>
  <c r="U121" i="13"/>
  <c r="T121" i="13"/>
  <c r="S121" i="13"/>
  <c r="R121" i="13"/>
  <c r="Q121" i="13"/>
  <c r="P121" i="13"/>
  <c r="U120" i="13"/>
  <c r="T120" i="13"/>
  <c r="S120" i="13"/>
  <c r="R120" i="13"/>
  <c r="Q120" i="13"/>
  <c r="P120" i="13"/>
  <c r="U119" i="13"/>
  <c r="T119" i="13"/>
  <c r="S119" i="13"/>
  <c r="R119" i="13"/>
  <c r="Q119" i="13"/>
  <c r="P119" i="13"/>
  <c r="U118" i="13"/>
  <c r="T118" i="13"/>
  <c r="S118" i="13"/>
  <c r="R118" i="13"/>
  <c r="Q118" i="13"/>
  <c r="P118" i="13"/>
  <c r="U117" i="13"/>
  <c r="T117" i="13"/>
  <c r="S117" i="13"/>
  <c r="R117" i="13"/>
  <c r="Q117" i="13"/>
  <c r="P117" i="13"/>
  <c r="U116" i="13"/>
  <c r="T116" i="13"/>
  <c r="S116" i="13"/>
  <c r="R116" i="13"/>
  <c r="Q116" i="13"/>
  <c r="P116" i="13"/>
  <c r="U115" i="13"/>
  <c r="T115" i="13"/>
  <c r="S115" i="13"/>
  <c r="R115" i="13"/>
  <c r="Q115" i="13"/>
  <c r="P115" i="13"/>
  <c r="U114" i="13"/>
  <c r="T114" i="13"/>
  <c r="S114" i="13"/>
  <c r="R114" i="13"/>
  <c r="Q114" i="13"/>
  <c r="P114" i="13"/>
  <c r="U113" i="13"/>
  <c r="T113" i="13"/>
  <c r="S113" i="13"/>
  <c r="R113" i="13"/>
  <c r="Q113" i="13"/>
  <c r="P113" i="13"/>
  <c r="U112" i="13"/>
  <c r="T112" i="13"/>
  <c r="S112" i="13"/>
  <c r="R112" i="13"/>
  <c r="Q112" i="13"/>
  <c r="P112" i="13"/>
  <c r="U111" i="13"/>
  <c r="T111" i="13"/>
  <c r="S111" i="13"/>
  <c r="R111" i="13"/>
  <c r="Q111" i="13"/>
  <c r="P111" i="13"/>
  <c r="U110" i="13"/>
  <c r="T110" i="13"/>
  <c r="S110" i="13"/>
  <c r="R110" i="13"/>
  <c r="Q110" i="13"/>
  <c r="P110" i="13"/>
  <c r="U109" i="13"/>
  <c r="T109" i="13"/>
  <c r="S109" i="13"/>
  <c r="R109" i="13"/>
  <c r="Q109" i="13"/>
  <c r="P109" i="13"/>
  <c r="U108" i="13"/>
  <c r="T108" i="13"/>
  <c r="S108" i="13"/>
  <c r="R108" i="13"/>
  <c r="Q108" i="13"/>
  <c r="P108" i="13"/>
  <c r="U107" i="13"/>
  <c r="T107" i="13"/>
  <c r="S107" i="13"/>
  <c r="R107" i="13"/>
  <c r="Q107" i="13"/>
  <c r="P107" i="13"/>
  <c r="U106" i="13"/>
  <c r="T106" i="13"/>
  <c r="S106" i="13"/>
  <c r="R106" i="13"/>
  <c r="Q106" i="13"/>
  <c r="P106" i="13"/>
  <c r="U105" i="13"/>
  <c r="T105" i="13"/>
  <c r="S105" i="13"/>
  <c r="R105" i="13"/>
  <c r="Q105" i="13"/>
  <c r="P105" i="13"/>
  <c r="U104" i="13"/>
  <c r="T104" i="13"/>
  <c r="S104" i="13"/>
  <c r="R104" i="13"/>
  <c r="Q104" i="13"/>
  <c r="P104" i="13"/>
  <c r="U103" i="13"/>
  <c r="T103" i="13"/>
  <c r="S103" i="13"/>
  <c r="R103" i="13"/>
  <c r="Q103" i="13"/>
  <c r="P103" i="13"/>
  <c r="U102" i="13"/>
  <c r="T102" i="13"/>
  <c r="S102" i="13"/>
  <c r="R102" i="13"/>
  <c r="Q102" i="13"/>
  <c r="P102" i="13"/>
  <c r="U101" i="13"/>
  <c r="T101" i="13"/>
  <c r="S101" i="13"/>
  <c r="R101" i="13"/>
  <c r="Q101" i="13"/>
  <c r="P101" i="13"/>
  <c r="U100" i="13"/>
  <c r="T100" i="13"/>
  <c r="S100" i="13"/>
  <c r="R100" i="13"/>
  <c r="Q100" i="13"/>
  <c r="P100" i="13"/>
  <c r="U99" i="13"/>
  <c r="T99" i="13"/>
  <c r="S99" i="13"/>
  <c r="R99" i="13"/>
  <c r="Q99" i="13"/>
  <c r="P99" i="13"/>
  <c r="U98" i="13"/>
  <c r="T98" i="13"/>
  <c r="S98" i="13"/>
  <c r="R98" i="13"/>
  <c r="Q98" i="13"/>
  <c r="P98" i="13"/>
  <c r="U97" i="13"/>
  <c r="T97" i="13"/>
  <c r="S97" i="13"/>
  <c r="R97" i="13"/>
  <c r="Q97" i="13"/>
  <c r="P97" i="13"/>
  <c r="U96" i="13"/>
  <c r="T96" i="13"/>
  <c r="S96" i="13"/>
  <c r="R96" i="13"/>
  <c r="Q96" i="13"/>
  <c r="P96" i="13"/>
  <c r="U95" i="13"/>
  <c r="T95" i="13"/>
  <c r="S95" i="13"/>
  <c r="R95" i="13"/>
  <c r="Q95" i="13"/>
  <c r="P95" i="13"/>
  <c r="U94" i="13"/>
  <c r="T94" i="13"/>
  <c r="S94" i="13"/>
  <c r="R94" i="13"/>
  <c r="Q94" i="13"/>
  <c r="P94" i="13"/>
  <c r="U93" i="13"/>
  <c r="T93" i="13"/>
  <c r="S93" i="13"/>
  <c r="R93" i="13"/>
  <c r="Q93" i="13"/>
  <c r="P93" i="13"/>
  <c r="U92" i="13"/>
  <c r="T92" i="13"/>
  <c r="S92" i="13"/>
  <c r="R92" i="13"/>
  <c r="Q92" i="13"/>
  <c r="P92" i="13"/>
  <c r="U91" i="13"/>
  <c r="T91" i="13"/>
  <c r="S91" i="13"/>
  <c r="R91" i="13"/>
  <c r="Q91" i="13"/>
  <c r="P91" i="13"/>
  <c r="U90" i="13"/>
  <c r="T90" i="13"/>
  <c r="S90" i="13"/>
  <c r="R90" i="13"/>
  <c r="Q90" i="13"/>
  <c r="P90" i="13"/>
  <c r="U89" i="13"/>
  <c r="T89" i="13"/>
  <c r="S89" i="13"/>
  <c r="R89" i="13"/>
  <c r="Q89" i="13"/>
  <c r="P89" i="13"/>
  <c r="U88" i="13"/>
  <c r="T88" i="13"/>
  <c r="S88" i="13"/>
  <c r="R88" i="13"/>
  <c r="Q88" i="13"/>
  <c r="P88" i="13"/>
  <c r="U87" i="13"/>
  <c r="T87" i="13"/>
  <c r="S87" i="13"/>
  <c r="R87" i="13"/>
  <c r="Q87" i="13"/>
  <c r="P87" i="13"/>
  <c r="U86" i="13"/>
  <c r="T86" i="13"/>
  <c r="S86" i="13"/>
  <c r="R86" i="13"/>
  <c r="Q86" i="13"/>
  <c r="P86" i="13"/>
  <c r="U85" i="13"/>
  <c r="T85" i="13"/>
  <c r="S85" i="13"/>
  <c r="R85" i="13"/>
  <c r="Q85" i="13"/>
  <c r="P85" i="13"/>
  <c r="U84" i="13"/>
  <c r="T84" i="13"/>
  <c r="S84" i="13"/>
  <c r="R84" i="13"/>
  <c r="Q84" i="13"/>
  <c r="P84" i="13"/>
  <c r="U83" i="13"/>
  <c r="T83" i="13"/>
  <c r="S83" i="13"/>
  <c r="R83" i="13"/>
  <c r="Q83" i="13"/>
  <c r="P83" i="13"/>
  <c r="U82" i="13"/>
  <c r="T82" i="13"/>
  <c r="S82" i="13"/>
  <c r="R82" i="13"/>
  <c r="Q82" i="13"/>
  <c r="P82" i="13"/>
  <c r="U81" i="13"/>
  <c r="T81" i="13"/>
  <c r="S81" i="13"/>
  <c r="R81" i="13"/>
  <c r="Q81" i="13"/>
  <c r="P81" i="13"/>
  <c r="U80" i="13"/>
  <c r="T80" i="13"/>
  <c r="S80" i="13"/>
  <c r="R80" i="13"/>
  <c r="Q80" i="13"/>
  <c r="P80" i="13"/>
  <c r="U79" i="13"/>
  <c r="T79" i="13"/>
  <c r="S79" i="13"/>
  <c r="R79" i="13"/>
  <c r="Q79" i="13"/>
  <c r="P79" i="13"/>
  <c r="U78" i="13"/>
  <c r="T78" i="13"/>
  <c r="S78" i="13"/>
  <c r="R78" i="13"/>
  <c r="Q78" i="13"/>
  <c r="P78" i="13"/>
  <c r="U77" i="13"/>
  <c r="T77" i="13"/>
  <c r="S77" i="13"/>
  <c r="R77" i="13"/>
  <c r="Q77" i="13"/>
  <c r="P77" i="13"/>
  <c r="U76" i="13"/>
  <c r="T76" i="13"/>
  <c r="S76" i="13"/>
  <c r="R76" i="13"/>
  <c r="Q76" i="13"/>
  <c r="P76" i="13"/>
  <c r="U75" i="13"/>
  <c r="T75" i="13"/>
  <c r="S75" i="13"/>
  <c r="R75" i="13"/>
  <c r="Q75" i="13"/>
  <c r="P75" i="13"/>
  <c r="U74" i="13"/>
  <c r="T74" i="13"/>
  <c r="S74" i="13"/>
  <c r="R74" i="13"/>
  <c r="Q74" i="13"/>
  <c r="P74" i="13"/>
  <c r="U73" i="13"/>
  <c r="T73" i="13"/>
  <c r="S73" i="13"/>
  <c r="R73" i="13"/>
  <c r="Q73" i="13"/>
  <c r="P73" i="13"/>
  <c r="U72" i="13"/>
  <c r="T72" i="13"/>
  <c r="S72" i="13"/>
  <c r="R72" i="13"/>
  <c r="Q72" i="13"/>
  <c r="P72" i="13"/>
  <c r="U71" i="13"/>
  <c r="T71" i="13"/>
  <c r="S71" i="13"/>
  <c r="R71" i="13"/>
  <c r="Q71" i="13"/>
  <c r="P71" i="13"/>
  <c r="U70" i="13"/>
  <c r="T70" i="13"/>
  <c r="S70" i="13"/>
  <c r="R70" i="13"/>
  <c r="Q70" i="13"/>
  <c r="P70" i="13"/>
  <c r="U69" i="13"/>
  <c r="T69" i="13"/>
  <c r="S69" i="13"/>
  <c r="R69" i="13"/>
  <c r="Q69" i="13"/>
  <c r="P69" i="13"/>
  <c r="U68" i="13"/>
  <c r="T68" i="13"/>
  <c r="S68" i="13"/>
  <c r="R68" i="13"/>
  <c r="Q68" i="13"/>
  <c r="P68" i="13"/>
  <c r="U67" i="13"/>
  <c r="T67" i="13"/>
  <c r="S67" i="13"/>
  <c r="R67" i="13"/>
  <c r="Q67" i="13"/>
  <c r="P67" i="13"/>
  <c r="U66" i="13"/>
  <c r="T66" i="13"/>
  <c r="S66" i="13"/>
  <c r="R66" i="13"/>
  <c r="Q66" i="13"/>
  <c r="P66" i="13"/>
  <c r="U65" i="13"/>
  <c r="T65" i="13"/>
  <c r="S65" i="13"/>
  <c r="R65" i="13"/>
  <c r="Q65" i="13"/>
  <c r="P65" i="13"/>
  <c r="U64" i="13"/>
  <c r="T64" i="13"/>
  <c r="S64" i="13"/>
  <c r="R64" i="13"/>
  <c r="Q64" i="13"/>
  <c r="P64" i="13"/>
  <c r="U63" i="13"/>
  <c r="T63" i="13"/>
  <c r="S63" i="13"/>
  <c r="R63" i="13"/>
  <c r="Q63" i="13"/>
  <c r="P63" i="13"/>
  <c r="U62" i="13"/>
  <c r="T62" i="13"/>
  <c r="S62" i="13"/>
  <c r="R62" i="13"/>
  <c r="Q62" i="13"/>
  <c r="P62" i="13"/>
  <c r="U61" i="13"/>
  <c r="T61" i="13"/>
  <c r="S61" i="13"/>
  <c r="R61" i="13"/>
  <c r="Q61" i="13"/>
  <c r="P61" i="13"/>
  <c r="U60" i="13"/>
  <c r="T60" i="13"/>
  <c r="S60" i="13"/>
  <c r="R60" i="13"/>
  <c r="Q60" i="13"/>
  <c r="P60" i="13"/>
  <c r="U59" i="13"/>
  <c r="T59" i="13"/>
  <c r="S59" i="13"/>
  <c r="R59" i="13"/>
  <c r="Q59" i="13"/>
  <c r="P59" i="13"/>
  <c r="U58" i="13"/>
  <c r="T58" i="13"/>
  <c r="S58" i="13"/>
  <c r="R58" i="13"/>
  <c r="Q58" i="13"/>
  <c r="P58" i="13"/>
  <c r="U57" i="13"/>
  <c r="T57" i="13"/>
  <c r="S57" i="13"/>
  <c r="R57" i="13"/>
  <c r="Q57" i="13"/>
  <c r="P57" i="13"/>
  <c r="U56" i="13"/>
  <c r="T56" i="13"/>
  <c r="S56" i="13"/>
  <c r="R56" i="13"/>
  <c r="Q56" i="13"/>
  <c r="P56" i="13"/>
  <c r="U55" i="13"/>
  <c r="T55" i="13"/>
  <c r="S55" i="13"/>
  <c r="R55" i="13"/>
  <c r="Q55" i="13"/>
  <c r="P55" i="13"/>
  <c r="U54" i="13"/>
  <c r="T54" i="13"/>
  <c r="S54" i="13"/>
  <c r="R54" i="13"/>
  <c r="Q54" i="13"/>
  <c r="P54" i="13"/>
  <c r="U53" i="13"/>
  <c r="T53" i="13"/>
  <c r="S53" i="13"/>
  <c r="R53" i="13"/>
  <c r="Q53" i="13"/>
  <c r="P53" i="13"/>
  <c r="U52" i="13"/>
  <c r="T52" i="13"/>
  <c r="S52" i="13"/>
  <c r="R52" i="13"/>
  <c r="Q52" i="13"/>
  <c r="P52" i="13"/>
  <c r="U51" i="13"/>
  <c r="T51" i="13"/>
  <c r="S51" i="13"/>
  <c r="R51" i="13"/>
  <c r="Q51" i="13"/>
  <c r="P51" i="13"/>
  <c r="U50" i="13"/>
  <c r="T50" i="13"/>
  <c r="S50" i="13"/>
  <c r="R50" i="13"/>
  <c r="Q50" i="13"/>
  <c r="P50" i="13"/>
  <c r="U49" i="13"/>
  <c r="T49" i="13"/>
  <c r="S49" i="13"/>
  <c r="R49" i="13"/>
  <c r="Q49" i="13"/>
  <c r="P49" i="13"/>
  <c r="U48" i="13"/>
  <c r="T48" i="13"/>
  <c r="S48" i="13"/>
  <c r="R48" i="13"/>
  <c r="Q48" i="13"/>
  <c r="P48" i="13"/>
  <c r="U47" i="13"/>
  <c r="T47" i="13"/>
  <c r="S47" i="13"/>
  <c r="R47" i="13"/>
  <c r="Q47" i="13"/>
  <c r="P47" i="13"/>
  <c r="U46" i="13"/>
  <c r="T46" i="13"/>
  <c r="S46" i="13"/>
  <c r="R46" i="13"/>
  <c r="Q46" i="13"/>
  <c r="P46" i="13"/>
  <c r="U45" i="13"/>
  <c r="T45" i="13"/>
  <c r="S45" i="13"/>
  <c r="R45" i="13"/>
  <c r="Q45" i="13"/>
  <c r="P45" i="13"/>
  <c r="U44" i="13"/>
  <c r="T44" i="13"/>
  <c r="S44" i="13"/>
  <c r="R44" i="13"/>
  <c r="Q44" i="13"/>
  <c r="P44" i="13"/>
  <c r="U43" i="13"/>
  <c r="T43" i="13"/>
  <c r="S43" i="13"/>
  <c r="R43" i="13"/>
  <c r="Q43" i="13"/>
  <c r="P43" i="13"/>
  <c r="U42" i="13"/>
  <c r="T42" i="13"/>
  <c r="S42" i="13"/>
  <c r="R42" i="13"/>
  <c r="Q42" i="13"/>
  <c r="P42" i="13"/>
  <c r="U41" i="13"/>
  <c r="T41" i="13"/>
  <c r="S41" i="13"/>
  <c r="R41" i="13"/>
  <c r="Q41" i="13"/>
  <c r="P41" i="13"/>
  <c r="U40" i="13"/>
  <c r="T40" i="13"/>
  <c r="S40" i="13"/>
  <c r="R40" i="13"/>
  <c r="Q40" i="13"/>
  <c r="P40" i="13"/>
  <c r="U39" i="13"/>
  <c r="T39" i="13"/>
  <c r="S39" i="13"/>
  <c r="R39" i="13"/>
  <c r="Q39" i="13"/>
  <c r="P39" i="13"/>
  <c r="U38" i="13"/>
  <c r="T38" i="13"/>
  <c r="S38" i="13"/>
  <c r="R38" i="13"/>
  <c r="Q38" i="13"/>
  <c r="P38" i="13"/>
  <c r="U37" i="13"/>
  <c r="T37" i="13"/>
  <c r="S37" i="13"/>
  <c r="R37" i="13"/>
  <c r="Q37" i="13"/>
  <c r="P37" i="13"/>
  <c r="U36" i="13"/>
  <c r="T36" i="13"/>
  <c r="S36" i="13"/>
  <c r="R36" i="13"/>
  <c r="Q36" i="13"/>
  <c r="P36" i="13"/>
  <c r="U35" i="13"/>
  <c r="T35" i="13"/>
  <c r="S35" i="13"/>
  <c r="R35" i="13"/>
  <c r="Q35" i="13"/>
  <c r="P35" i="13"/>
  <c r="U34" i="13"/>
  <c r="T34" i="13"/>
  <c r="S34" i="13"/>
  <c r="R34" i="13"/>
  <c r="Q34" i="13"/>
  <c r="P34" i="13"/>
  <c r="U33" i="13"/>
  <c r="T33" i="13"/>
  <c r="S33" i="13"/>
  <c r="R33" i="13"/>
  <c r="Q33" i="13"/>
  <c r="P33" i="13"/>
  <c r="U32" i="13"/>
  <c r="T32" i="13"/>
  <c r="S32" i="13"/>
  <c r="R32" i="13"/>
  <c r="Q32" i="13"/>
  <c r="P32" i="13"/>
  <c r="U31" i="13"/>
  <c r="T31" i="13"/>
  <c r="S31" i="13"/>
  <c r="R31" i="13"/>
  <c r="Q31" i="13"/>
  <c r="P31" i="13"/>
  <c r="U30" i="13"/>
  <c r="T30" i="13"/>
  <c r="S30" i="13"/>
  <c r="R30" i="13"/>
  <c r="Q30" i="13"/>
  <c r="P30" i="13"/>
  <c r="U29" i="13"/>
  <c r="T29" i="13"/>
  <c r="S29" i="13"/>
  <c r="R29" i="13"/>
  <c r="Q29" i="13"/>
  <c r="P29" i="13"/>
  <c r="U28" i="13"/>
  <c r="T28" i="13"/>
  <c r="S28" i="13"/>
  <c r="R28" i="13"/>
  <c r="Q28" i="13"/>
  <c r="P28" i="13"/>
  <c r="U27" i="13"/>
  <c r="T27" i="13"/>
  <c r="S27" i="13"/>
  <c r="R27" i="13"/>
  <c r="Q27" i="13"/>
  <c r="P27" i="13"/>
  <c r="U26" i="13"/>
  <c r="T26" i="13"/>
  <c r="S26" i="13"/>
  <c r="R26" i="13"/>
  <c r="Q26" i="13"/>
  <c r="P26" i="13"/>
  <c r="U25" i="13"/>
  <c r="T25" i="13"/>
  <c r="S25" i="13"/>
  <c r="R25" i="13"/>
  <c r="Q25" i="13"/>
  <c r="P25" i="13"/>
  <c r="U24" i="13"/>
  <c r="T24" i="13"/>
  <c r="S24" i="13"/>
  <c r="R24" i="13"/>
  <c r="Q24" i="13"/>
  <c r="P24" i="13"/>
  <c r="U23" i="13"/>
  <c r="T23" i="13"/>
  <c r="S23" i="13"/>
  <c r="R23" i="13"/>
  <c r="Q23" i="13"/>
  <c r="P23" i="13"/>
  <c r="U22" i="13"/>
  <c r="T22" i="13"/>
  <c r="S22" i="13"/>
  <c r="R22" i="13"/>
  <c r="Q22" i="13"/>
  <c r="P22" i="13"/>
  <c r="U21" i="13"/>
  <c r="T21" i="13"/>
  <c r="S21" i="13"/>
  <c r="R21" i="13"/>
  <c r="Q21" i="13"/>
  <c r="P21" i="13"/>
  <c r="U20" i="13"/>
  <c r="T20" i="13"/>
  <c r="S20" i="13"/>
  <c r="R20" i="13"/>
  <c r="Q20" i="13"/>
  <c r="P20" i="13"/>
  <c r="U19" i="13"/>
  <c r="T19" i="13"/>
  <c r="S19" i="13"/>
  <c r="R19" i="13"/>
  <c r="Q19" i="13"/>
  <c r="P19" i="13"/>
  <c r="U18" i="13"/>
  <c r="T18" i="13"/>
  <c r="S18" i="13"/>
  <c r="R18" i="13"/>
  <c r="Q18" i="13"/>
  <c r="P18" i="13"/>
  <c r="U17" i="13"/>
  <c r="T17" i="13"/>
  <c r="S17" i="13"/>
  <c r="R17" i="13"/>
  <c r="Q17" i="13"/>
  <c r="P17" i="13"/>
  <c r="U16" i="13"/>
  <c r="T16" i="13"/>
  <c r="S16" i="13"/>
  <c r="R16" i="13"/>
  <c r="Q16" i="13"/>
  <c r="P16" i="13"/>
  <c r="U15" i="13"/>
  <c r="T15" i="13"/>
  <c r="S15" i="13"/>
  <c r="R15" i="13"/>
  <c r="Q15" i="13"/>
  <c r="P15" i="13"/>
  <c r="U14" i="13"/>
  <c r="T14" i="13"/>
  <c r="S14" i="13"/>
  <c r="R14" i="13"/>
  <c r="Q14" i="13"/>
  <c r="P14" i="13"/>
  <c r="U13" i="13"/>
  <c r="T13" i="13"/>
  <c r="S13" i="13"/>
  <c r="R13" i="13"/>
  <c r="Q13" i="13"/>
  <c r="P13" i="13"/>
  <c r="U12" i="13"/>
  <c r="T12" i="13"/>
  <c r="S12" i="13"/>
  <c r="R12" i="13"/>
  <c r="Q12" i="13"/>
  <c r="P12" i="13"/>
  <c r="U11" i="13"/>
  <c r="T11" i="13"/>
  <c r="S11" i="13"/>
  <c r="R11" i="13"/>
  <c r="Q11" i="13"/>
  <c r="P11" i="13"/>
  <c r="U10" i="13"/>
  <c r="T10" i="13"/>
  <c r="S10" i="13"/>
  <c r="R10" i="13"/>
  <c r="Q10" i="13"/>
  <c r="P10" i="13"/>
  <c r="U9" i="13"/>
  <c r="T9" i="13"/>
  <c r="S9" i="13"/>
  <c r="R9" i="13"/>
  <c r="Q9" i="13"/>
  <c r="P9" i="13"/>
  <c r="U8" i="13"/>
  <c r="T8" i="13"/>
  <c r="S8" i="13"/>
  <c r="R8" i="13"/>
  <c r="Q8" i="13"/>
  <c r="P8" i="13"/>
  <c r="U7" i="13"/>
  <c r="T7" i="13"/>
  <c r="S7" i="13"/>
  <c r="R7" i="13"/>
  <c r="Q7" i="13"/>
  <c r="P7" i="13"/>
  <c r="U6" i="13"/>
  <c r="T6" i="13"/>
  <c r="S6" i="13"/>
  <c r="R6" i="13"/>
  <c r="Q6" i="13"/>
  <c r="P6" i="13"/>
  <c r="U5" i="13"/>
  <c r="T5" i="13"/>
  <c r="S5" i="13"/>
  <c r="R5" i="13"/>
  <c r="Q5" i="13"/>
  <c r="P5" i="13"/>
  <c r="U4" i="13"/>
  <c r="T4" i="13"/>
  <c r="S4" i="13"/>
  <c r="R4" i="13"/>
  <c r="Q4" i="13"/>
  <c r="P4" i="13"/>
  <c r="U3" i="13"/>
  <c r="T3" i="13"/>
  <c r="S3" i="13"/>
  <c r="R3" i="13"/>
  <c r="Q3" i="13"/>
  <c r="P3" i="13"/>
  <c r="U2" i="13"/>
  <c r="T2" i="13"/>
  <c r="S2" i="13"/>
  <c r="R2" i="13"/>
  <c r="Q2" i="13"/>
  <c r="P2" i="13"/>
  <c r="U3" i="1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2" i="11"/>
  <c r="V2" i="11"/>
  <c r="V3" i="11"/>
  <c r="V4" i="11"/>
  <c r="V5" i="11"/>
  <c r="V6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0" i="11"/>
  <c r="V111" i="11"/>
  <c r="V112" i="11"/>
  <c r="V113" i="11"/>
  <c r="V114" i="11"/>
  <c r="V115" i="11"/>
  <c r="V116" i="11"/>
  <c r="V117" i="11"/>
  <c r="V118" i="11"/>
  <c r="V119" i="11"/>
  <c r="V120" i="11"/>
  <c r="V121" i="11"/>
  <c r="V122" i="11"/>
  <c r="V123" i="11"/>
  <c r="V124" i="11"/>
  <c r="V125" i="11"/>
  <c r="V126" i="11"/>
  <c r="V127" i="11"/>
  <c r="V128" i="11"/>
  <c r="V129" i="11"/>
  <c r="V130" i="11"/>
  <c r="P3" i="11"/>
  <c r="Q3" i="11"/>
  <c r="R3" i="11"/>
  <c r="S3" i="11"/>
  <c r="T3" i="11"/>
  <c r="P4" i="11"/>
  <c r="Q4" i="11"/>
  <c r="R4" i="11"/>
  <c r="S4" i="11"/>
  <c r="T4" i="11"/>
  <c r="P5" i="11"/>
  <c r="Q5" i="11"/>
  <c r="R5" i="11"/>
  <c r="S5" i="11"/>
  <c r="T5" i="11"/>
  <c r="P6" i="11"/>
  <c r="Q6" i="11"/>
  <c r="R6" i="11"/>
  <c r="S6" i="11"/>
  <c r="T6" i="11"/>
  <c r="P7" i="11"/>
  <c r="Q7" i="11"/>
  <c r="R7" i="11"/>
  <c r="S7" i="11"/>
  <c r="T7" i="11"/>
  <c r="P8" i="11"/>
  <c r="Q8" i="11"/>
  <c r="R8" i="11"/>
  <c r="S8" i="11"/>
  <c r="T8" i="11"/>
  <c r="P9" i="11"/>
  <c r="Q9" i="11"/>
  <c r="R9" i="11"/>
  <c r="S9" i="11"/>
  <c r="T9" i="11"/>
  <c r="P10" i="11"/>
  <c r="Q10" i="11"/>
  <c r="R10" i="11"/>
  <c r="S10" i="11"/>
  <c r="T10" i="11"/>
  <c r="P11" i="11"/>
  <c r="Q11" i="11"/>
  <c r="R11" i="11"/>
  <c r="S11" i="11"/>
  <c r="T11" i="11"/>
  <c r="P12" i="11"/>
  <c r="Q12" i="11"/>
  <c r="R12" i="11"/>
  <c r="S12" i="11"/>
  <c r="T12" i="11"/>
  <c r="P13" i="11"/>
  <c r="Q13" i="11"/>
  <c r="R13" i="11"/>
  <c r="S13" i="11"/>
  <c r="T13" i="11"/>
  <c r="P14" i="11"/>
  <c r="Q14" i="11"/>
  <c r="R14" i="11"/>
  <c r="S14" i="11"/>
  <c r="T14" i="11"/>
  <c r="P15" i="11"/>
  <c r="Q15" i="11"/>
  <c r="R15" i="11"/>
  <c r="S15" i="11"/>
  <c r="T15" i="11"/>
  <c r="P16" i="11"/>
  <c r="Q16" i="11"/>
  <c r="R16" i="11"/>
  <c r="S16" i="11"/>
  <c r="T16" i="11"/>
  <c r="P17" i="11"/>
  <c r="Q17" i="11"/>
  <c r="R17" i="11"/>
  <c r="S17" i="11"/>
  <c r="T17" i="11"/>
  <c r="P18" i="11"/>
  <c r="Q18" i="11"/>
  <c r="R18" i="11"/>
  <c r="S18" i="11"/>
  <c r="T18" i="11"/>
  <c r="P19" i="11"/>
  <c r="Q19" i="11"/>
  <c r="R19" i="11"/>
  <c r="S19" i="11"/>
  <c r="T19" i="11"/>
  <c r="P20" i="11"/>
  <c r="Q20" i="11"/>
  <c r="R20" i="11"/>
  <c r="S20" i="11"/>
  <c r="T20" i="11"/>
  <c r="P21" i="11"/>
  <c r="Q21" i="11"/>
  <c r="R21" i="11"/>
  <c r="S21" i="11"/>
  <c r="T21" i="11"/>
  <c r="P22" i="11"/>
  <c r="Q22" i="11"/>
  <c r="R22" i="11"/>
  <c r="S22" i="11"/>
  <c r="T22" i="11"/>
  <c r="P23" i="11"/>
  <c r="Q23" i="11"/>
  <c r="R23" i="11"/>
  <c r="S23" i="11"/>
  <c r="T23" i="11"/>
  <c r="P24" i="11"/>
  <c r="Q24" i="11"/>
  <c r="R24" i="11"/>
  <c r="S24" i="11"/>
  <c r="T24" i="11"/>
  <c r="P25" i="11"/>
  <c r="Q25" i="11"/>
  <c r="R25" i="11"/>
  <c r="S25" i="11"/>
  <c r="T25" i="11"/>
  <c r="P26" i="11"/>
  <c r="Q26" i="11"/>
  <c r="R26" i="11"/>
  <c r="S26" i="11"/>
  <c r="T26" i="11"/>
  <c r="P27" i="11"/>
  <c r="Q27" i="11"/>
  <c r="R27" i="11"/>
  <c r="S27" i="11"/>
  <c r="T27" i="11"/>
  <c r="P28" i="11"/>
  <c r="Q28" i="11"/>
  <c r="R28" i="11"/>
  <c r="S28" i="11"/>
  <c r="T28" i="11"/>
  <c r="P29" i="11"/>
  <c r="Q29" i="11"/>
  <c r="R29" i="11"/>
  <c r="S29" i="11"/>
  <c r="T29" i="11"/>
  <c r="P30" i="11"/>
  <c r="Q30" i="11"/>
  <c r="R30" i="11"/>
  <c r="S30" i="11"/>
  <c r="T30" i="11"/>
  <c r="P31" i="11"/>
  <c r="Q31" i="11"/>
  <c r="R31" i="11"/>
  <c r="S31" i="11"/>
  <c r="T31" i="11"/>
  <c r="P32" i="11"/>
  <c r="Q32" i="11"/>
  <c r="R32" i="11"/>
  <c r="S32" i="11"/>
  <c r="T32" i="11"/>
  <c r="P33" i="11"/>
  <c r="Q33" i="11"/>
  <c r="R33" i="11"/>
  <c r="S33" i="11"/>
  <c r="T33" i="11"/>
  <c r="P34" i="11"/>
  <c r="Q34" i="11"/>
  <c r="R34" i="11"/>
  <c r="S34" i="11"/>
  <c r="T34" i="11"/>
  <c r="P35" i="11"/>
  <c r="Q35" i="11"/>
  <c r="R35" i="11"/>
  <c r="S35" i="11"/>
  <c r="T35" i="11"/>
  <c r="P36" i="11"/>
  <c r="Q36" i="11"/>
  <c r="R36" i="11"/>
  <c r="S36" i="11"/>
  <c r="T36" i="11"/>
  <c r="P37" i="11"/>
  <c r="Q37" i="11"/>
  <c r="R37" i="11"/>
  <c r="S37" i="11"/>
  <c r="T37" i="11"/>
  <c r="P38" i="11"/>
  <c r="Q38" i="11"/>
  <c r="R38" i="11"/>
  <c r="S38" i="11"/>
  <c r="T38" i="11"/>
  <c r="P39" i="11"/>
  <c r="Q39" i="11"/>
  <c r="R39" i="11"/>
  <c r="S39" i="11"/>
  <c r="T39" i="11"/>
  <c r="P40" i="11"/>
  <c r="Q40" i="11"/>
  <c r="R40" i="11"/>
  <c r="S40" i="11"/>
  <c r="T40" i="11"/>
  <c r="P41" i="11"/>
  <c r="Q41" i="11"/>
  <c r="R41" i="11"/>
  <c r="S41" i="11"/>
  <c r="T41" i="11"/>
  <c r="P42" i="11"/>
  <c r="Q42" i="11"/>
  <c r="R42" i="11"/>
  <c r="S42" i="11"/>
  <c r="T42" i="11"/>
  <c r="P43" i="11"/>
  <c r="Q43" i="11"/>
  <c r="R43" i="11"/>
  <c r="S43" i="11"/>
  <c r="T43" i="11"/>
  <c r="P44" i="11"/>
  <c r="Q44" i="11"/>
  <c r="R44" i="11"/>
  <c r="S44" i="11"/>
  <c r="T44" i="11"/>
  <c r="P45" i="11"/>
  <c r="Q45" i="11"/>
  <c r="R45" i="11"/>
  <c r="S45" i="11"/>
  <c r="T45" i="11"/>
  <c r="P46" i="11"/>
  <c r="Q46" i="11"/>
  <c r="R46" i="11"/>
  <c r="S46" i="11"/>
  <c r="T46" i="11"/>
  <c r="P47" i="11"/>
  <c r="Q47" i="11"/>
  <c r="R47" i="11"/>
  <c r="S47" i="11"/>
  <c r="T47" i="11"/>
  <c r="P48" i="11"/>
  <c r="Q48" i="11"/>
  <c r="R48" i="11"/>
  <c r="S48" i="11"/>
  <c r="T48" i="11"/>
  <c r="P49" i="11"/>
  <c r="Q49" i="11"/>
  <c r="R49" i="11"/>
  <c r="S49" i="11"/>
  <c r="T49" i="11"/>
  <c r="P50" i="11"/>
  <c r="Q50" i="11"/>
  <c r="R50" i="11"/>
  <c r="S50" i="11"/>
  <c r="T50" i="11"/>
  <c r="P51" i="11"/>
  <c r="Q51" i="11"/>
  <c r="R51" i="11"/>
  <c r="S51" i="11"/>
  <c r="T51" i="11"/>
  <c r="P52" i="11"/>
  <c r="Q52" i="11"/>
  <c r="R52" i="11"/>
  <c r="S52" i="11"/>
  <c r="T52" i="11"/>
  <c r="P53" i="11"/>
  <c r="Q53" i="11"/>
  <c r="R53" i="11"/>
  <c r="S53" i="11"/>
  <c r="T53" i="11"/>
  <c r="P54" i="11"/>
  <c r="Q54" i="11"/>
  <c r="R54" i="11"/>
  <c r="S54" i="11"/>
  <c r="T54" i="11"/>
  <c r="P55" i="11"/>
  <c r="Q55" i="11"/>
  <c r="R55" i="11"/>
  <c r="S55" i="11"/>
  <c r="T55" i="11"/>
  <c r="P56" i="11"/>
  <c r="Q56" i="11"/>
  <c r="R56" i="11"/>
  <c r="S56" i="11"/>
  <c r="T56" i="11"/>
  <c r="P57" i="11"/>
  <c r="Q57" i="11"/>
  <c r="R57" i="11"/>
  <c r="S57" i="11"/>
  <c r="T57" i="11"/>
  <c r="P58" i="11"/>
  <c r="Q58" i="11"/>
  <c r="R58" i="11"/>
  <c r="S58" i="11"/>
  <c r="T58" i="11"/>
  <c r="P59" i="11"/>
  <c r="Q59" i="11"/>
  <c r="R59" i="11"/>
  <c r="S59" i="11"/>
  <c r="T59" i="11"/>
  <c r="P60" i="11"/>
  <c r="Q60" i="11"/>
  <c r="R60" i="11"/>
  <c r="S60" i="11"/>
  <c r="T60" i="11"/>
  <c r="P61" i="11"/>
  <c r="Q61" i="11"/>
  <c r="R61" i="11"/>
  <c r="S61" i="11"/>
  <c r="T61" i="11"/>
  <c r="P62" i="11"/>
  <c r="Q62" i="11"/>
  <c r="R62" i="11"/>
  <c r="S62" i="11"/>
  <c r="T62" i="11"/>
  <c r="P63" i="11"/>
  <c r="Q63" i="11"/>
  <c r="R63" i="11"/>
  <c r="S63" i="11"/>
  <c r="T63" i="11"/>
  <c r="P64" i="11"/>
  <c r="Q64" i="11"/>
  <c r="R64" i="11"/>
  <c r="S64" i="11"/>
  <c r="T64" i="11"/>
  <c r="P65" i="11"/>
  <c r="Q65" i="11"/>
  <c r="R65" i="11"/>
  <c r="S65" i="11"/>
  <c r="T65" i="11"/>
  <c r="P66" i="11"/>
  <c r="Q66" i="11"/>
  <c r="R66" i="11"/>
  <c r="S66" i="11"/>
  <c r="T66" i="11"/>
  <c r="P67" i="11"/>
  <c r="Q67" i="11"/>
  <c r="R67" i="11"/>
  <c r="S67" i="11"/>
  <c r="T67" i="11"/>
  <c r="P68" i="11"/>
  <c r="Q68" i="11"/>
  <c r="R68" i="11"/>
  <c r="S68" i="11"/>
  <c r="T68" i="11"/>
  <c r="P69" i="11"/>
  <c r="Q69" i="11"/>
  <c r="R69" i="11"/>
  <c r="S69" i="11"/>
  <c r="T69" i="11"/>
  <c r="P70" i="11"/>
  <c r="Q70" i="11"/>
  <c r="R70" i="11"/>
  <c r="S70" i="11"/>
  <c r="T70" i="11"/>
  <c r="P71" i="11"/>
  <c r="Q71" i="11"/>
  <c r="R71" i="11"/>
  <c r="S71" i="11"/>
  <c r="T71" i="11"/>
  <c r="P72" i="11"/>
  <c r="Q72" i="11"/>
  <c r="R72" i="11"/>
  <c r="S72" i="11"/>
  <c r="T72" i="11"/>
  <c r="P73" i="11"/>
  <c r="Q73" i="11"/>
  <c r="R73" i="11"/>
  <c r="S73" i="11"/>
  <c r="T73" i="11"/>
  <c r="P74" i="11"/>
  <c r="Q74" i="11"/>
  <c r="R74" i="11"/>
  <c r="S74" i="11"/>
  <c r="T74" i="11"/>
  <c r="P75" i="11"/>
  <c r="Q75" i="11"/>
  <c r="R75" i="11"/>
  <c r="S75" i="11"/>
  <c r="T75" i="11"/>
  <c r="P76" i="11"/>
  <c r="Q76" i="11"/>
  <c r="R76" i="11"/>
  <c r="S76" i="11"/>
  <c r="T76" i="11"/>
  <c r="P77" i="11"/>
  <c r="Q77" i="11"/>
  <c r="R77" i="11"/>
  <c r="S77" i="11"/>
  <c r="T77" i="11"/>
  <c r="P78" i="11"/>
  <c r="Q78" i="11"/>
  <c r="R78" i="11"/>
  <c r="S78" i="11"/>
  <c r="T78" i="11"/>
  <c r="P79" i="11"/>
  <c r="Q79" i="11"/>
  <c r="R79" i="11"/>
  <c r="S79" i="11"/>
  <c r="T79" i="11"/>
  <c r="P80" i="11"/>
  <c r="Q80" i="11"/>
  <c r="R80" i="11"/>
  <c r="S80" i="11"/>
  <c r="T80" i="11"/>
  <c r="P81" i="11"/>
  <c r="Q81" i="11"/>
  <c r="R81" i="11"/>
  <c r="S81" i="11"/>
  <c r="T81" i="11"/>
  <c r="P82" i="11"/>
  <c r="Q82" i="11"/>
  <c r="R82" i="11"/>
  <c r="S82" i="11"/>
  <c r="T82" i="11"/>
  <c r="P83" i="11"/>
  <c r="Q83" i="11"/>
  <c r="R83" i="11"/>
  <c r="S83" i="11"/>
  <c r="T83" i="11"/>
  <c r="P84" i="11"/>
  <c r="Q84" i="11"/>
  <c r="R84" i="11"/>
  <c r="S84" i="11"/>
  <c r="T84" i="11"/>
  <c r="P85" i="11"/>
  <c r="Q85" i="11"/>
  <c r="R85" i="11"/>
  <c r="S85" i="11"/>
  <c r="T85" i="11"/>
  <c r="P86" i="11"/>
  <c r="Q86" i="11"/>
  <c r="R86" i="11"/>
  <c r="S86" i="11"/>
  <c r="T86" i="11"/>
  <c r="P87" i="11"/>
  <c r="Q87" i="11"/>
  <c r="R87" i="11"/>
  <c r="S87" i="11"/>
  <c r="T87" i="11"/>
  <c r="P88" i="11"/>
  <c r="Q88" i="11"/>
  <c r="R88" i="11"/>
  <c r="S88" i="11"/>
  <c r="T88" i="11"/>
  <c r="P89" i="11"/>
  <c r="Q89" i="11"/>
  <c r="R89" i="11"/>
  <c r="S89" i="11"/>
  <c r="T89" i="11"/>
  <c r="P90" i="11"/>
  <c r="Q90" i="11"/>
  <c r="R90" i="11"/>
  <c r="S90" i="11"/>
  <c r="T90" i="11"/>
  <c r="P91" i="11"/>
  <c r="Q91" i="11"/>
  <c r="R91" i="11"/>
  <c r="S91" i="11"/>
  <c r="T91" i="11"/>
  <c r="P92" i="11"/>
  <c r="Q92" i="11"/>
  <c r="R92" i="11"/>
  <c r="S92" i="11"/>
  <c r="T92" i="11"/>
  <c r="P93" i="11"/>
  <c r="Q93" i="11"/>
  <c r="R93" i="11"/>
  <c r="S93" i="11"/>
  <c r="T93" i="11"/>
  <c r="P94" i="11"/>
  <c r="Q94" i="11"/>
  <c r="R94" i="11"/>
  <c r="S94" i="11"/>
  <c r="T94" i="11"/>
  <c r="P95" i="11"/>
  <c r="Q95" i="11"/>
  <c r="R95" i="11"/>
  <c r="S95" i="11"/>
  <c r="T95" i="11"/>
  <c r="P96" i="11"/>
  <c r="Q96" i="11"/>
  <c r="R96" i="11"/>
  <c r="S96" i="11"/>
  <c r="T96" i="11"/>
  <c r="P97" i="11"/>
  <c r="Q97" i="11"/>
  <c r="R97" i="11"/>
  <c r="S97" i="11"/>
  <c r="T97" i="11"/>
  <c r="P98" i="11"/>
  <c r="Q98" i="11"/>
  <c r="R98" i="11"/>
  <c r="S98" i="11"/>
  <c r="T98" i="11"/>
  <c r="P99" i="11"/>
  <c r="Q99" i="11"/>
  <c r="R99" i="11"/>
  <c r="S99" i="11"/>
  <c r="T99" i="11"/>
  <c r="P100" i="11"/>
  <c r="Q100" i="11"/>
  <c r="R100" i="11"/>
  <c r="S100" i="11"/>
  <c r="T100" i="11"/>
  <c r="P101" i="11"/>
  <c r="Q101" i="11"/>
  <c r="R101" i="11"/>
  <c r="S101" i="11"/>
  <c r="T101" i="11"/>
  <c r="P102" i="11"/>
  <c r="Q102" i="11"/>
  <c r="R102" i="11"/>
  <c r="S102" i="11"/>
  <c r="T102" i="11"/>
  <c r="P103" i="11"/>
  <c r="Q103" i="11"/>
  <c r="R103" i="11"/>
  <c r="S103" i="11"/>
  <c r="T103" i="11"/>
  <c r="P104" i="11"/>
  <c r="Q104" i="11"/>
  <c r="R104" i="11"/>
  <c r="S104" i="11"/>
  <c r="T104" i="11"/>
  <c r="P105" i="11"/>
  <c r="Q105" i="11"/>
  <c r="R105" i="11"/>
  <c r="S105" i="11"/>
  <c r="T105" i="11"/>
  <c r="P106" i="11"/>
  <c r="Q106" i="11"/>
  <c r="R106" i="11"/>
  <c r="S106" i="11"/>
  <c r="T106" i="11"/>
  <c r="P107" i="11"/>
  <c r="Q107" i="11"/>
  <c r="R107" i="11"/>
  <c r="S107" i="11"/>
  <c r="T107" i="11"/>
  <c r="P108" i="11"/>
  <c r="Q108" i="11"/>
  <c r="R108" i="11"/>
  <c r="S108" i="11"/>
  <c r="T108" i="11"/>
  <c r="P109" i="11"/>
  <c r="Q109" i="11"/>
  <c r="R109" i="11"/>
  <c r="S109" i="11"/>
  <c r="T109" i="11"/>
  <c r="P110" i="11"/>
  <c r="Q110" i="11"/>
  <c r="R110" i="11"/>
  <c r="S110" i="11"/>
  <c r="T110" i="11"/>
  <c r="P111" i="11"/>
  <c r="Q111" i="11"/>
  <c r="R111" i="11"/>
  <c r="S111" i="11"/>
  <c r="T111" i="11"/>
  <c r="P112" i="11"/>
  <c r="Q112" i="11"/>
  <c r="R112" i="11"/>
  <c r="S112" i="11"/>
  <c r="T112" i="11"/>
  <c r="P113" i="11"/>
  <c r="Q113" i="11"/>
  <c r="R113" i="11"/>
  <c r="S113" i="11"/>
  <c r="T113" i="11"/>
  <c r="P114" i="11"/>
  <c r="Q114" i="11"/>
  <c r="R114" i="11"/>
  <c r="S114" i="11"/>
  <c r="T114" i="11"/>
  <c r="P115" i="11"/>
  <c r="Q115" i="11"/>
  <c r="R115" i="11"/>
  <c r="S115" i="11"/>
  <c r="T115" i="11"/>
  <c r="P116" i="11"/>
  <c r="Q116" i="11"/>
  <c r="R116" i="11"/>
  <c r="S116" i="11"/>
  <c r="T116" i="11"/>
  <c r="P117" i="11"/>
  <c r="Q117" i="11"/>
  <c r="R117" i="11"/>
  <c r="S117" i="11"/>
  <c r="T117" i="11"/>
  <c r="P118" i="11"/>
  <c r="Q118" i="11"/>
  <c r="R118" i="11"/>
  <c r="S118" i="11"/>
  <c r="T118" i="11"/>
  <c r="P119" i="11"/>
  <c r="Q119" i="11"/>
  <c r="R119" i="11"/>
  <c r="S119" i="11"/>
  <c r="T119" i="11"/>
  <c r="P120" i="11"/>
  <c r="Q120" i="11"/>
  <c r="R120" i="11"/>
  <c r="S120" i="11"/>
  <c r="T120" i="11"/>
  <c r="P121" i="11"/>
  <c r="Q121" i="11"/>
  <c r="R121" i="11"/>
  <c r="S121" i="11"/>
  <c r="T121" i="11"/>
  <c r="P122" i="11"/>
  <c r="Q122" i="11"/>
  <c r="R122" i="11"/>
  <c r="S122" i="11"/>
  <c r="T122" i="11"/>
  <c r="P123" i="11"/>
  <c r="Q123" i="11"/>
  <c r="R123" i="11"/>
  <c r="S123" i="11"/>
  <c r="T123" i="11"/>
  <c r="P124" i="11"/>
  <c r="Q124" i="11"/>
  <c r="R124" i="11"/>
  <c r="S124" i="11"/>
  <c r="T124" i="11"/>
  <c r="P125" i="11"/>
  <c r="Q125" i="11"/>
  <c r="R125" i="11"/>
  <c r="S125" i="11"/>
  <c r="T125" i="11"/>
  <c r="P126" i="11"/>
  <c r="Q126" i="11"/>
  <c r="R126" i="11"/>
  <c r="S126" i="11"/>
  <c r="T126" i="11"/>
  <c r="P127" i="11"/>
  <c r="Q127" i="11"/>
  <c r="R127" i="11"/>
  <c r="S127" i="11"/>
  <c r="T127" i="11"/>
  <c r="P128" i="11"/>
  <c r="Q128" i="11"/>
  <c r="R128" i="11"/>
  <c r="S128" i="11"/>
  <c r="T128" i="11"/>
  <c r="P129" i="11"/>
  <c r="Q129" i="11"/>
  <c r="R129" i="11"/>
  <c r="S129" i="11"/>
  <c r="T129" i="11"/>
  <c r="P130" i="11"/>
  <c r="Q130" i="11"/>
  <c r="R130" i="11"/>
  <c r="S130" i="11"/>
  <c r="T130" i="11"/>
  <c r="T2" i="11"/>
  <c r="S2" i="11"/>
  <c r="R2" i="11"/>
  <c r="Q2" i="11"/>
  <c r="P2" i="11"/>
  <c r="L130" i="13"/>
  <c r="K130" i="13"/>
  <c r="J130" i="13"/>
  <c r="B130" i="13"/>
  <c r="V130" i="13"/>
  <c r="L129" i="13"/>
  <c r="K129" i="13"/>
  <c r="J129" i="13"/>
  <c r="B129" i="13"/>
  <c r="V129" i="13"/>
  <c r="L128" i="13"/>
  <c r="K128" i="13"/>
  <c r="J128" i="13"/>
  <c r="B128" i="13"/>
  <c r="V128" i="13"/>
  <c r="L127" i="13"/>
  <c r="K127" i="13"/>
  <c r="J127" i="13"/>
  <c r="B127" i="13"/>
  <c r="V127" i="13"/>
  <c r="L126" i="13"/>
  <c r="K126" i="13"/>
  <c r="J126" i="13"/>
  <c r="B126" i="13"/>
  <c r="V126" i="13"/>
  <c r="L125" i="13"/>
  <c r="K125" i="13"/>
  <c r="J125" i="13"/>
  <c r="B125" i="13"/>
  <c r="V125" i="13"/>
  <c r="L124" i="13"/>
  <c r="K124" i="13"/>
  <c r="J124" i="13"/>
  <c r="B124" i="13"/>
  <c r="V124" i="13"/>
  <c r="L123" i="13"/>
  <c r="K123" i="13"/>
  <c r="J123" i="13"/>
  <c r="B123" i="13"/>
  <c r="V123" i="13"/>
  <c r="L122" i="13"/>
  <c r="K122" i="13"/>
  <c r="J122" i="13"/>
  <c r="B122" i="13"/>
  <c r="V122" i="13"/>
  <c r="L121" i="13"/>
  <c r="K121" i="13"/>
  <c r="J121" i="13"/>
  <c r="B121" i="13"/>
  <c r="V121" i="13"/>
  <c r="L120" i="13"/>
  <c r="K120" i="13"/>
  <c r="J120" i="13"/>
  <c r="B120" i="13"/>
  <c r="V120" i="13"/>
  <c r="L119" i="13"/>
  <c r="K119" i="13"/>
  <c r="J119" i="13"/>
  <c r="B119" i="13"/>
  <c r="V119" i="13"/>
  <c r="L118" i="13"/>
  <c r="K118" i="13"/>
  <c r="J118" i="13"/>
  <c r="B118" i="13"/>
  <c r="V118" i="13"/>
  <c r="L117" i="13"/>
  <c r="K117" i="13"/>
  <c r="J117" i="13"/>
  <c r="B117" i="13"/>
  <c r="V117" i="13"/>
  <c r="L116" i="13"/>
  <c r="K116" i="13"/>
  <c r="J116" i="13"/>
  <c r="B116" i="13"/>
  <c r="V116" i="13"/>
  <c r="L115" i="13"/>
  <c r="K115" i="13"/>
  <c r="J115" i="13"/>
  <c r="B115" i="13"/>
  <c r="V115" i="13"/>
  <c r="L114" i="13"/>
  <c r="K114" i="13"/>
  <c r="J114" i="13"/>
  <c r="B114" i="13"/>
  <c r="V114" i="13"/>
  <c r="L113" i="13"/>
  <c r="K113" i="13"/>
  <c r="J113" i="13"/>
  <c r="B113" i="13"/>
  <c r="V113" i="13"/>
  <c r="L112" i="13"/>
  <c r="K112" i="13"/>
  <c r="J112" i="13"/>
  <c r="B112" i="13"/>
  <c r="V112" i="13"/>
  <c r="L111" i="13"/>
  <c r="K111" i="13"/>
  <c r="J111" i="13"/>
  <c r="B111" i="13"/>
  <c r="V111" i="13"/>
  <c r="L110" i="13"/>
  <c r="K110" i="13"/>
  <c r="J110" i="13"/>
  <c r="B110" i="13"/>
  <c r="V110" i="13"/>
  <c r="L109" i="13"/>
  <c r="K109" i="13"/>
  <c r="J109" i="13"/>
  <c r="B109" i="13"/>
  <c r="V109" i="13"/>
  <c r="L108" i="13"/>
  <c r="K108" i="13"/>
  <c r="J108" i="13"/>
  <c r="B108" i="13"/>
  <c r="V108" i="13"/>
  <c r="L107" i="13"/>
  <c r="K107" i="13"/>
  <c r="J107" i="13"/>
  <c r="B107" i="13"/>
  <c r="V107" i="13"/>
  <c r="L106" i="13"/>
  <c r="K106" i="13"/>
  <c r="J106" i="13"/>
  <c r="B106" i="13"/>
  <c r="V106" i="13"/>
  <c r="L105" i="13"/>
  <c r="K105" i="13"/>
  <c r="J105" i="13"/>
  <c r="B105" i="13"/>
  <c r="V105" i="13"/>
  <c r="L104" i="13"/>
  <c r="K104" i="13"/>
  <c r="J104" i="13"/>
  <c r="B104" i="13"/>
  <c r="V104" i="13"/>
  <c r="L103" i="13"/>
  <c r="K103" i="13"/>
  <c r="J103" i="13"/>
  <c r="B103" i="13"/>
  <c r="V103" i="13"/>
  <c r="L102" i="13"/>
  <c r="K102" i="13"/>
  <c r="J102" i="13"/>
  <c r="B102" i="13"/>
  <c r="V102" i="13"/>
  <c r="L101" i="13"/>
  <c r="K101" i="13"/>
  <c r="J101" i="13"/>
  <c r="B101" i="13"/>
  <c r="V101" i="13"/>
  <c r="L100" i="13"/>
  <c r="K100" i="13"/>
  <c r="J100" i="13"/>
  <c r="B100" i="13"/>
  <c r="V100" i="13"/>
  <c r="L99" i="13"/>
  <c r="K99" i="13"/>
  <c r="J99" i="13"/>
  <c r="B99" i="13"/>
  <c r="V99" i="13"/>
  <c r="L98" i="13"/>
  <c r="K98" i="13"/>
  <c r="J98" i="13"/>
  <c r="B98" i="13"/>
  <c r="V98" i="13"/>
  <c r="L97" i="13"/>
  <c r="K97" i="13"/>
  <c r="J97" i="13"/>
  <c r="B97" i="13"/>
  <c r="V97" i="13"/>
  <c r="L96" i="13"/>
  <c r="K96" i="13"/>
  <c r="J96" i="13"/>
  <c r="B96" i="13"/>
  <c r="V96" i="13"/>
  <c r="L95" i="13"/>
  <c r="K95" i="13"/>
  <c r="J95" i="13"/>
  <c r="B95" i="13"/>
  <c r="V95" i="13"/>
  <c r="L94" i="13"/>
  <c r="K94" i="13"/>
  <c r="J94" i="13"/>
  <c r="B94" i="13"/>
  <c r="V94" i="13"/>
  <c r="L93" i="13"/>
  <c r="K93" i="13"/>
  <c r="J93" i="13"/>
  <c r="B93" i="13"/>
  <c r="V93" i="13"/>
  <c r="L92" i="13"/>
  <c r="K92" i="13"/>
  <c r="J92" i="13"/>
  <c r="B92" i="13"/>
  <c r="V92" i="13"/>
  <c r="L91" i="13"/>
  <c r="K91" i="13"/>
  <c r="J91" i="13"/>
  <c r="B91" i="13"/>
  <c r="V91" i="13"/>
  <c r="L90" i="13"/>
  <c r="K90" i="13"/>
  <c r="J90" i="13"/>
  <c r="B90" i="13"/>
  <c r="V90" i="13"/>
  <c r="L89" i="13"/>
  <c r="K89" i="13"/>
  <c r="J89" i="13"/>
  <c r="B89" i="13"/>
  <c r="V89" i="13"/>
  <c r="L88" i="13"/>
  <c r="K88" i="13"/>
  <c r="J88" i="13"/>
  <c r="B88" i="13"/>
  <c r="V88" i="13"/>
  <c r="L87" i="13"/>
  <c r="K87" i="13"/>
  <c r="J87" i="13"/>
  <c r="B87" i="13"/>
  <c r="V87" i="13"/>
  <c r="L86" i="13"/>
  <c r="K86" i="13"/>
  <c r="J86" i="13"/>
  <c r="B86" i="13"/>
  <c r="V86" i="13"/>
  <c r="L85" i="13"/>
  <c r="K85" i="13"/>
  <c r="J85" i="13"/>
  <c r="B85" i="13"/>
  <c r="V85" i="13"/>
  <c r="L84" i="13"/>
  <c r="K84" i="13"/>
  <c r="J84" i="13"/>
  <c r="B84" i="13"/>
  <c r="V84" i="13"/>
  <c r="L83" i="13"/>
  <c r="K83" i="13"/>
  <c r="J83" i="13"/>
  <c r="B83" i="13"/>
  <c r="V83" i="13"/>
  <c r="L82" i="13"/>
  <c r="K82" i="13"/>
  <c r="J82" i="13"/>
  <c r="B82" i="13"/>
  <c r="V82" i="13"/>
  <c r="L81" i="13"/>
  <c r="K81" i="13"/>
  <c r="J81" i="13"/>
  <c r="B81" i="13"/>
  <c r="V81" i="13"/>
  <c r="L80" i="13"/>
  <c r="K80" i="13"/>
  <c r="J80" i="13"/>
  <c r="B80" i="13"/>
  <c r="V80" i="13"/>
  <c r="L79" i="13"/>
  <c r="K79" i="13"/>
  <c r="J79" i="13"/>
  <c r="B79" i="13"/>
  <c r="V79" i="13"/>
  <c r="L78" i="13"/>
  <c r="K78" i="13"/>
  <c r="J78" i="13"/>
  <c r="B78" i="13"/>
  <c r="V78" i="13"/>
  <c r="L77" i="13"/>
  <c r="K77" i="13"/>
  <c r="J77" i="13"/>
  <c r="B77" i="13"/>
  <c r="V77" i="13"/>
  <c r="L76" i="13"/>
  <c r="K76" i="13"/>
  <c r="J76" i="13"/>
  <c r="B76" i="13"/>
  <c r="V76" i="13"/>
  <c r="L75" i="13"/>
  <c r="K75" i="13"/>
  <c r="J75" i="13"/>
  <c r="B75" i="13"/>
  <c r="V75" i="13"/>
  <c r="L74" i="13"/>
  <c r="K74" i="13"/>
  <c r="J74" i="13"/>
  <c r="B74" i="13"/>
  <c r="V74" i="13"/>
  <c r="L73" i="13"/>
  <c r="K73" i="13"/>
  <c r="J73" i="13"/>
  <c r="B73" i="13"/>
  <c r="V73" i="13"/>
  <c r="L72" i="13"/>
  <c r="K72" i="13"/>
  <c r="J72" i="13"/>
  <c r="B72" i="13"/>
  <c r="V72" i="13"/>
  <c r="L71" i="13"/>
  <c r="K71" i="13"/>
  <c r="J71" i="13"/>
  <c r="B71" i="13"/>
  <c r="V71" i="13"/>
  <c r="L70" i="13"/>
  <c r="K70" i="13"/>
  <c r="J70" i="13"/>
  <c r="B70" i="13"/>
  <c r="V70" i="13"/>
  <c r="L69" i="13"/>
  <c r="K69" i="13"/>
  <c r="J69" i="13"/>
  <c r="B69" i="13"/>
  <c r="V69" i="13"/>
  <c r="L68" i="13"/>
  <c r="K68" i="13"/>
  <c r="J68" i="13"/>
  <c r="B68" i="13"/>
  <c r="V68" i="13"/>
  <c r="L67" i="13"/>
  <c r="K67" i="13"/>
  <c r="J67" i="13"/>
  <c r="B67" i="13"/>
  <c r="V67" i="13"/>
  <c r="L66" i="13"/>
  <c r="K66" i="13"/>
  <c r="J66" i="13"/>
  <c r="B66" i="13"/>
  <c r="V66" i="13"/>
  <c r="L65" i="13"/>
  <c r="K65" i="13"/>
  <c r="J65" i="13"/>
  <c r="B65" i="13"/>
  <c r="V65" i="13"/>
  <c r="L64" i="13"/>
  <c r="K64" i="13"/>
  <c r="J64" i="13"/>
  <c r="B64" i="13"/>
  <c r="V64" i="13"/>
  <c r="L63" i="13"/>
  <c r="K63" i="13"/>
  <c r="J63" i="13"/>
  <c r="B63" i="13"/>
  <c r="V63" i="13"/>
  <c r="L62" i="13"/>
  <c r="K62" i="13"/>
  <c r="J62" i="13"/>
  <c r="B62" i="13"/>
  <c r="V62" i="13"/>
  <c r="L61" i="13"/>
  <c r="K61" i="13"/>
  <c r="J61" i="13"/>
  <c r="B61" i="13"/>
  <c r="V61" i="13"/>
  <c r="L60" i="13"/>
  <c r="K60" i="13"/>
  <c r="J60" i="13"/>
  <c r="B60" i="13"/>
  <c r="V60" i="13"/>
  <c r="L59" i="13"/>
  <c r="K59" i="13"/>
  <c r="J59" i="13"/>
  <c r="B59" i="13"/>
  <c r="V59" i="13"/>
  <c r="L58" i="13"/>
  <c r="K58" i="13"/>
  <c r="J58" i="13"/>
  <c r="B58" i="13"/>
  <c r="V58" i="13"/>
  <c r="L57" i="13"/>
  <c r="K57" i="13"/>
  <c r="J57" i="13"/>
  <c r="B57" i="13"/>
  <c r="V57" i="13"/>
  <c r="L56" i="13"/>
  <c r="K56" i="13"/>
  <c r="J56" i="13"/>
  <c r="B56" i="13"/>
  <c r="V56" i="13"/>
  <c r="L55" i="13"/>
  <c r="K55" i="13"/>
  <c r="J55" i="13"/>
  <c r="B55" i="13"/>
  <c r="V55" i="13"/>
  <c r="L54" i="13"/>
  <c r="K54" i="13"/>
  <c r="J54" i="13"/>
  <c r="B54" i="13"/>
  <c r="V54" i="13"/>
  <c r="L53" i="13"/>
  <c r="K53" i="13"/>
  <c r="J53" i="13"/>
  <c r="B53" i="13"/>
  <c r="V53" i="13"/>
  <c r="L52" i="13"/>
  <c r="K52" i="13"/>
  <c r="J52" i="13"/>
  <c r="B52" i="13"/>
  <c r="V52" i="13"/>
  <c r="L51" i="13"/>
  <c r="K51" i="13"/>
  <c r="J51" i="13"/>
  <c r="B51" i="13"/>
  <c r="V51" i="13"/>
  <c r="L50" i="13"/>
  <c r="K50" i="13"/>
  <c r="J50" i="13"/>
  <c r="B50" i="13"/>
  <c r="V50" i="13"/>
  <c r="L49" i="13"/>
  <c r="K49" i="13"/>
  <c r="J49" i="13"/>
  <c r="B49" i="13"/>
  <c r="V49" i="13"/>
  <c r="L48" i="13"/>
  <c r="K48" i="13"/>
  <c r="J48" i="13"/>
  <c r="B48" i="13"/>
  <c r="V48" i="13"/>
  <c r="L47" i="13"/>
  <c r="K47" i="13"/>
  <c r="J47" i="13"/>
  <c r="B47" i="13"/>
  <c r="V47" i="13"/>
  <c r="L46" i="13"/>
  <c r="K46" i="13"/>
  <c r="J46" i="13"/>
  <c r="B46" i="13"/>
  <c r="V46" i="13"/>
  <c r="L45" i="13"/>
  <c r="K45" i="13"/>
  <c r="J45" i="13"/>
  <c r="B45" i="13"/>
  <c r="V45" i="13"/>
  <c r="L44" i="13"/>
  <c r="K44" i="13"/>
  <c r="J44" i="13"/>
  <c r="B44" i="13"/>
  <c r="V44" i="13"/>
  <c r="L43" i="13"/>
  <c r="K43" i="13"/>
  <c r="J43" i="13"/>
  <c r="B43" i="13"/>
  <c r="V43" i="13"/>
  <c r="L42" i="13"/>
  <c r="K42" i="13"/>
  <c r="J42" i="13"/>
  <c r="B42" i="13"/>
  <c r="V42" i="13"/>
  <c r="L41" i="13"/>
  <c r="K41" i="13"/>
  <c r="J41" i="13"/>
  <c r="B41" i="13"/>
  <c r="V41" i="13"/>
  <c r="L40" i="13"/>
  <c r="K40" i="13"/>
  <c r="J40" i="13"/>
  <c r="B40" i="13"/>
  <c r="V40" i="13"/>
  <c r="L39" i="13"/>
  <c r="K39" i="13"/>
  <c r="J39" i="13"/>
  <c r="B39" i="13"/>
  <c r="V39" i="13"/>
  <c r="L38" i="13"/>
  <c r="K38" i="13"/>
  <c r="J38" i="13"/>
  <c r="B38" i="13"/>
  <c r="V38" i="13"/>
  <c r="L37" i="13"/>
  <c r="K37" i="13"/>
  <c r="J37" i="13"/>
  <c r="B37" i="13"/>
  <c r="V37" i="13"/>
  <c r="L36" i="13"/>
  <c r="K36" i="13"/>
  <c r="J36" i="13"/>
  <c r="B36" i="13"/>
  <c r="V36" i="13"/>
  <c r="L35" i="13"/>
  <c r="K35" i="13"/>
  <c r="J35" i="13"/>
  <c r="B35" i="13"/>
  <c r="V35" i="13"/>
  <c r="L34" i="13"/>
  <c r="K34" i="13"/>
  <c r="J34" i="13"/>
  <c r="B34" i="13"/>
  <c r="V34" i="13"/>
  <c r="L33" i="13"/>
  <c r="K33" i="13"/>
  <c r="J33" i="13"/>
  <c r="B33" i="13"/>
  <c r="V33" i="13"/>
  <c r="L32" i="13"/>
  <c r="K32" i="13"/>
  <c r="J32" i="13"/>
  <c r="B32" i="13"/>
  <c r="V32" i="13"/>
  <c r="L31" i="13"/>
  <c r="K31" i="13"/>
  <c r="J31" i="13"/>
  <c r="B31" i="13"/>
  <c r="V31" i="13"/>
  <c r="L30" i="13"/>
  <c r="K30" i="13"/>
  <c r="J30" i="13"/>
  <c r="B30" i="13"/>
  <c r="V30" i="13"/>
  <c r="L29" i="13"/>
  <c r="K29" i="13"/>
  <c r="J29" i="13"/>
  <c r="B29" i="13"/>
  <c r="V29" i="13"/>
  <c r="L28" i="13"/>
  <c r="K28" i="13"/>
  <c r="J28" i="13"/>
  <c r="B28" i="13"/>
  <c r="V28" i="13"/>
  <c r="L27" i="13"/>
  <c r="K27" i="13"/>
  <c r="J27" i="13"/>
  <c r="B27" i="13"/>
  <c r="V27" i="13"/>
  <c r="L26" i="13"/>
  <c r="K26" i="13"/>
  <c r="J26" i="13"/>
  <c r="B26" i="13"/>
  <c r="V26" i="13"/>
  <c r="L25" i="13"/>
  <c r="K25" i="13"/>
  <c r="J25" i="13"/>
  <c r="B25" i="13"/>
  <c r="V25" i="13"/>
  <c r="L24" i="13"/>
  <c r="K24" i="13"/>
  <c r="J24" i="13"/>
  <c r="B24" i="13"/>
  <c r="V24" i="13"/>
  <c r="L23" i="13"/>
  <c r="K23" i="13"/>
  <c r="J23" i="13"/>
  <c r="B23" i="13"/>
  <c r="V23" i="13"/>
  <c r="L22" i="13"/>
  <c r="K22" i="13"/>
  <c r="J22" i="13"/>
  <c r="B22" i="13"/>
  <c r="V22" i="13"/>
  <c r="L21" i="13"/>
  <c r="K21" i="13"/>
  <c r="J21" i="13"/>
  <c r="B21" i="13"/>
  <c r="V21" i="13"/>
  <c r="L20" i="13"/>
  <c r="K20" i="13"/>
  <c r="J20" i="13"/>
  <c r="B20" i="13"/>
  <c r="V20" i="13"/>
  <c r="L19" i="13"/>
  <c r="K19" i="13"/>
  <c r="J19" i="13"/>
  <c r="B19" i="13"/>
  <c r="V19" i="13"/>
  <c r="L18" i="13"/>
  <c r="K18" i="13"/>
  <c r="J18" i="13"/>
  <c r="B18" i="13"/>
  <c r="V18" i="13"/>
  <c r="L17" i="13"/>
  <c r="K17" i="13"/>
  <c r="J17" i="13"/>
  <c r="B17" i="13"/>
  <c r="V17" i="13"/>
  <c r="L16" i="13"/>
  <c r="K16" i="13"/>
  <c r="J16" i="13"/>
  <c r="B16" i="13"/>
  <c r="V16" i="13"/>
  <c r="L15" i="13"/>
  <c r="K15" i="13"/>
  <c r="J15" i="13"/>
  <c r="B15" i="13"/>
  <c r="V15" i="13"/>
  <c r="L14" i="13"/>
  <c r="K14" i="13"/>
  <c r="J14" i="13"/>
  <c r="B14" i="13"/>
  <c r="V14" i="13"/>
  <c r="L13" i="13"/>
  <c r="K13" i="13"/>
  <c r="J13" i="13"/>
  <c r="B13" i="13"/>
  <c r="V13" i="13"/>
  <c r="L12" i="13"/>
  <c r="K12" i="13"/>
  <c r="J12" i="13"/>
  <c r="B12" i="13"/>
  <c r="V12" i="13"/>
  <c r="L11" i="13"/>
  <c r="K11" i="13"/>
  <c r="J11" i="13"/>
  <c r="B11" i="13"/>
  <c r="V11" i="13"/>
  <c r="L10" i="13"/>
  <c r="K10" i="13"/>
  <c r="J10" i="13"/>
  <c r="B10" i="13"/>
  <c r="V10" i="13"/>
  <c r="L9" i="13"/>
  <c r="K9" i="13"/>
  <c r="J9" i="13"/>
  <c r="B9" i="13"/>
  <c r="V9" i="13"/>
  <c r="L8" i="13"/>
  <c r="K8" i="13"/>
  <c r="J8" i="13"/>
  <c r="B8" i="13"/>
  <c r="V8" i="13"/>
  <c r="L7" i="13"/>
  <c r="K7" i="13"/>
  <c r="J7" i="13"/>
  <c r="B7" i="13"/>
  <c r="V7" i="13"/>
  <c r="L6" i="13"/>
  <c r="K6" i="13"/>
  <c r="J6" i="13"/>
  <c r="B6" i="13"/>
  <c r="V6" i="13"/>
  <c r="L5" i="13"/>
  <c r="K5" i="13"/>
  <c r="J5" i="13"/>
  <c r="B5" i="13"/>
  <c r="V5" i="13"/>
  <c r="L4" i="13"/>
  <c r="K4" i="13"/>
  <c r="J4" i="13"/>
  <c r="B4" i="13"/>
  <c r="V4" i="13"/>
  <c r="L3" i="13"/>
  <c r="K3" i="13"/>
  <c r="J3" i="13"/>
  <c r="B3" i="13"/>
  <c r="V3" i="13"/>
  <c r="L2" i="13"/>
  <c r="K2" i="13"/>
  <c r="J2" i="13"/>
  <c r="B2" i="13"/>
  <c r="V2" i="13"/>
  <c r="L130" i="11"/>
  <c r="K130" i="11"/>
  <c r="J130" i="11"/>
  <c r="C130" i="11"/>
  <c r="B130" i="11"/>
  <c r="L129" i="11"/>
  <c r="K129" i="11"/>
  <c r="J129" i="11"/>
  <c r="C129" i="11"/>
  <c r="B129" i="11"/>
  <c r="L128" i="11"/>
  <c r="K128" i="11"/>
  <c r="J128" i="11"/>
  <c r="C128" i="11"/>
  <c r="B128" i="11"/>
  <c r="L127" i="11"/>
  <c r="K127" i="11"/>
  <c r="J127" i="11"/>
  <c r="C127" i="11"/>
  <c r="B127" i="11"/>
  <c r="L126" i="11"/>
  <c r="K126" i="11"/>
  <c r="J126" i="11"/>
  <c r="C126" i="11"/>
  <c r="B126" i="11"/>
  <c r="L125" i="11"/>
  <c r="K125" i="11"/>
  <c r="J125" i="11"/>
  <c r="C125" i="11"/>
  <c r="B125" i="11"/>
  <c r="L124" i="11"/>
  <c r="K124" i="11"/>
  <c r="J124" i="11"/>
  <c r="C124" i="11"/>
  <c r="B124" i="11"/>
  <c r="L123" i="11"/>
  <c r="K123" i="11"/>
  <c r="J123" i="11"/>
  <c r="C123" i="11"/>
  <c r="B123" i="11"/>
  <c r="L122" i="11"/>
  <c r="K122" i="11"/>
  <c r="J122" i="11"/>
  <c r="C122" i="11"/>
  <c r="B122" i="11"/>
  <c r="L121" i="11"/>
  <c r="K121" i="11"/>
  <c r="J121" i="11"/>
  <c r="C121" i="11"/>
  <c r="B121" i="11"/>
  <c r="L120" i="11"/>
  <c r="K120" i="11"/>
  <c r="J120" i="11"/>
  <c r="C120" i="11"/>
  <c r="B120" i="11"/>
  <c r="L119" i="11"/>
  <c r="K119" i="11"/>
  <c r="J119" i="11"/>
  <c r="C119" i="11"/>
  <c r="B119" i="11"/>
  <c r="L118" i="11"/>
  <c r="K118" i="11"/>
  <c r="J118" i="11"/>
  <c r="C118" i="11"/>
  <c r="B118" i="11"/>
  <c r="L117" i="11"/>
  <c r="K117" i="11"/>
  <c r="J117" i="11"/>
  <c r="C117" i="11"/>
  <c r="B117" i="11"/>
  <c r="L116" i="11"/>
  <c r="K116" i="11"/>
  <c r="J116" i="11"/>
  <c r="C116" i="11"/>
  <c r="B116" i="11"/>
  <c r="L115" i="11"/>
  <c r="K115" i="11"/>
  <c r="J115" i="11"/>
  <c r="C115" i="11"/>
  <c r="B115" i="11"/>
  <c r="L114" i="11"/>
  <c r="K114" i="11"/>
  <c r="J114" i="11"/>
  <c r="C114" i="11"/>
  <c r="B114" i="11"/>
  <c r="L113" i="11"/>
  <c r="K113" i="11"/>
  <c r="J113" i="11"/>
  <c r="C113" i="11"/>
  <c r="B113" i="11"/>
  <c r="L112" i="11"/>
  <c r="K112" i="11"/>
  <c r="J112" i="11"/>
  <c r="C112" i="11"/>
  <c r="B112" i="11"/>
  <c r="L111" i="11"/>
  <c r="K111" i="11"/>
  <c r="J111" i="11"/>
  <c r="C111" i="11"/>
  <c r="B111" i="11"/>
  <c r="L110" i="11"/>
  <c r="K110" i="11"/>
  <c r="J110" i="11"/>
  <c r="C110" i="11"/>
  <c r="B110" i="11"/>
  <c r="L109" i="11"/>
  <c r="K109" i="11"/>
  <c r="J109" i="11"/>
  <c r="C109" i="11"/>
  <c r="B109" i="11"/>
  <c r="L108" i="11"/>
  <c r="K108" i="11"/>
  <c r="J108" i="11"/>
  <c r="C108" i="11"/>
  <c r="B108" i="11"/>
  <c r="L107" i="11"/>
  <c r="K107" i="11"/>
  <c r="J107" i="11"/>
  <c r="C107" i="11"/>
  <c r="B107" i="11"/>
  <c r="L106" i="11"/>
  <c r="K106" i="11"/>
  <c r="J106" i="11"/>
  <c r="C106" i="11"/>
  <c r="B106" i="11"/>
  <c r="L105" i="11"/>
  <c r="K105" i="11"/>
  <c r="J105" i="11"/>
  <c r="C105" i="11"/>
  <c r="B105" i="11"/>
  <c r="L104" i="11"/>
  <c r="K104" i="11"/>
  <c r="J104" i="11"/>
  <c r="C104" i="11"/>
  <c r="B104" i="11"/>
  <c r="L103" i="11"/>
  <c r="K103" i="11"/>
  <c r="J103" i="11"/>
  <c r="C103" i="11"/>
  <c r="B103" i="11"/>
  <c r="L3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2" i="11"/>
  <c r="K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2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2" i="11"/>
  <c r="C2" i="11"/>
  <c r="C3" i="11"/>
  <c r="B2" i="11"/>
  <c r="E15" i="9"/>
  <c r="G16" i="9"/>
  <c r="E17" i="9"/>
  <c r="F18" i="9"/>
  <c r="G19" i="9"/>
  <c r="F20" i="9"/>
  <c r="G20" i="9"/>
  <c r="E21" i="9"/>
  <c r="D22" i="9"/>
  <c r="E22" i="9" s="1"/>
  <c r="D23" i="9"/>
  <c r="F23" i="9" s="1"/>
  <c r="D24" i="9"/>
  <c r="D25" i="9"/>
  <c r="G25" i="9" s="1"/>
  <c r="D26" i="9"/>
  <c r="D27" i="9"/>
  <c r="E27" i="9" s="1"/>
  <c r="D28" i="9"/>
  <c r="F28" i="9" s="1"/>
  <c r="D29" i="9"/>
  <c r="F29" i="9" s="1"/>
  <c r="D30" i="9"/>
  <c r="G30" i="9" s="1"/>
  <c r="D31" i="9"/>
  <c r="F31" i="9" s="1"/>
  <c r="D32" i="9"/>
  <c r="G32" i="9" s="1"/>
  <c r="D33" i="9"/>
  <c r="E33" i="9" s="1"/>
  <c r="D34" i="9"/>
  <c r="D35" i="9"/>
  <c r="F35" i="9" s="1"/>
  <c r="D36" i="9"/>
  <c r="G36" i="9" s="1"/>
  <c r="D37" i="9"/>
  <c r="G37" i="9" s="1"/>
  <c r="D38" i="9"/>
  <c r="F38" i="9" s="1"/>
  <c r="D39" i="9"/>
  <c r="E39" i="9" s="1"/>
  <c r="D40" i="9"/>
  <c r="G40" i="9" s="1"/>
  <c r="D41" i="9"/>
  <c r="D42" i="9"/>
  <c r="D43" i="9"/>
  <c r="G43" i="9" s="1"/>
  <c r="D44" i="9"/>
  <c r="E44" i="9" s="1"/>
  <c r="D45" i="9"/>
  <c r="F45" i="9" s="1"/>
  <c r="D46" i="9"/>
  <c r="G46" i="9" s="1"/>
  <c r="D47" i="9"/>
  <c r="D48" i="9"/>
  <c r="G48" i="9" s="1"/>
  <c r="D49" i="9"/>
  <c r="F49" i="9" s="1"/>
  <c r="D50" i="9"/>
  <c r="D51" i="9"/>
  <c r="G51" i="9" s="1"/>
  <c r="D52" i="9"/>
  <c r="G52" i="9" s="1"/>
  <c r="D53" i="9"/>
  <c r="G53" i="9" s="1"/>
  <c r="D54" i="9"/>
  <c r="D55" i="9"/>
  <c r="F55" i="9" s="1"/>
  <c r="D56" i="9"/>
  <c r="G56" i="9" s="1"/>
  <c r="D57" i="9"/>
  <c r="F57" i="9" s="1"/>
  <c r="D58" i="9"/>
  <c r="D59" i="9"/>
  <c r="F59" i="9" s="1"/>
  <c r="D60" i="9"/>
  <c r="F60" i="9" s="1"/>
  <c r="D61" i="9"/>
  <c r="F61" i="9" s="1"/>
  <c r="D62" i="9"/>
  <c r="G62" i="9" s="1"/>
  <c r="D63" i="9"/>
  <c r="D64" i="9"/>
  <c r="E64" i="9" s="1"/>
  <c r="D65" i="9"/>
  <c r="D66" i="9"/>
  <c r="G66" i="9" s="1"/>
  <c r="D67" i="9"/>
  <c r="F67" i="9" s="1"/>
  <c r="D68" i="9"/>
  <c r="E68" i="9" s="1"/>
  <c r="D69" i="9"/>
  <c r="G69" i="9" s="1"/>
  <c r="D70" i="9"/>
  <c r="E70" i="9" s="1"/>
  <c r="D71" i="9"/>
  <c r="F71" i="9" s="1"/>
  <c r="D72" i="9"/>
  <c r="G72" i="9" s="1"/>
  <c r="D73" i="9"/>
  <c r="D74" i="9"/>
  <c r="E74" i="9" s="1"/>
  <c r="D75" i="9"/>
  <c r="G75" i="9" s="1"/>
  <c r="D76" i="9"/>
  <c r="E76" i="9" s="1"/>
  <c r="D77" i="9"/>
  <c r="E77" i="9" s="1"/>
  <c r="D78" i="9"/>
  <c r="E78" i="9" s="1"/>
  <c r="D79" i="9"/>
  <c r="D80" i="9"/>
  <c r="G80" i="9" s="1"/>
  <c r="D81" i="9"/>
  <c r="G81" i="9" s="1"/>
  <c r="D82" i="9"/>
  <c r="F82" i="9" s="1"/>
  <c r="D83" i="9"/>
  <c r="E83" i="9" s="1"/>
  <c r="D84" i="9"/>
  <c r="F84" i="9" s="1"/>
  <c r="D85" i="9"/>
  <c r="E85" i="9" s="1"/>
  <c r="D86" i="9"/>
  <c r="E86" i="9" s="1"/>
  <c r="D87" i="9"/>
  <c r="G87" i="9" s="1"/>
  <c r="D88" i="9"/>
  <c r="D89" i="9"/>
  <c r="G89" i="9" s="1"/>
  <c r="D90" i="9"/>
  <c r="G90" i="9" s="1"/>
  <c r="D91" i="9"/>
  <c r="G91" i="9" s="1"/>
  <c r="D92" i="9"/>
  <c r="D93" i="9"/>
  <c r="G93" i="9" s="1"/>
  <c r="D94" i="9"/>
  <c r="D95" i="9"/>
  <c r="F95" i="9" s="1"/>
  <c r="D96" i="9"/>
  <c r="G96" i="9" s="1"/>
  <c r="D97" i="9"/>
  <c r="F97" i="9" s="1"/>
  <c r="D98" i="9"/>
  <c r="E98" i="9" s="1"/>
  <c r="D99" i="9"/>
  <c r="D100" i="9"/>
  <c r="G100" i="9" s="1"/>
  <c r="D101" i="9"/>
  <c r="E101" i="9" s="1"/>
  <c r="D102" i="9"/>
  <c r="D103" i="9"/>
  <c r="F103" i="9" s="1"/>
  <c r="D104" i="9"/>
  <c r="E104" i="9" s="1"/>
  <c r="D105" i="9"/>
  <c r="F105" i="9" s="1"/>
  <c r="D106" i="9"/>
  <c r="F106" i="9" s="1"/>
  <c r="D107" i="9"/>
  <c r="D108" i="9"/>
  <c r="D109" i="9"/>
  <c r="F109" i="9" s="1"/>
  <c r="D110" i="9"/>
  <c r="E110" i="9" s="1"/>
  <c r="D111" i="9"/>
  <c r="E111" i="9" s="1"/>
  <c r="D112" i="9"/>
  <c r="F112" i="9" s="1"/>
  <c r="D113" i="9"/>
  <c r="G113" i="9" s="1"/>
  <c r="D114" i="9"/>
  <c r="F114" i="9" s="1"/>
  <c r="D115" i="9"/>
  <c r="F115" i="9" s="1"/>
  <c r="D116" i="9"/>
  <c r="D117" i="9"/>
  <c r="F117" i="9" s="1"/>
  <c r="D118" i="9"/>
  <c r="E118" i="9" s="1"/>
  <c r="D119" i="9"/>
  <c r="D120" i="9"/>
  <c r="F120" i="9" s="1"/>
  <c r="D121" i="9"/>
  <c r="D122" i="9"/>
  <c r="D123" i="9"/>
  <c r="E10" i="9"/>
  <c r="F11" i="9"/>
  <c r="E12" i="9"/>
  <c r="F13" i="9"/>
  <c r="G9" i="9"/>
  <c r="F17" i="9"/>
  <c r="G14" i="9"/>
  <c r="F14" i="9"/>
  <c r="E14" i="9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4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3" i="11"/>
  <c r="G17" i="9"/>
  <c r="G10" i="9"/>
  <c r="F9" i="9"/>
  <c r="F10" i="9"/>
  <c r="E9" i="9"/>
  <c r="G12" i="9"/>
  <c r="E13" i="9"/>
  <c r="G13" i="9"/>
  <c r="F12" i="9"/>
  <c r="V7" i="8" l="1"/>
  <c r="F64" i="9"/>
  <c r="S108" i="8"/>
  <c r="S102" i="8"/>
  <c r="S96" i="8"/>
  <c r="S93" i="8"/>
  <c r="S90" i="8"/>
  <c r="S87" i="8"/>
  <c r="S84" i="8"/>
  <c r="S81" i="8"/>
  <c r="S78" i="8"/>
  <c r="S72" i="8"/>
  <c r="S66" i="8"/>
  <c r="S63" i="8"/>
  <c r="S60" i="8"/>
  <c r="S57" i="8"/>
  <c r="S54" i="8"/>
  <c r="S51" i="8"/>
  <c r="S48" i="8"/>
  <c r="S42" i="8"/>
  <c r="S36" i="8"/>
  <c r="S33" i="8"/>
  <c r="S30" i="8"/>
  <c r="S97" i="8"/>
  <c r="S88" i="8"/>
  <c r="S79" i="8"/>
  <c r="S61" i="8"/>
  <c r="S107" i="8"/>
  <c r="S86" i="8"/>
  <c r="S77" i="8"/>
  <c r="S68" i="8"/>
  <c r="S59" i="8"/>
  <c r="S43" i="8"/>
  <c r="S38" i="8"/>
  <c r="S13" i="8"/>
  <c r="S98" i="8"/>
  <c r="S85" i="8"/>
  <c r="S83" i="8"/>
  <c r="S82" i="8"/>
  <c r="S103" i="8"/>
  <c r="S101" i="8"/>
  <c r="S91" i="8"/>
  <c r="S71" i="8"/>
  <c r="S12" i="8"/>
  <c r="S11" i="8"/>
  <c r="S41" i="8"/>
  <c r="S62" i="8"/>
  <c r="S17" i="8"/>
  <c r="S106" i="8"/>
  <c r="S89" i="8"/>
  <c r="S53" i="8"/>
  <c r="S18" i="8"/>
  <c r="S73" i="8"/>
  <c r="S16" i="8"/>
  <c r="S31" i="8"/>
  <c r="S92" i="8"/>
  <c r="S52" i="8"/>
  <c r="S34" i="8"/>
  <c r="S80" i="8"/>
  <c r="S67" i="8"/>
  <c r="S55" i="8"/>
  <c r="S58" i="8"/>
  <c r="S56" i="8"/>
  <c r="S35" i="8"/>
  <c r="S32" i="8"/>
  <c r="S46" i="8"/>
  <c r="S37" i="8"/>
  <c r="S47" i="8"/>
  <c r="S29" i="8"/>
  <c r="S76" i="8"/>
  <c r="J107" i="8"/>
  <c r="J101" i="8"/>
  <c r="J98" i="8"/>
  <c r="J92" i="8"/>
  <c r="J89" i="8"/>
  <c r="J86" i="8"/>
  <c r="J83" i="8"/>
  <c r="J80" i="8"/>
  <c r="J77" i="8"/>
  <c r="J71" i="8"/>
  <c r="J68" i="8"/>
  <c r="J62" i="8"/>
  <c r="J59" i="8"/>
  <c r="J56" i="8"/>
  <c r="J53" i="8"/>
  <c r="J47" i="8"/>
  <c r="J41" i="8"/>
  <c r="J38" i="8"/>
  <c r="J35" i="8"/>
  <c r="J32" i="8"/>
  <c r="J102" i="8"/>
  <c r="J93" i="8"/>
  <c r="J84" i="8"/>
  <c r="J66" i="8"/>
  <c r="J42" i="8"/>
  <c r="J37" i="8"/>
  <c r="J17" i="8"/>
  <c r="J57" i="8"/>
  <c r="J52" i="8"/>
  <c r="J12" i="8"/>
  <c r="J36" i="8"/>
  <c r="J31" i="8"/>
  <c r="J90" i="8"/>
  <c r="J73" i="8"/>
  <c r="J55" i="8"/>
  <c r="J46" i="8"/>
  <c r="J16" i="8"/>
  <c r="J96" i="8"/>
  <c r="J78" i="8"/>
  <c r="J76" i="8"/>
  <c r="J61" i="8"/>
  <c r="J91" i="8"/>
  <c r="J60" i="8"/>
  <c r="J58" i="8"/>
  <c r="J97" i="8"/>
  <c r="J88" i="8"/>
  <c r="J34" i="8"/>
  <c r="J29" i="8"/>
  <c r="J108" i="8"/>
  <c r="J33" i="8"/>
  <c r="J30" i="8"/>
  <c r="J103" i="8"/>
  <c r="J79" i="8"/>
  <c r="J106" i="8"/>
  <c r="J85" i="8"/>
  <c r="J82" i="8"/>
  <c r="J63" i="8"/>
  <c r="J43" i="8"/>
  <c r="J72" i="8"/>
  <c r="J48" i="8"/>
  <c r="J67" i="8"/>
  <c r="J87" i="8"/>
  <c r="J11" i="8"/>
  <c r="J81" i="8"/>
  <c r="J51" i="8"/>
  <c r="J18" i="8"/>
  <c r="J54" i="8"/>
  <c r="J13" i="8"/>
  <c r="R108" i="8"/>
  <c r="R102" i="8"/>
  <c r="R96" i="8"/>
  <c r="R93" i="8"/>
  <c r="R90" i="8"/>
  <c r="R87" i="8"/>
  <c r="R84" i="8"/>
  <c r="R81" i="8"/>
  <c r="R78" i="8"/>
  <c r="R72" i="8"/>
  <c r="R66" i="8"/>
  <c r="R63" i="8"/>
  <c r="R60" i="8"/>
  <c r="R57" i="8"/>
  <c r="R54" i="8"/>
  <c r="R51" i="8"/>
  <c r="R48" i="8"/>
  <c r="R42" i="8"/>
  <c r="R36" i="8"/>
  <c r="R33" i="8"/>
  <c r="R30" i="8"/>
  <c r="R34" i="8"/>
  <c r="R29" i="8"/>
  <c r="R18" i="8"/>
  <c r="R97" i="8"/>
  <c r="R88" i="8"/>
  <c r="R79" i="8"/>
  <c r="R61" i="8"/>
  <c r="R13" i="8"/>
  <c r="R80" i="8"/>
  <c r="R67" i="8"/>
  <c r="R86" i="8"/>
  <c r="R98" i="8"/>
  <c r="R85" i="8"/>
  <c r="R77" i="8"/>
  <c r="R76" i="8"/>
  <c r="R43" i="8"/>
  <c r="R12" i="8"/>
  <c r="R41" i="8"/>
  <c r="R101" i="8"/>
  <c r="R103" i="8"/>
  <c r="R37" i="8"/>
  <c r="R55" i="8"/>
  <c r="R106" i="8"/>
  <c r="R89" i="8"/>
  <c r="R53" i="8"/>
  <c r="R31" i="8"/>
  <c r="R83" i="8"/>
  <c r="R73" i="8"/>
  <c r="R38" i="8"/>
  <c r="R16" i="8"/>
  <c r="R92" i="8"/>
  <c r="R52" i="8"/>
  <c r="R11" i="8"/>
  <c r="R107" i="8"/>
  <c r="R59" i="8"/>
  <c r="R32" i="8"/>
  <c r="R35" i="8"/>
  <c r="R68" i="8"/>
  <c r="R62" i="8"/>
  <c r="R56" i="8"/>
  <c r="R46" i="8"/>
  <c r="R82" i="8"/>
  <c r="R71" i="8"/>
  <c r="R91" i="8"/>
  <c r="R47" i="8"/>
  <c r="R58" i="8"/>
  <c r="R17" i="8"/>
  <c r="L106" i="8"/>
  <c r="L103" i="8"/>
  <c r="L97" i="8"/>
  <c r="L91" i="8"/>
  <c r="L88" i="8"/>
  <c r="L85" i="8"/>
  <c r="L82" i="8"/>
  <c r="L79" i="8"/>
  <c r="L76" i="8"/>
  <c r="L73" i="8"/>
  <c r="L67" i="8"/>
  <c r="L61" i="8"/>
  <c r="L58" i="8"/>
  <c r="L47" i="8"/>
  <c r="L36" i="8"/>
  <c r="L31" i="8"/>
  <c r="L101" i="8"/>
  <c r="L92" i="8"/>
  <c r="L83" i="8"/>
  <c r="L51" i="8"/>
  <c r="L46" i="8"/>
  <c r="L90" i="8"/>
  <c r="L81" i="8"/>
  <c r="L72" i="8"/>
  <c r="L63" i="8"/>
  <c r="L41" i="8"/>
  <c r="L30" i="8"/>
  <c r="L16" i="8"/>
  <c r="L11" i="8"/>
  <c r="L77" i="8"/>
  <c r="L52" i="8"/>
  <c r="L13" i="8"/>
  <c r="L96" i="8"/>
  <c r="L93" i="8"/>
  <c r="L62" i="8"/>
  <c r="L108" i="8"/>
  <c r="L68" i="8"/>
  <c r="L57" i="8"/>
  <c r="L56" i="8"/>
  <c r="L33" i="8"/>
  <c r="L84" i="8"/>
  <c r="L35" i="8"/>
  <c r="L32" i="8"/>
  <c r="L34" i="8"/>
  <c r="L29" i="8"/>
  <c r="L89" i="8"/>
  <c r="L80" i="8"/>
  <c r="L71" i="8"/>
  <c r="L43" i="8"/>
  <c r="L48" i="8"/>
  <c r="L18" i="8"/>
  <c r="L98" i="8"/>
  <c r="L37" i="8"/>
  <c r="L66" i="8"/>
  <c r="L12" i="8"/>
  <c r="L54" i="8"/>
  <c r="L38" i="8"/>
  <c r="L17" i="8"/>
  <c r="L55" i="8"/>
  <c r="L102" i="8"/>
  <c r="L59" i="8"/>
  <c r="L53" i="8"/>
  <c r="L60" i="8"/>
  <c r="L107" i="8"/>
  <c r="L86" i="8"/>
  <c r="L42" i="8"/>
  <c r="L87" i="8"/>
  <c r="L78" i="8"/>
  <c r="T107" i="8"/>
  <c r="T101" i="8"/>
  <c r="T98" i="8"/>
  <c r="T92" i="8"/>
  <c r="T89" i="8"/>
  <c r="T86" i="8"/>
  <c r="T83" i="8"/>
  <c r="T80" i="8"/>
  <c r="T77" i="8"/>
  <c r="T71" i="8"/>
  <c r="T68" i="8"/>
  <c r="T62" i="8"/>
  <c r="T59" i="8"/>
  <c r="T54" i="8"/>
  <c r="T108" i="8"/>
  <c r="T96" i="8"/>
  <c r="T87" i="8"/>
  <c r="T78" i="8"/>
  <c r="T60" i="8"/>
  <c r="T43" i="8"/>
  <c r="T38" i="8"/>
  <c r="T33" i="8"/>
  <c r="T53" i="8"/>
  <c r="T48" i="8"/>
  <c r="T17" i="8"/>
  <c r="T97" i="8"/>
  <c r="T85" i="8"/>
  <c r="T66" i="8"/>
  <c r="T82" i="8"/>
  <c r="T81" i="8"/>
  <c r="T103" i="8"/>
  <c r="T84" i="8"/>
  <c r="T90" i="8"/>
  <c r="T102" i="8"/>
  <c r="T42" i="8"/>
  <c r="T41" i="8"/>
  <c r="T106" i="8"/>
  <c r="T18" i="8"/>
  <c r="T91" i="8"/>
  <c r="T12" i="8"/>
  <c r="T11" i="8"/>
  <c r="T73" i="8"/>
  <c r="T63" i="8"/>
  <c r="T30" i="8"/>
  <c r="T16" i="8"/>
  <c r="T52" i="8"/>
  <c r="T51" i="8"/>
  <c r="T34" i="8"/>
  <c r="T35" i="8"/>
  <c r="T57" i="8"/>
  <c r="T67" i="8"/>
  <c r="T61" i="8"/>
  <c r="T55" i="8"/>
  <c r="T31" i="8"/>
  <c r="T13" i="8"/>
  <c r="T58" i="8"/>
  <c r="T56" i="8"/>
  <c r="T32" i="8"/>
  <c r="T88" i="8"/>
  <c r="T79" i="8"/>
  <c r="T46" i="8"/>
  <c r="T37" i="8"/>
  <c r="T47" i="8"/>
  <c r="T93" i="8"/>
  <c r="T29" i="8"/>
  <c r="T76" i="8"/>
  <c r="T36" i="8"/>
  <c r="T72" i="8"/>
  <c r="U108" i="8"/>
  <c r="U96" i="8"/>
  <c r="U87" i="8"/>
  <c r="U78" i="8"/>
  <c r="U60" i="8"/>
  <c r="U43" i="8"/>
  <c r="U38" i="8"/>
  <c r="U33" i="8"/>
  <c r="U12" i="8"/>
  <c r="U107" i="8"/>
  <c r="U86" i="8"/>
  <c r="U77" i="8"/>
  <c r="U68" i="8"/>
  <c r="U59" i="8"/>
  <c r="U53" i="8"/>
  <c r="U48" i="8"/>
  <c r="U17" i="8"/>
  <c r="U106" i="8"/>
  <c r="U103" i="8"/>
  <c r="U85" i="8"/>
  <c r="U76" i="8"/>
  <c r="U67" i="8"/>
  <c r="U58" i="8"/>
  <c r="U37" i="8"/>
  <c r="U32" i="8"/>
  <c r="U98" i="8"/>
  <c r="U82" i="8"/>
  <c r="U81" i="8"/>
  <c r="U101" i="8"/>
  <c r="U84" i="8"/>
  <c r="U83" i="8"/>
  <c r="U102" i="8"/>
  <c r="U18" i="8"/>
  <c r="U97" i="8"/>
  <c r="U42" i="8"/>
  <c r="U41" i="8"/>
  <c r="U13" i="8"/>
  <c r="U66" i="8"/>
  <c r="U46" i="8"/>
  <c r="U91" i="8"/>
  <c r="U11" i="8"/>
  <c r="U71" i="8"/>
  <c r="U62" i="8"/>
  <c r="U47" i="8"/>
  <c r="U92" i="8"/>
  <c r="U52" i="8"/>
  <c r="U51" i="8"/>
  <c r="U34" i="8"/>
  <c r="U61" i="8"/>
  <c r="U54" i="8"/>
  <c r="U80" i="8"/>
  <c r="U55" i="8"/>
  <c r="U31" i="8"/>
  <c r="U56" i="8"/>
  <c r="U35" i="8"/>
  <c r="U57" i="8"/>
  <c r="U90" i="8"/>
  <c r="U88" i="8"/>
  <c r="U79" i="8"/>
  <c r="U30" i="8"/>
  <c r="U73" i="8"/>
  <c r="U93" i="8"/>
  <c r="U89" i="8"/>
  <c r="U16" i="8"/>
  <c r="U29" i="8"/>
  <c r="U63" i="8"/>
  <c r="U36" i="8"/>
  <c r="U72" i="8"/>
  <c r="M101" i="8"/>
  <c r="M92" i="8"/>
  <c r="M83" i="8"/>
  <c r="M51" i="8"/>
  <c r="M46" i="8"/>
  <c r="M91" i="8"/>
  <c r="M90" i="8"/>
  <c r="M82" i="8"/>
  <c r="M81" i="8"/>
  <c r="M73" i="8"/>
  <c r="M72" i="8"/>
  <c r="M63" i="8"/>
  <c r="M41" i="8"/>
  <c r="M30" i="8"/>
  <c r="M16" i="8"/>
  <c r="M11" i="8"/>
  <c r="M56" i="8"/>
  <c r="M96" i="8"/>
  <c r="M47" i="8"/>
  <c r="M106" i="8"/>
  <c r="M97" i="8"/>
  <c r="M93" i="8"/>
  <c r="M79" i="8"/>
  <c r="M62" i="8"/>
  <c r="M13" i="8"/>
  <c r="M107" i="8"/>
  <c r="M108" i="8"/>
  <c r="M34" i="8"/>
  <c r="M29" i="8"/>
  <c r="M37" i="8"/>
  <c r="M36" i="8"/>
  <c r="M31" i="8"/>
  <c r="M89" i="8"/>
  <c r="M80" i="8"/>
  <c r="M38" i="8"/>
  <c r="M84" i="8"/>
  <c r="M61" i="8"/>
  <c r="M35" i="8"/>
  <c r="M32" i="8"/>
  <c r="M85" i="8"/>
  <c r="M76" i="8"/>
  <c r="M48" i="8"/>
  <c r="M98" i="8"/>
  <c r="M54" i="8"/>
  <c r="M12" i="8"/>
  <c r="M66" i="8"/>
  <c r="M18" i="8"/>
  <c r="M77" i="8"/>
  <c r="M17" i="8"/>
  <c r="M86" i="8"/>
  <c r="M67" i="8"/>
  <c r="M58" i="8"/>
  <c r="M55" i="8"/>
  <c r="M43" i="8"/>
  <c r="M102" i="8"/>
  <c r="M59" i="8"/>
  <c r="M53" i="8"/>
  <c r="M88" i="8"/>
  <c r="M60" i="8"/>
  <c r="M68" i="8"/>
  <c r="M33" i="8"/>
  <c r="M103" i="8"/>
  <c r="M71" i="8"/>
  <c r="M42" i="8"/>
  <c r="M52" i="8"/>
  <c r="M87" i="8"/>
  <c r="M78" i="8"/>
  <c r="M57" i="8"/>
  <c r="N106" i="8"/>
  <c r="N103" i="8"/>
  <c r="N97" i="8"/>
  <c r="N91" i="8"/>
  <c r="N88" i="8"/>
  <c r="N85" i="8"/>
  <c r="N82" i="8"/>
  <c r="N79" i="8"/>
  <c r="N76" i="8"/>
  <c r="N73" i="8"/>
  <c r="N67" i="8"/>
  <c r="N61" i="8"/>
  <c r="N58" i="8"/>
  <c r="N55" i="8"/>
  <c r="N52" i="8"/>
  <c r="N46" i="8"/>
  <c r="N43" i="8"/>
  <c r="N37" i="8"/>
  <c r="N34" i="8"/>
  <c r="N31" i="8"/>
  <c r="N90" i="8"/>
  <c r="N81" i="8"/>
  <c r="N72" i="8"/>
  <c r="N63" i="8"/>
  <c r="N41" i="8"/>
  <c r="N30" i="8"/>
  <c r="N16" i="8"/>
  <c r="N11" i="8"/>
  <c r="N56" i="8"/>
  <c r="N35" i="8"/>
  <c r="N93" i="8"/>
  <c r="N62" i="8"/>
  <c r="N108" i="8"/>
  <c r="N107" i="8"/>
  <c r="N92" i="8"/>
  <c r="N80" i="8"/>
  <c r="N13" i="8"/>
  <c r="N89" i="8"/>
  <c r="N102" i="8"/>
  <c r="N84" i="8"/>
  <c r="N83" i="8"/>
  <c r="N32" i="8"/>
  <c r="N38" i="8"/>
  <c r="N36" i="8"/>
  <c r="N98" i="8"/>
  <c r="N29" i="8"/>
  <c r="N12" i="8"/>
  <c r="N96" i="8"/>
  <c r="N66" i="8"/>
  <c r="N47" i="8"/>
  <c r="N18" i="8"/>
  <c r="N101" i="8"/>
  <c r="N77" i="8"/>
  <c r="N54" i="8"/>
  <c r="N17" i="8"/>
  <c r="N86" i="8"/>
  <c r="N87" i="8"/>
  <c r="N53" i="8"/>
  <c r="N51" i="8"/>
  <c r="N59" i="8"/>
  <c r="N60" i="8"/>
  <c r="N68" i="8"/>
  <c r="N33" i="8"/>
  <c r="N71" i="8"/>
  <c r="N42" i="8"/>
  <c r="N78" i="8"/>
  <c r="N57" i="8"/>
  <c r="N48" i="8"/>
  <c r="K107" i="8"/>
  <c r="K101" i="8"/>
  <c r="K98" i="8"/>
  <c r="K92" i="8"/>
  <c r="K89" i="8"/>
  <c r="K86" i="8"/>
  <c r="K83" i="8"/>
  <c r="K80" i="8"/>
  <c r="K77" i="8"/>
  <c r="K71" i="8"/>
  <c r="K68" i="8"/>
  <c r="K62" i="8"/>
  <c r="K59" i="8"/>
  <c r="K56" i="8"/>
  <c r="K53" i="8"/>
  <c r="K47" i="8"/>
  <c r="K41" i="8"/>
  <c r="K38" i="8"/>
  <c r="K35" i="8"/>
  <c r="K32" i="8"/>
  <c r="K57" i="8"/>
  <c r="K52" i="8"/>
  <c r="K36" i="8"/>
  <c r="K31" i="8"/>
  <c r="K91" i="8"/>
  <c r="K82" i="8"/>
  <c r="K73" i="8"/>
  <c r="K51" i="8"/>
  <c r="K46" i="8"/>
  <c r="K12" i="8"/>
  <c r="K78" i="8"/>
  <c r="K76" i="8"/>
  <c r="K61" i="8"/>
  <c r="K42" i="8"/>
  <c r="K37" i="8"/>
  <c r="K93" i="8"/>
  <c r="K96" i="8"/>
  <c r="K79" i="8"/>
  <c r="K63" i="8"/>
  <c r="K11" i="8"/>
  <c r="K88" i="8"/>
  <c r="K55" i="8"/>
  <c r="K90" i="8"/>
  <c r="K108" i="8"/>
  <c r="K33" i="8"/>
  <c r="K30" i="8"/>
  <c r="K97" i="8"/>
  <c r="K34" i="8"/>
  <c r="K29" i="8"/>
  <c r="K103" i="8"/>
  <c r="K60" i="8"/>
  <c r="K13" i="8"/>
  <c r="K85" i="8"/>
  <c r="K43" i="8"/>
  <c r="K72" i="8"/>
  <c r="K48" i="8"/>
  <c r="K106" i="8"/>
  <c r="K66" i="8"/>
  <c r="K18" i="8"/>
  <c r="K87" i="8"/>
  <c r="K81" i="8"/>
  <c r="K58" i="8"/>
  <c r="K17" i="8"/>
  <c r="K102" i="8"/>
  <c r="K84" i="8"/>
  <c r="K54" i="8"/>
  <c r="K16" i="8"/>
  <c r="K67" i="8"/>
  <c r="P108" i="8"/>
  <c r="P102" i="8"/>
  <c r="P96" i="8"/>
  <c r="P93" i="8"/>
  <c r="P90" i="8"/>
  <c r="P87" i="8"/>
  <c r="P84" i="8"/>
  <c r="P81" i="8"/>
  <c r="P78" i="8"/>
  <c r="P72" i="8"/>
  <c r="P66" i="8"/>
  <c r="P63" i="8"/>
  <c r="P60" i="8"/>
  <c r="P35" i="8"/>
  <c r="P98" i="8"/>
  <c r="P89" i="8"/>
  <c r="P80" i="8"/>
  <c r="P71" i="8"/>
  <c r="P62" i="8"/>
  <c r="P55" i="8"/>
  <c r="P54" i="8"/>
  <c r="P34" i="8"/>
  <c r="P29" i="8"/>
  <c r="P18" i="8"/>
  <c r="P107" i="8"/>
  <c r="P92" i="8"/>
  <c r="P91" i="8"/>
  <c r="P11" i="8"/>
  <c r="P106" i="8"/>
  <c r="P97" i="8"/>
  <c r="P68" i="8"/>
  <c r="P12" i="8"/>
  <c r="P67" i="8"/>
  <c r="P61" i="8"/>
  <c r="P38" i="8"/>
  <c r="P36" i="8"/>
  <c r="P101" i="8"/>
  <c r="P42" i="8"/>
  <c r="P103" i="8"/>
  <c r="P37" i="8"/>
  <c r="P31" i="8"/>
  <c r="P85" i="8"/>
  <c r="P77" i="8"/>
  <c r="P76" i="8"/>
  <c r="P43" i="8"/>
  <c r="P82" i="8"/>
  <c r="P47" i="8"/>
  <c r="P16" i="8"/>
  <c r="P17" i="8"/>
  <c r="P86" i="8"/>
  <c r="P30" i="8"/>
  <c r="P13" i="8"/>
  <c r="P53" i="8"/>
  <c r="P51" i="8"/>
  <c r="P83" i="8"/>
  <c r="P73" i="8"/>
  <c r="P41" i="8"/>
  <c r="P52" i="8"/>
  <c r="P88" i="8"/>
  <c r="P79" i="8"/>
  <c r="P32" i="8"/>
  <c r="P33" i="8"/>
  <c r="P56" i="8"/>
  <c r="P46" i="8"/>
  <c r="P57" i="8"/>
  <c r="P48" i="8"/>
  <c r="P58" i="8"/>
  <c r="P59" i="8"/>
  <c r="Q98" i="8"/>
  <c r="Q89" i="8"/>
  <c r="Q80" i="8"/>
  <c r="Q71" i="8"/>
  <c r="Q62" i="8"/>
  <c r="Q55" i="8"/>
  <c r="Q13" i="8"/>
  <c r="Q54" i="8"/>
  <c r="Q34" i="8"/>
  <c r="Q29" i="8"/>
  <c r="Q18" i="8"/>
  <c r="Q108" i="8"/>
  <c r="Q97" i="8"/>
  <c r="Q96" i="8"/>
  <c r="Q88" i="8"/>
  <c r="Q87" i="8"/>
  <c r="Q79" i="8"/>
  <c r="Q78" i="8"/>
  <c r="Q61" i="8"/>
  <c r="Q60" i="8"/>
  <c r="Q33" i="8"/>
  <c r="Q106" i="8"/>
  <c r="Q68" i="8"/>
  <c r="Q63" i="8"/>
  <c r="Q67" i="8"/>
  <c r="Q66" i="8"/>
  <c r="Q86" i="8"/>
  <c r="Q81" i="8"/>
  <c r="Q12" i="8"/>
  <c r="Q37" i="8"/>
  <c r="Q35" i="8"/>
  <c r="Q31" i="8"/>
  <c r="Q103" i="8"/>
  <c r="Q48" i="8"/>
  <c r="Q90" i="8"/>
  <c r="Q85" i="8"/>
  <c r="Q77" i="8"/>
  <c r="Q76" i="8"/>
  <c r="Q43" i="8"/>
  <c r="Q102" i="8"/>
  <c r="Q101" i="8"/>
  <c r="Q42" i="8"/>
  <c r="Q72" i="8"/>
  <c r="Q17" i="8"/>
  <c r="Q30" i="8"/>
  <c r="Q53" i="8"/>
  <c r="Q51" i="8"/>
  <c r="Q83" i="8"/>
  <c r="Q73" i="8"/>
  <c r="Q41" i="8"/>
  <c r="Q38" i="8"/>
  <c r="Q16" i="8"/>
  <c r="Q92" i="8"/>
  <c r="Q52" i="8"/>
  <c r="Q11" i="8"/>
  <c r="Q107" i="8"/>
  <c r="Q32" i="8"/>
  <c r="Q56" i="8"/>
  <c r="Q46" i="8"/>
  <c r="Q84" i="8"/>
  <c r="Q82" i="8"/>
  <c r="Q57" i="8"/>
  <c r="Q93" i="8"/>
  <c r="Q91" i="8"/>
  <c r="Q47" i="8"/>
  <c r="Q58" i="8"/>
  <c r="Q59" i="8"/>
  <c r="Q36" i="8"/>
  <c r="E120" i="9"/>
  <c r="E109" i="9"/>
  <c r="F86" i="9"/>
  <c r="G61" i="9"/>
  <c r="G97" i="9"/>
  <c r="E62" i="9"/>
  <c r="D125" i="15"/>
  <c r="E125" i="15" s="1"/>
  <c r="D15" i="15"/>
  <c r="E15" i="15" s="1"/>
  <c r="D69" i="15"/>
  <c r="E69" i="15" s="1"/>
  <c r="D75" i="15"/>
  <c r="E75" i="15" s="1"/>
  <c r="D87" i="15"/>
  <c r="E87" i="15" s="1"/>
  <c r="D117" i="15"/>
  <c r="E117" i="15" s="1"/>
  <c r="D129" i="15"/>
  <c r="E129" i="15" s="1"/>
  <c r="F62" i="9"/>
  <c r="D62" i="14"/>
  <c r="E62" i="14" s="1"/>
  <c r="E29" i="9"/>
  <c r="D5" i="14"/>
  <c r="E5" i="14" s="1"/>
  <c r="D110" i="13"/>
  <c r="E110" i="13" s="1"/>
  <c r="D22" i="15"/>
  <c r="E22" i="15" s="1"/>
  <c r="D88" i="15"/>
  <c r="E88" i="15" s="1"/>
  <c r="D130" i="15"/>
  <c r="E130" i="15" s="1"/>
  <c r="G86" i="9"/>
  <c r="E112" i="9"/>
  <c r="E57" i="9"/>
  <c r="D29" i="14"/>
  <c r="E29" i="14" s="1"/>
  <c r="D23" i="14"/>
  <c r="E23" i="14" s="1"/>
  <c r="D47" i="15"/>
  <c r="E47" i="15" s="1"/>
  <c r="D53" i="15"/>
  <c r="E53" i="15" s="1"/>
  <c r="D71" i="15"/>
  <c r="E71" i="15" s="1"/>
  <c r="D113" i="15"/>
  <c r="E113" i="15" s="1"/>
  <c r="F100" i="9"/>
  <c r="D61" i="14"/>
  <c r="E61" i="14" s="1"/>
  <c r="G55" i="9"/>
  <c r="D66" i="14"/>
  <c r="E66" i="14" s="1"/>
  <c r="D54" i="14"/>
  <c r="E54" i="14" s="1"/>
  <c r="D50" i="14"/>
  <c r="E50" i="14" s="1"/>
  <c r="D48" i="14"/>
  <c r="E48" i="14" s="1"/>
  <c r="D46" i="14"/>
  <c r="E46" i="14" s="1"/>
  <c r="D42" i="14"/>
  <c r="E42" i="14" s="1"/>
  <c r="D38" i="14"/>
  <c r="E38" i="14" s="1"/>
  <c r="D34" i="14"/>
  <c r="E34" i="14" s="1"/>
  <c r="D30" i="14"/>
  <c r="E30" i="14" s="1"/>
  <c r="D26" i="14"/>
  <c r="E26" i="14" s="1"/>
  <c r="D22" i="14"/>
  <c r="E22" i="14" s="1"/>
  <c r="D20" i="14"/>
  <c r="E20" i="14" s="1"/>
  <c r="D14" i="14"/>
  <c r="E14" i="14" s="1"/>
  <c r="D8" i="14"/>
  <c r="E8" i="14" s="1"/>
  <c r="D6" i="15"/>
  <c r="E6" i="15" s="1"/>
  <c r="D14" i="15"/>
  <c r="E14" i="15" s="1"/>
  <c r="D32" i="15"/>
  <c r="E32" i="15" s="1"/>
  <c r="D42" i="15"/>
  <c r="E42" i="15" s="1"/>
  <c r="D44" i="15"/>
  <c r="E44" i="15" s="1"/>
  <c r="D80" i="15"/>
  <c r="E80" i="15" s="1"/>
  <c r="D116" i="15"/>
  <c r="E116" i="15" s="1"/>
  <c r="D122" i="15"/>
  <c r="E122" i="15" s="1"/>
  <c r="D59" i="14"/>
  <c r="E59" i="14" s="1"/>
  <c r="D25" i="14"/>
  <c r="E25" i="14" s="1"/>
  <c r="D13" i="14"/>
  <c r="E13" i="14" s="1"/>
  <c r="F48" i="9"/>
  <c r="D19" i="11"/>
  <c r="E19" i="11" s="1"/>
  <c r="D65" i="14"/>
  <c r="E65" i="14" s="1"/>
  <c r="D53" i="14"/>
  <c r="E53" i="14" s="1"/>
  <c r="D49" i="14"/>
  <c r="E49" i="14" s="1"/>
  <c r="D41" i="14"/>
  <c r="E41" i="14" s="1"/>
  <c r="D37" i="14"/>
  <c r="E37" i="14" s="1"/>
  <c r="D21" i="14"/>
  <c r="E21" i="14" s="1"/>
  <c r="D17" i="14"/>
  <c r="E17" i="14" s="1"/>
  <c r="D26" i="11"/>
  <c r="E26" i="11" s="1"/>
  <c r="D45" i="14"/>
  <c r="E45" i="14" s="1"/>
  <c r="D19" i="14"/>
  <c r="E19" i="14" s="1"/>
  <c r="D11" i="14"/>
  <c r="E11" i="14" s="1"/>
  <c r="D31" i="14"/>
  <c r="E31" i="14" s="1"/>
  <c r="D18" i="11"/>
  <c r="E18" i="11" s="1"/>
  <c r="D2" i="14"/>
  <c r="E2" i="14" s="1"/>
  <c r="D55" i="14"/>
  <c r="E55" i="14" s="1"/>
  <c r="D47" i="14"/>
  <c r="E47" i="14" s="1"/>
  <c r="D43" i="14"/>
  <c r="E43" i="14" s="1"/>
  <c r="D39" i="14"/>
  <c r="E39" i="14" s="1"/>
  <c r="D35" i="14"/>
  <c r="E35" i="14" s="1"/>
  <c r="D30" i="15"/>
  <c r="E30" i="15" s="1"/>
  <c r="D2" i="11"/>
  <c r="E2" i="11" s="1"/>
  <c r="D8" i="15"/>
  <c r="E8" i="15" s="1"/>
  <c r="D3" i="14"/>
  <c r="E3" i="14" s="1"/>
  <c r="D3" i="11"/>
  <c r="E3" i="11" s="1"/>
  <c r="D21" i="15"/>
  <c r="E21" i="15" s="1"/>
  <c r="D106" i="15"/>
  <c r="E106" i="15" s="1"/>
  <c r="D12" i="14"/>
  <c r="E12" i="14" s="1"/>
  <c r="D52" i="15"/>
  <c r="E52" i="15" s="1"/>
  <c r="D99" i="15"/>
  <c r="E99" i="15" s="1"/>
  <c r="G38" i="9"/>
  <c r="D32" i="14"/>
  <c r="E32" i="14" s="1"/>
  <c r="D24" i="14"/>
  <c r="E24" i="14" s="1"/>
  <c r="D54" i="15"/>
  <c r="E54" i="15" s="1"/>
  <c r="D89" i="15"/>
  <c r="E89" i="15" s="1"/>
  <c r="D96" i="15"/>
  <c r="E96" i="15" s="1"/>
  <c r="F52" i="9"/>
  <c r="D34" i="11"/>
  <c r="E34" i="11" s="1"/>
  <c r="D63" i="13"/>
  <c r="E63" i="13" s="1"/>
  <c r="D60" i="14"/>
  <c r="E60" i="14" s="1"/>
  <c r="D56" i="14"/>
  <c r="E56" i="14" s="1"/>
  <c r="D44" i="14"/>
  <c r="E44" i="14" s="1"/>
  <c r="D36" i="14"/>
  <c r="E36" i="14" s="1"/>
  <c r="D14" i="11"/>
  <c r="E14" i="11" s="1"/>
  <c r="D4" i="14"/>
  <c r="E4" i="14" s="1"/>
  <c r="D31" i="15"/>
  <c r="E31" i="15" s="1"/>
  <c r="D77" i="15"/>
  <c r="E77" i="15" s="1"/>
  <c r="D121" i="15"/>
  <c r="E121" i="15" s="1"/>
  <c r="D7" i="14"/>
  <c r="E7" i="14" s="1"/>
  <c r="D63" i="15"/>
  <c r="E63" i="15" s="1"/>
  <c r="F93" i="9"/>
  <c r="D18" i="14"/>
  <c r="E18" i="14" s="1"/>
  <c r="D6" i="14"/>
  <c r="E6" i="14" s="1"/>
  <c r="D7" i="15"/>
  <c r="E7" i="15" s="1"/>
  <c r="D13" i="15"/>
  <c r="E13" i="15" s="1"/>
  <c r="F56" i="9"/>
  <c r="F19" i="9"/>
  <c r="E19" i="9"/>
  <c r="D27" i="14"/>
  <c r="E27" i="14" s="1"/>
  <c r="D58" i="14"/>
  <c r="E58" i="14" s="1"/>
  <c r="D28" i="14"/>
  <c r="E28" i="14" s="1"/>
  <c r="D16" i="14"/>
  <c r="E16" i="14" s="1"/>
  <c r="D7" i="13"/>
  <c r="E7" i="13" s="1"/>
  <c r="D15" i="13"/>
  <c r="E15" i="13" s="1"/>
  <c r="D23" i="13"/>
  <c r="E23" i="13" s="1"/>
  <c r="D31" i="13"/>
  <c r="E31" i="13" s="1"/>
  <c r="D39" i="13"/>
  <c r="E39" i="13" s="1"/>
  <c r="D47" i="13"/>
  <c r="E47" i="13" s="1"/>
  <c r="D55" i="13"/>
  <c r="E55" i="13" s="1"/>
  <c r="D71" i="13"/>
  <c r="E71" i="13" s="1"/>
  <c r="D79" i="13"/>
  <c r="E79" i="13" s="1"/>
  <c r="D87" i="13"/>
  <c r="E87" i="13" s="1"/>
  <c r="D95" i="13"/>
  <c r="E95" i="13" s="1"/>
  <c r="D103" i="13"/>
  <c r="E103" i="13" s="1"/>
  <c r="D119" i="13"/>
  <c r="E119" i="13" s="1"/>
  <c r="D10" i="13"/>
  <c r="E10" i="13" s="1"/>
  <c r="D14" i="13"/>
  <c r="E14" i="13" s="1"/>
  <c r="D18" i="13"/>
  <c r="E18" i="13" s="1"/>
  <c r="D22" i="13"/>
  <c r="E22" i="13" s="1"/>
  <c r="D26" i="13"/>
  <c r="E26" i="13" s="1"/>
  <c r="D30" i="13"/>
  <c r="E30" i="13" s="1"/>
  <c r="D34" i="13"/>
  <c r="E34" i="13" s="1"/>
  <c r="D38" i="13"/>
  <c r="E38" i="13" s="1"/>
  <c r="D42" i="13"/>
  <c r="E42" i="13" s="1"/>
  <c r="D46" i="13"/>
  <c r="E46" i="13" s="1"/>
  <c r="D50" i="13"/>
  <c r="E50" i="13" s="1"/>
  <c r="D54" i="13"/>
  <c r="E54" i="13" s="1"/>
  <c r="D58" i="13"/>
  <c r="E58" i="13" s="1"/>
  <c r="D62" i="13"/>
  <c r="E62" i="13" s="1"/>
  <c r="D66" i="13"/>
  <c r="E66" i="13" s="1"/>
  <c r="D70" i="13"/>
  <c r="E70" i="13" s="1"/>
  <c r="D74" i="13"/>
  <c r="E74" i="13" s="1"/>
  <c r="D78" i="13"/>
  <c r="E78" i="13" s="1"/>
  <c r="D82" i="13"/>
  <c r="E82" i="13" s="1"/>
  <c r="D86" i="13"/>
  <c r="E86" i="13" s="1"/>
  <c r="D90" i="13"/>
  <c r="E90" i="13" s="1"/>
  <c r="D94" i="13"/>
  <c r="E94" i="13" s="1"/>
  <c r="D98" i="13"/>
  <c r="E98" i="13" s="1"/>
  <c r="D102" i="13"/>
  <c r="E102" i="13" s="1"/>
  <c r="D118" i="13"/>
  <c r="E118" i="13" s="1"/>
  <c r="D126" i="13"/>
  <c r="E126" i="13" s="1"/>
  <c r="D3" i="15"/>
  <c r="E3" i="15" s="1"/>
  <c r="D74" i="15"/>
  <c r="E74" i="15" s="1"/>
  <c r="D79" i="15"/>
  <c r="E79" i="15" s="1"/>
  <c r="D100" i="15"/>
  <c r="E100" i="15" s="1"/>
  <c r="D115" i="15"/>
  <c r="E115" i="15" s="1"/>
  <c r="D23" i="15"/>
  <c r="E23" i="15" s="1"/>
  <c r="D109" i="15"/>
  <c r="E109" i="15" s="1"/>
  <c r="D120" i="15"/>
  <c r="E120" i="15" s="1"/>
  <c r="D5" i="15"/>
  <c r="E5" i="15" s="1"/>
  <c r="D11" i="15"/>
  <c r="E11" i="15" s="1"/>
  <c r="D20" i="15"/>
  <c r="E20" i="15" s="1"/>
  <c r="D56" i="15"/>
  <c r="E56" i="15" s="1"/>
  <c r="D60" i="15"/>
  <c r="E60" i="15" s="1"/>
  <c r="D65" i="15"/>
  <c r="E65" i="15" s="1"/>
  <c r="D78" i="15"/>
  <c r="E78" i="15" s="1"/>
  <c r="D86" i="15"/>
  <c r="E86" i="15" s="1"/>
  <c r="D92" i="15"/>
  <c r="E92" i="15" s="1"/>
  <c r="D114" i="15"/>
  <c r="E114" i="15" s="1"/>
  <c r="D128" i="15"/>
  <c r="E128" i="15" s="1"/>
  <c r="D29" i="15"/>
  <c r="E29" i="15" s="1"/>
  <c r="D64" i="15"/>
  <c r="E64" i="15" s="1"/>
  <c r="D98" i="15"/>
  <c r="E98" i="15" s="1"/>
  <c r="D103" i="15"/>
  <c r="E103" i="15" s="1"/>
  <c r="D108" i="15"/>
  <c r="E108" i="15" s="1"/>
  <c r="D111" i="15"/>
  <c r="E111" i="15" s="1"/>
  <c r="D55" i="15"/>
  <c r="E55" i="15" s="1"/>
  <c r="D59" i="15"/>
  <c r="E59" i="15" s="1"/>
  <c r="D119" i="15"/>
  <c r="E119" i="15" s="1"/>
  <c r="D124" i="15"/>
  <c r="E124" i="15" s="1"/>
  <c r="D24" i="15"/>
  <c r="E24" i="15" s="1"/>
  <c r="D33" i="15"/>
  <c r="E33" i="15" s="1"/>
  <c r="D37" i="15"/>
  <c r="E37" i="15" s="1"/>
  <c r="D46" i="15"/>
  <c r="E46" i="15" s="1"/>
  <c r="D51" i="15"/>
  <c r="E51" i="15" s="1"/>
  <c r="D67" i="15"/>
  <c r="E67" i="15" s="1"/>
  <c r="D68" i="15"/>
  <c r="E68" i="15" s="1"/>
  <c r="D76" i="15"/>
  <c r="E76" i="15" s="1"/>
  <c r="D85" i="15"/>
  <c r="E85" i="15" s="1"/>
  <c r="D93" i="15"/>
  <c r="E93" i="15" s="1"/>
  <c r="D102" i="15"/>
  <c r="E102" i="15" s="1"/>
  <c r="D110" i="15"/>
  <c r="E110" i="15" s="1"/>
  <c r="D118" i="15"/>
  <c r="E118" i="15" s="1"/>
  <c r="D127" i="15"/>
  <c r="E127" i="15" s="1"/>
  <c r="D4" i="15"/>
  <c r="E4" i="15" s="1"/>
  <c r="D12" i="15"/>
  <c r="E12" i="15" s="1"/>
  <c r="D17" i="15"/>
  <c r="E17" i="15" s="1"/>
  <c r="D58" i="15"/>
  <c r="E58" i="15" s="1"/>
  <c r="D84" i="15"/>
  <c r="E84" i="15" s="1"/>
  <c r="D97" i="15"/>
  <c r="E97" i="15" s="1"/>
  <c r="D101" i="15"/>
  <c r="E101" i="15" s="1"/>
  <c r="D107" i="15"/>
  <c r="E107" i="15" s="1"/>
  <c r="D112" i="15"/>
  <c r="E112" i="15" s="1"/>
  <c r="D128" i="11"/>
  <c r="E128" i="11" s="1"/>
  <c r="D120" i="11"/>
  <c r="E120" i="11" s="1"/>
  <c r="D112" i="11"/>
  <c r="E112" i="11" s="1"/>
  <c r="D104" i="11"/>
  <c r="E104" i="11" s="1"/>
  <c r="D96" i="11"/>
  <c r="E96" i="11" s="1"/>
  <c r="D88" i="11"/>
  <c r="E88" i="11" s="1"/>
  <c r="D123" i="11"/>
  <c r="E123" i="11" s="1"/>
  <c r="D115" i="11"/>
  <c r="E115" i="11" s="1"/>
  <c r="D107" i="11"/>
  <c r="E107" i="11" s="1"/>
  <c r="D99" i="11"/>
  <c r="E99" i="11" s="1"/>
  <c r="D91" i="11"/>
  <c r="E91" i="11" s="1"/>
  <c r="D83" i="11"/>
  <c r="E83" i="11" s="1"/>
  <c r="D75" i="11"/>
  <c r="E75" i="11" s="1"/>
  <c r="D67" i="11"/>
  <c r="E67" i="11" s="1"/>
  <c r="D59" i="11"/>
  <c r="E59" i="11" s="1"/>
  <c r="D51" i="11"/>
  <c r="E51" i="11" s="1"/>
  <c r="D43" i="11"/>
  <c r="E43" i="11" s="1"/>
  <c r="D35" i="11"/>
  <c r="E35" i="11" s="1"/>
  <c r="D27" i="11"/>
  <c r="E27" i="11" s="1"/>
  <c r="D11" i="11"/>
  <c r="E11" i="11" s="1"/>
  <c r="D126" i="11"/>
  <c r="E126" i="11" s="1"/>
  <c r="D118" i="11"/>
  <c r="E118" i="11" s="1"/>
  <c r="D110" i="11"/>
  <c r="E110" i="11" s="1"/>
  <c r="D102" i="11"/>
  <c r="E102" i="11" s="1"/>
  <c r="D94" i="11"/>
  <c r="E94" i="11" s="1"/>
  <c r="D86" i="11"/>
  <c r="E86" i="11" s="1"/>
  <c r="D78" i="11"/>
  <c r="E78" i="11" s="1"/>
  <c r="D70" i="11"/>
  <c r="E70" i="11" s="1"/>
  <c r="D62" i="11"/>
  <c r="E62" i="11" s="1"/>
  <c r="D54" i="11"/>
  <c r="E54" i="11" s="1"/>
  <c r="D46" i="11"/>
  <c r="E46" i="11" s="1"/>
  <c r="D38" i="11"/>
  <c r="E38" i="11" s="1"/>
  <c r="D30" i="11"/>
  <c r="E30" i="11" s="1"/>
  <c r="D22" i="11"/>
  <c r="E22" i="11" s="1"/>
  <c r="D6" i="11"/>
  <c r="E6" i="11" s="1"/>
  <c r="D129" i="11"/>
  <c r="E129" i="11" s="1"/>
  <c r="D121" i="11"/>
  <c r="E121" i="11" s="1"/>
  <c r="D113" i="11"/>
  <c r="E113" i="11" s="1"/>
  <c r="D105" i="11"/>
  <c r="E105" i="11" s="1"/>
  <c r="D97" i="11"/>
  <c r="E97" i="11" s="1"/>
  <c r="D89" i="11"/>
  <c r="E89" i="11" s="1"/>
  <c r="D81" i="11"/>
  <c r="E81" i="11" s="1"/>
  <c r="D79" i="11"/>
  <c r="E79" i="11" s="1"/>
  <c r="D73" i="11"/>
  <c r="E73" i="11" s="1"/>
  <c r="D65" i="11"/>
  <c r="E65" i="11" s="1"/>
  <c r="D61" i="11"/>
  <c r="E61" i="11" s="1"/>
  <c r="D57" i="11"/>
  <c r="E57" i="11" s="1"/>
  <c r="D49" i="11"/>
  <c r="E49" i="11" s="1"/>
  <c r="D41" i="11"/>
  <c r="E41" i="11" s="1"/>
  <c r="D33" i="11"/>
  <c r="E33" i="11" s="1"/>
  <c r="D25" i="11"/>
  <c r="E25" i="11" s="1"/>
  <c r="D17" i="11"/>
  <c r="E17" i="11" s="1"/>
  <c r="D9" i="11"/>
  <c r="E9" i="11" s="1"/>
  <c r="D130" i="11"/>
  <c r="E130" i="11" s="1"/>
  <c r="D122" i="11"/>
  <c r="E122" i="11" s="1"/>
  <c r="D114" i="11"/>
  <c r="E114" i="11" s="1"/>
  <c r="D106" i="11"/>
  <c r="E106" i="11" s="1"/>
  <c r="D98" i="11"/>
  <c r="E98" i="11" s="1"/>
  <c r="D90" i="11"/>
  <c r="E90" i="11" s="1"/>
  <c r="D82" i="11"/>
  <c r="E82" i="11" s="1"/>
  <c r="D74" i="11"/>
  <c r="E74" i="11" s="1"/>
  <c r="D66" i="11"/>
  <c r="E66" i="11" s="1"/>
  <c r="D58" i="11"/>
  <c r="E58" i="11" s="1"/>
  <c r="D50" i="11"/>
  <c r="E50" i="11" s="1"/>
  <c r="D42" i="11"/>
  <c r="E42" i="11" s="1"/>
  <c r="D10" i="11"/>
  <c r="E10" i="11" s="1"/>
  <c r="G104" i="9"/>
  <c r="F69" i="9"/>
  <c r="G44" i="9"/>
  <c r="F81" i="9"/>
  <c r="F75" i="9"/>
  <c r="G68" i="9"/>
  <c r="E97" i="9"/>
  <c r="F104" i="9"/>
  <c r="G98" i="9"/>
  <c r="E71" i="9"/>
  <c r="G33" i="9"/>
  <c r="F68" i="9"/>
  <c r="F91" i="9"/>
  <c r="F77" i="9"/>
  <c r="F39" i="9"/>
  <c r="F65" i="9"/>
  <c r="G65" i="9"/>
  <c r="G24" i="9"/>
  <c r="E24" i="9"/>
  <c r="D125" i="11"/>
  <c r="E125" i="11" s="1"/>
  <c r="D117" i="11"/>
  <c r="E117" i="11" s="1"/>
  <c r="D109" i="11"/>
  <c r="E109" i="11" s="1"/>
  <c r="D101" i="11"/>
  <c r="E101" i="11" s="1"/>
  <c r="D93" i="11"/>
  <c r="E93" i="11" s="1"/>
  <c r="D85" i="11"/>
  <c r="E85" i="11" s="1"/>
  <c r="D77" i="11"/>
  <c r="E77" i="11" s="1"/>
  <c r="D69" i="11"/>
  <c r="E69" i="11" s="1"/>
  <c r="G58" i="9"/>
  <c r="F58" i="9"/>
  <c r="E56" i="9"/>
  <c r="F121" i="9"/>
  <c r="E121" i="9"/>
  <c r="F63" i="9"/>
  <c r="G63" i="9"/>
  <c r="G107" i="9"/>
  <c r="E107" i="9"/>
  <c r="G94" i="9"/>
  <c r="F94" i="9"/>
  <c r="E50" i="9"/>
  <c r="G50" i="9"/>
  <c r="E119" i="9"/>
  <c r="F119" i="9"/>
  <c r="G99" i="9"/>
  <c r="F99" i="9"/>
  <c r="D124" i="11"/>
  <c r="E124" i="11" s="1"/>
  <c r="D116" i="11"/>
  <c r="E116" i="11" s="1"/>
  <c r="D108" i="11"/>
  <c r="E108" i="11" s="1"/>
  <c r="D100" i="11"/>
  <c r="E100" i="11" s="1"/>
  <c r="D92" i="11"/>
  <c r="E92" i="11" s="1"/>
  <c r="D84" i="11"/>
  <c r="E84" i="11" s="1"/>
  <c r="D63" i="11"/>
  <c r="E63" i="11" s="1"/>
  <c r="E42" i="9"/>
  <c r="G42" i="9"/>
  <c r="G92" i="9"/>
  <c r="E92" i="9"/>
  <c r="E47" i="9"/>
  <c r="F47" i="9"/>
  <c r="D127" i="11"/>
  <c r="E127" i="11" s="1"/>
  <c r="D119" i="11"/>
  <c r="E119" i="11" s="1"/>
  <c r="D111" i="11"/>
  <c r="E111" i="11" s="1"/>
  <c r="D103" i="11"/>
  <c r="E103" i="11" s="1"/>
  <c r="D95" i="11"/>
  <c r="E95" i="11" s="1"/>
  <c r="D87" i="11"/>
  <c r="E87" i="11" s="1"/>
  <c r="D71" i="11"/>
  <c r="E71" i="11" s="1"/>
  <c r="D55" i="11"/>
  <c r="E55" i="11" s="1"/>
  <c r="D47" i="11"/>
  <c r="E47" i="11" s="1"/>
  <c r="D39" i="11"/>
  <c r="E39" i="11" s="1"/>
  <c r="D31" i="11"/>
  <c r="E31" i="11" s="1"/>
  <c r="D23" i="11"/>
  <c r="E23" i="11" s="1"/>
  <c r="D15" i="11"/>
  <c r="E15" i="11" s="1"/>
  <c r="D7" i="11"/>
  <c r="E7" i="11" s="1"/>
  <c r="G106" i="9"/>
  <c r="D76" i="11"/>
  <c r="E76" i="11" s="1"/>
  <c r="D68" i="11"/>
  <c r="E68" i="11" s="1"/>
  <c r="D60" i="11"/>
  <c r="E60" i="11" s="1"/>
  <c r="D52" i="11"/>
  <c r="E52" i="11" s="1"/>
  <c r="D44" i="11"/>
  <c r="E44" i="11" s="1"/>
  <c r="D36" i="11"/>
  <c r="E36" i="11" s="1"/>
  <c r="D28" i="11"/>
  <c r="E28" i="11" s="1"/>
  <c r="D20" i="11"/>
  <c r="E20" i="11" s="1"/>
  <c r="D12" i="11"/>
  <c r="E12" i="11" s="1"/>
  <c r="D4" i="11"/>
  <c r="E4" i="11" s="1"/>
  <c r="D4" i="13"/>
  <c r="E4" i="13" s="1"/>
  <c r="D8" i="13"/>
  <c r="E8" i="13" s="1"/>
  <c r="D12" i="13"/>
  <c r="E12" i="13" s="1"/>
  <c r="D16" i="13"/>
  <c r="E16" i="13" s="1"/>
  <c r="D20" i="13"/>
  <c r="E20" i="13" s="1"/>
  <c r="D24" i="13"/>
  <c r="E24" i="13" s="1"/>
  <c r="D28" i="13"/>
  <c r="E28" i="13" s="1"/>
  <c r="D32" i="13"/>
  <c r="E32" i="13" s="1"/>
  <c r="D36" i="13"/>
  <c r="E36" i="13" s="1"/>
  <c r="D40" i="13"/>
  <c r="E40" i="13" s="1"/>
  <c r="D44" i="13"/>
  <c r="E44" i="13" s="1"/>
  <c r="D48" i="13"/>
  <c r="E48" i="13" s="1"/>
  <c r="D52" i="13"/>
  <c r="E52" i="13" s="1"/>
  <c r="D56" i="13"/>
  <c r="E56" i="13" s="1"/>
  <c r="D60" i="13"/>
  <c r="E60" i="13" s="1"/>
  <c r="D64" i="13"/>
  <c r="E64" i="13" s="1"/>
  <c r="D68" i="13"/>
  <c r="E68" i="13" s="1"/>
  <c r="D72" i="13"/>
  <c r="E72" i="13" s="1"/>
  <c r="D76" i="13"/>
  <c r="E76" i="13" s="1"/>
  <c r="D80" i="13"/>
  <c r="E80" i="13" s="1"/>
  <c r="D84" i="13"/>
  <c r="E84" i="13" s="1"/>
  <c r="D88" i="13"/>
  <c r="E88" i="13" s="1"/>
  <c r="D92" i="13"/>
  <c r="E92" i="13" s="1"/>
  <c r="D96" i="13"/>
  <c r="E96" i="13" s="1"/>
  <c r="D100" i="13"/>
  <c r="E100" i="13" s="1"/>
  <c r="D104" i="13"/>
  <c r="E104" i="13" s="1"/>
  <c r="D108" i="13"/>
  <c r="E108" i="13" s="1"/>
  <c r="D116" i="13"/>
  <c r="E116" i="13" s="1"/>
  <c r="D124" i="13"/>
  <c r="E124" i="13" s="1"/>
  <c r="G85" i="9"/>
  <c r="G78" i="9"/>
  <c r="E38" i="9"/>
  <c r="E32" i="9"/>
  <c r="D3" i="13"/>
  <c r="E3" i="13" s="1"/>
  <c r="D11" i="13"/>
  <c r="E11" i="13" s="1"/>
  <c r="D19" i="13"/>
  <c r="E19" i="13" s="1"/>
  <c r="D27" i="13"/>
  <c r="E27" i="13" s="1"/>
  <c r="D35" i="13"/>
  <c r="E35" i="13" s="1"/>
  <c r="D43" i="13"/>
  <c r="E43" i="13" s="1"/>
  <c r="D51" i="13"/>
  <c r="E51" i="13" s="1"/>
  <c r="D59" i="13"/>
  <c r="E59" i="13" s="1"/>
  <c r="D67" i="13"/>
  <c r="E67" i="13" s="1"/>
  <c r="D75" i="13"/>
  <c r="E75" i="13" s="1"/>
  <c r="D83" i="13"/>
  <c r="E83" i="13" s="1"/>
  <c r="D91" i="13"/>
  <c r="E91" i="13" s="1"/>
  <c r="D99" i="13"/>
  <c r="E99" i="13" s="1"/>
  <c r="D111" i="13"/>
  <c r="E111" i="13" s="1"/>
  <c r="D127" i="13"/>
  <c r="E127" i="13" s="1"/>
  <c r="D53" i="11"/>
  <c r="E53" i="11" s="1"/>
  <c r="D45" i="11"/>
  <c r="E45" i="11" s="1"/>
  <c r="D37" i="11"/>
  <c r="E37" i="11" s="1"/>
  <c r="D29" i="11"/>
  <c r="E29" i="11" s="1"/>
  <c r="D21" i="11"/>
  <c r="E21" i="11" s="1"/>
  <c r="D13" i="11"/>
  <c r="E13" i="11" s="1"/>
  <c r="D5" i="11"/>
  <c r="E5" i="11" s="1"/>
  <c r="D80" i="11"/>
  <c r="E80" i="11" s="1"/>
  <c r="D72" i="11"/>
  <c r="E72" i="11" s="1"/>
  <c r="D64" i="11"/>
  <c r="E64" i="11" s="1"/>
  <c r="D56" i="11"/>
  <c r="E56" i="11" s="1"/>
  <c r="D48" i="11"/>
  <c r="E48" i="11" s="1"/>
  <c r="D40" i="11"/>
  <c r="E40" i="11" s="1"/>
  <c r="D32" i="11"/>
  <c r="E32" i="11" s="1"/>
  <c r="D24" i="11"/>
  <c r="E24" i="11" s="1"/>
  <c r="D16" i="11"/>
  <c r="E16" i="11" s="1"/>
  <c r="D8" i="11"/>
  <c r="E8" i="11" s="1"/>
  <c r="D6" i="13"/>
  <c r="E6" i="13" s="1"/>
  <c r="E11" i="9"/>
  <c r="E113" i="9"/>
  <c r="F76" i="9"/>
  <c r="G70" i="9"/>
  <c r="G45" i="9"/>
  <c r="F40" i="9"/>
  <c r="D2" i="15"/>
  <c r="E2" i="15" s="1"/>
  <c r="D5" i="13"/>
  <c r="E5" i="13" s="1"/>
  <c r="D9" i="13"/>
  <c r="E9" i="13" s="1"/>
  <c r="D13" i="13"/>
  <c r="E13" i="13" s="1"/>
  <c r="D17" i="13"/>
  <c r="E17" i="13" s="1"/>
  <c r="D21" i="13"/>
  <c r="E21" i="13" s="1"/>
  <c r="D25" i="13"/>
  <c r="E25" i="13" s="1"/>
  <c r="D29" i="13"/>
  <c r="E29" i="13" s="1"/>
  <c r="D33" i="13"/>
  <c r="E33" i="13" s="1"/>
  <c r="D37" i="13"/>
  <c r="E37" i="13" s="1"/>
  <c r="D41" i="13"/>
  <c r="E41" i="13" s="1"/>
  <c r="D45" i="13"/>
  <c r="E45" i="13" s="1"/>
  <c r="D49" i="13"/>
  <c r="E49" i="13" s="1"/>
  <c r="D53" i="13"/>
  <c r="E53" i="13" s="1"/>
  <c r="D57" i="13"/>
  <c r="E57" i="13" s="1"/>
  <c r="D61" i="13"/>
  <c r="E61" i="13" s="1"/>
  <c r="D65" i="13"/>
  <c r="E65" i="13" s="1"/>
  <c r="D69" i="13"/>
  <c r="E69" i="13" s="1"/>
  <c r="D73" i="13"/>
  <c r="E73" i="13" s="1"/>
  <c r="D77" i="13"/>
  <c r="E77" i="13" s="1"/>
  <c r="D81" i="13"/>
  <c r="E81" i="13" s="1"/>
  <c r="D85" i="13"/>
  <c r="E85" i="13" s="1"/>
  <c r="D89" i="13"/>
  <c r="E89" i="13" s="1"/>
  <c r="D93" i="13"/>
  <c r="E93" i="13" s="1"/>
  <c r="D97" i="13"/>
  <c r="E97" i="13" s="1"/>
  <c r="D101" i="13"/>
  <c r="E101" i="13" s="1"/>
  <c r="D105" i="13"/>
  <c r="E105" i="13" s="1"/>
  <c r="D113" i="13"/>
  <c r="E113" i="13" s="1"/>
  <c r="D121" i="13"/>
  <c r="E121" i="13" s="1"/>
  <c r="D129" i="13"/>
  <c r="E129" i="13" s="1"/>
  <c r="D106" i="13"/>
  <c r="E106" i="13" s="1"/>
  <c r="D114" i="13"/>
  <c r="E114" i="13" s="1"/>
  <c r="D122" i="13"/>
  <c r="E122" i="13" s="1"/>
  <c r="D130" i="13"/>
  <c r="E130" i="13" s="1"/>
  <c r="D2" i="13"/>
  <c r="E2" i="13" s="1"/>
  <c r="D33" i="14"/>
  <c r="E33" i="14" s="1"/>
  <c r="D25" i="15"/>
  <c r="E25" i="15" s="1"/>
  <c r="D38" i="15"/>
  <c r="E38" i="15" s="1"/>
  <c r="D70" i="15"/>
  <c r="E70" i="15" s="1"/>
  <c r="D63" i="14"/>
  <c r="E63" i="14" s="1"/>
  <c r="D16" i="15"/>
  <c r="E16" i="15" s="1"/>
  <c r="D34" i="15"/>
  <c r="E34" i="15" s="1"/>
  <c r="D109" i="13"/>
  <c r="E109" i="13" s="1"/>
  <c r="D117" i="13"/>
  <c r="E117" i="13" s="1"/>
  <c r="D125" i="13"/>
  <c r="E125" i="13" s="1"/>
  <c r="D51" i="14"/>
  <c r="E51" i="14" s="1"/>
  <c r="D41" i="15"/>
  <c r="E41" i="15" s="1"/>
  <c r="D123" i="15"/>
  <c r="E123" i="15" s="1"/>
  <c r="D64" i="14"/>
  <c r="E64" i="14" s="1"/>
  <c r="D15" i="14"/>
  <c r="E15" i="14" s="1"/>
  <c r="D10" i="14"/>
  <c r="E10" i="14" s="1"/>
  <c r="D9" i="14"/>
  <c r="E9" i="14" s="1"/>
  <c r="D10" i="15"/>
  <c r="E10" i="15" s="1"/>
  <c r="D19" i="15"/>
  <c r="E19" i="15" s="1"/>
  <c r="D62" i="15"/>
  <c r="E62" i="15" s="1"/>
  <c r="D126" i="15"/>
  <c r="E126" i="15" s="1"/>
  <c r="D112" i="13"/>
  <c r="E112" i="13" s="1"/>
  <c r="D120" i="13"/>
  <c r="E120" i="13" s="1"/>
  <c r="D128" i="13"/>
  <c r="E128" i="13" s="1"/>
  <c r="D52" i="14"/>
  <c r="E52" i="14" s="1"/>
  <c r="D40" i="14"/>
  <c r="E40" i="14" s="1"/>
  <c r="D27" i="15"/>
  <c r="E27" i="15" s="1"/>
  <c r="D28" i="15"/>
  <c r="E28" i="15" s="1"/>
  <c r="D36" i="15"/>
  <c r="E36" i="15" s="1"/>
  <c r="D40" i="15"/>
  <c r="E40" i="15" s="1"/>
  <c r="D45" i="15"/>
  <c r="E45" i="15" s="1"/>
  <c r="D49" i="15"/>
  <c r="E49" i="15" s="1"/>
  <c r="D73" i="15"/>
  <c r="E73" i="15" s="1"/>
  <c r="D82" i="15"/>
  <c r="E82" i="15" s="1"/>
  <c r="D83" i="15"/>
  <c r="E83" i="15" s="1"/>
  <c r="D91" i="15"/>
  <c r="E91" i="15" s="1"/>
  <c r="D105" i="15"/>
  <c r="E105" i="15" s="1"/>
  <c r="D57" i="14"/>
  <c r="E57" i="14" s="1"/>
  <c r="D9" i="15"/>
  <c r="E9" i="15" s="1"/>
  <c r="D18" i="15"/>
  <c r="E18" i="15" s="1"/>
  <c r="D50" i="15"/>
  <c r="E50" i="15" s="1"/>
  <c r="D61" i="15"/>
  <c r="E61" i="15" s="1"/>
  <c r="D72" i="15"/>
  <c r="E72" i="15" s="1"/>
  <c r="D94" i="15"/>
  <c r="E94" i="15" s="1"/>
  <c r="D95" i="15"/>
  <c r="E95" i="15" s="1"/>
  <c r="D107" i="13"/>
  <c r="E107" i="13" s="1"/>
  <c r="D115" i="13"/>
  <c r="E115" i="13" s="1"/>
  <c r="D123" i="13"/>
  <c r="E123" i="13" s="1"/>
  <c r="D26" i="15"/>
  <c r="E26" i="15" s="1"/>
  <c r="D35" i="15"/>
  <c r="E35" i="15" s="1"/>
  <c r="D39" i="15"/>
  <c r="E39" i="15" s="1"/>
  <c r="D43" i="15"/>
  <c r="E43" i="15" s="1"/>
  <c r="D48" i="15"/>
  <c r="E48" i="15" s="1"/>
  <c r="D57" i="15"/>
  <c r="E57" i="15" s="1"/>
  <c r="D66" i="15"/>
  <c r="E66" i="15" s="1"/>
  <c r="D81" i="15"/>
  <c r="E81" i="15" s="1"/>
  <c r="D90" i="15"/>
  <c r="E90" i="15" s="1"/>
  <c r="D104" i="15"/>
  <c r="E104" i="15" s="1"/>
  <c r="E105" i="9"/>
  <c r="F44" i="9"/>
  <c r="G105" i="9"/>
  <c r="F90" i="9"/>
  <c r="E90" i="9"/>
  <c r="G119" i="9"/>
  <c r="F74" i="9"/>
  <c r="G74" i="9"/>
  <c r="G120" i="9"/>
  <c r="E91" i="9"/>
  <c r="G35" i="9"/>
  <c r="E37" i="9"/>
  <c r="E114" i="9"/>
  <c r="E75" i="9"/>
  <c r="F36" i="9"/>
  <c r="F50" i="9"/>
  <c r="F107" i="9"/>
  <c r="G84" i="9"/>
  <c r="E36" i="9"/>
  <c r="E117" i="9"/>
  <c r="E35" i="9"/>
  <c r="F42" i="9"/>
  <c r="G71" i="9"/>
  <c r="G101" i="9"/>
  <c r="E49" i="9"/>
  <c r="F24" i="9"/>
  <c r="E48" i="9"/>
  <c r="F43" i="9"/>
  <c r="F33" i="9"/>
  <c r="F78" i="9"/>
  <c r="G64" i="9"/>
  <c r="F110" i="9"/>
  <c r="E51" i="9"/>
  <c r="E65" i="9"/>
  <c r="E106" i="9"/>
  <c r="F118" i="9"/>
  <c r="F92" i="9"/>
  <c r="G27" i="9"/>
  <c r="G118" i="9"/>
  <c r="G111" i="9"/>
  <c r="F72" i="9"/>
  <c r="F51" i="9"/>
  <c r="F27" i="9"/>
  <c r="G34" i="9"/>
  <c r="F34" i="9"/>
  <c r="F108" i="9"/>
  <c r="G108" i="9"/>
  <c r="E26" i="9"/>
  <c r="F26" i="9"/>
  <c r="G41" i="9"/>
  <c r="E41" i="9"/>
  <c r="E25" i="9"/>
  <c r="F25" i="9"/>
  <c r="G121" i="9"/>
  <c r="E72" i="9"/>
  <c r="G54" i="9"/>
  <c r="E54" i="9"/>
  <c r="F54" i="9"/>
  <c r="G67" i="9"/>
  <c r="E67" i="9"/>
  <c r="E46" i="9"/>
  <c r="E73" i="9"/>
  <c r="G73" i="9"/>
  <c r="G60" i="9"/>
  <c r="E60" i="9"/>
  <c r="E53" i="9"/>
  <c r="F53" i="9"/>
  <c r="F88" i="9"/>
  <c r="E88" i="9"/>
  <c r="F80" i="9"/>
  <c r="E80" i="9"/>
  <c r="E66" i="9"/>
  <c r="F66" i="9"/>
  <c r="G103" i="9"/>
  <c r="E103" i="9"/>
  <c r="E79" i="9"/>
  <c r="F79" i="9"/>
  <c r="G59" i="9"/>
  <c r="E59" i="9"/>
  <c r="E116" i="9"/>
  <c r="F116" i="9"/>
  <c r="G102" i="9"/>
  <c r="F102" i="9"/>
  <c r="E87" i="9"/>
  <c r="F87" i="9"/>
  <c r="G47" i="9"/>
  <c r="E123" i="9"/>
  <c r="F123" i="9"/>
  <c r="G123" i="9"/>
  <c r="G109" i="9"/>
  <c r="E102" i="9"/>
  <c r="F122" i="9"/>
  <c r="G122" i="9"/>
  <c r="G115" i="9"/>
  <c r="E115" i="9"/>
  <c r="E108" i="9"/>
  <c r="E18" i="9"/>
  <c r="G18" i="9"/>
  <c r="F32" i="9"/>
  <c r="F98" i="9"/>
  <c r="G77" i="9"/>
  <c r="F30" i="9"/>
  <c r="E31" i="9"/>
  <c r="E30" i="9"/>
  <c r="G117" i="9"/>
  <c r="E81" i="9"/>
  <c r="E93" i="9"/>
  <c r="F85" i="9"/>
  <c r="G114" i="9"/>
  <c r="E23" i="9"/>
  <c r="G57" i="9"/>
  <c r="G31" i="9"/>
  <c r="G21" i="9"/>
  <c r="E63" i="9"/>
  <c r="G76" i="9"/>
  <c r="E100" i="9"/>
  <c r="G39" i="9"/>
  <c r="G29" i="9"/>
  <c r="G22" i="9"/>
  <c r="E45" i="9"/>
  <c r="E95" i="9"/>
  <c r="E99" i="9"/>
  <c r="F101" i="9"/>
  <c r="G95" i="9"/>
  <c r="E89" i="9"/>
  <c r="G83" i="9"/>
  <c r="F22" i="9"/>
  <c r="F15" i="9"/>
  <c r="E34" i="9"/>
  <c r="E69" i="9"/>
  <c r="G11" i="9"/>
  <c r="G15" i="9"/>
  <c r="E52" i="9"/>
  <c r="G88" i="9"/>
  <c r="G28" i="9"/>
  <c r="F37" i="9"/>
  <c r="E58" i="9"/>
  <c r="F46" i="9"/>
  <c r="F111" i="9"/>
  <c r="E55" i="9"/>
  <c r="E94" i="9"/>
  <c r="G49" i="9"/>
  <c r="G112" i="9"/>
  <c r="E122" i="9"/>
  <c r="G116" i="9"/>
  <c r="G110" i="9"/>
  <c r="G79" i="9"/>
  <c r="F73" i="9"/>
  <c r="E61" i="9"/>
  <c r="E43" i="9"/>
  <c r="G26" i="9"/>
  <c r="E28" i="9"/>
  <c r="F70" i="9"/>
  <c r="F113" i="9"/>
  <c r="E84" i="9"/>
  <c r="E82" i="9"/>
  <c r="G82" i="9"/>
  <c r="F41" i="9"/>
  <c r="F83" i="9"/>
  <c r="F89" i="9"/>
  <c r="F21" i="9"/>
  <c r="F16" i="9"/>
  <c r="E40" i="9"/>
  <c r="E16" i="9"/>
  <c r="G23" i="9"/>
  <c r="F96" i="9"/>
  <c r="E20" i="9"/>
  <c r="E96" i="9"/>
  <c r="V106" i="8" l="1"/>
  <c r="V60" i="8"/>
  <c r="V93" i="8"/>
  <c r="V88" i="8"/>
  <c r="V82" i="8"/>
  <c r="V96" i="8"/>
  <c r="V97" i="8"/>
  <c r="V66" i="8"/>
  <c r="V86" i="8"/>
  <c r="V41" i="8"/>
  <c r="V55" i="8"/>
  <c r="V57" i="8"/>
  <c r="V38" i="8"/>
  <c r="V77" i="8"/>
  <c r="V39" i="8"/>
  <c r="V46" i="8"/>
  <c r="V98" i="8"/>
  <c r="V58" i="8"/>
  <c r="V108" i="8"/>
  <c r="V63" i="8"/>
  <c r="V30" i="8"/>
  <c r="V70" i="8"/>
  <c r="V84" i="8"/>
  <c r="V45" i="8"/>
  <c r="V29" i="8"/>
  <c r="V94" i="8"/>
  <c r="V104" i="8"/>
  <c r="V59" i="8"/>
  <c r="V40" i="8"/>
  <c r="V89" i="8"/>
  <c r="V80" i="8"/>
  <c r="V33" i="8"/>
  <c r="V61" i="8"/>
  <c r="V54" i="8"/>
  <c r="V34" i="8"/>
  <c r="V85" i="8"/>
  <c r="V56" i="8"/>
  <c r="V52" i="8"/>
  <c r="V42" i="8"/>
  <c r="V103" i="8"/>
  <c r="V62" i="8"/>
  <c r="V67" i="8"/>
  <c r="V83" i="8"/>
  <c r="V72" i="8"/>
  <c r="V91" i="8"/>
  <c r="V78" i="8"/>
  <c r="V49" i="8"/>
  <c r="V81" i="8"/>
  <c r="V92" i="8"/>
  <c r="V101" i="8"/>
  <c r="V44" i="8"/>
  <c r="V105" i="8"/>
  <c r="V31" i="8"/>
  <c r="V76" i="8"/>
  <c r="V64" i="8"/>
  <c r="V48" i="8"/>
  <c r="V73" i="8"/>
  <c r="V68" i="8"/>
  <c r="V32" i="8"/>
  <c r="V71" i="8"/>
  <c r="V107" i="8"/>
  <c r="V50" i="8"/>
  <c r="V100" i="8"/>
  <c r="V47" i="8"/>
  <c r="V36" i="8"/>
  <c r="V37" i="8"/>
  <c r="V102" i="8"/>
  <c r="V53" i="8"/>
  <c r="V43" i="8"/>
  <c r="V65" i="8"/>
  <c r="V95" i="8"/>
  <c r="V69" i="8"/>
  <c r="V74" i="8"/>
  <c r="V90" i="8"/>
  <c r="V79" i="8"/>
  <c r="V51" i="8"/>
  <c r="V35" i="8"/>
  <c r="V99" i="8"/>
  <c r="V87" i="8"/>
  <c r="V75" i="8"/>
  <c r="W59" i="8" l="1"/>
  <c r="W64" i="8"/>
  <c r="W89" i="8"/>
  <c r="W79" i="8"/>
  <c r="W39" i="8"/>
  <c r="W29" i="8"/>
  <c r="W84" i="8"/>
  <c r="W49" i="8"/>
  <c r="W34" i="8"/>
  <c r="W104" i="8"/>
  <c r="W44" i="8"/>
  <c r="W74" i="8"/>
  <c r="W69" i="8"/>
  <c r="W94" i="8"/>
  <c r="W54" i="8"/>
  <c r="W99" i="8"/>
  <c r="V10" i="8" l="1"/>
  <c r="V9" i="8"/>
  <c r="V14" i="8"/>
  <c r="V15" i="8"/>
  <c r="V12" i="8" l="1"/>
  <c r="V24" i="8"/>
  <c r="V4" i="8"/>
  <c r="V19" i="8"/>
  <c r="V25" i="8"/>
  <c r="V20" i="8"/>
  <c r="V17" i="8"/>
  <c r="V18" i="8"/>
  <c r="V8" i="8"/>
  <c r="W7" i="8" s="1"/>
  <c r="V16" i="8"/>
  <c r="V3" i="8"/>
  <c r="V26" i="8"/>
  <c r="V13" i="8"/>
  <c r="V27" i="8"/>
  <c r="V5" i="8"/>
  <c r="V28" i="8"/>
  <c r="V22" i="8"/>
  <c r="V6" i="8"/>
  <c r="V11" i="8"/>
  <c r="V21" i="8"/>
  <c r="V23" i="8"/>
  <c r="W14" i="8" l="1"/>
  <c r="W3" i="8"/>
  <c r="W24" i="8"/>
  <c r="W19" i="8"/>
  <c r="W9" i="8"/>
  <c r="W5" i="8"/>
  <c r="X7" i="8" l="1"/>
  <c r="X3" i="8"/>
  <c r="W109" i="8"/>
</calcChain>
</file>

<file path=xl/sharedStrings.xml><?xml version="1.0" encoding="utf-8"?>
<sst xmlns="http://schemas.openxmlformats.org/spreadsheetml/2006/main" count="821" uniqueCount="79">
  <si>
    <t>1/8</t>
  </si>
  <si>
    <t>1/4</t>
  </si>
  <si>
    <t>1/2</t>
  </si>
  <si>
    <t>Finale</t>
  </si>
  <si>
    <t>Antal</t>
  </si>
  <si>
    <t>1. rd</t>
  </si>
  <si>
    <t>2. rd</t>
  </si>
  <si>
    <t>3. rd</t>
  </si>
  <si>
    <t>4. rd</t>
  </si>
  <si>
    <t>5. rd</t>
  </si>
  <si>
    <t>Kampe</t>
  </si>
  <si>
    <t>1. præmie</t>
  </si>
  <si>
    <t>2. præmie</t>
  </si>
  <si>
    <t>3. præmie</t>
  </si>
  <si>
    <t>Deltagere</t>
  </si>
  <si>
    <t>Du kan indtaste et andet antal for 2. og 3. præmie herover.</t>
  </si>
  <si>
    <t>Række</t>
  </si>
  <si>
    <t>2. linje</t>
  </si>
  <si>
    <t>1. linje</t>
  </si>
  <si>
    <t>RUNDESKEMA</t>
  </si>
  <si>
    <t>HS</t>
  </si>
  <si>
    <t>DS</t>
  </si>
  <si>
    <t>HD</t>
  </si>
  <si>
    <t>DD</t>
  </si>
  <si>
    <t>MD</t>
  </si>
  <si>
    <t>Puljer med 3</t>
  </si>
  <si>
    <t>Puljer med 4</t>
  </si>
  <si>
    <t>Puljer med 5</t>
  </si>
  <si>
    <t>Tjek</t>
  </si>
  <si>
    <t>Antal puljer</t>
  </si>
  <si>
    <t>Antal kampe</t>
  </si>
  <si>
    <t>3Puljer</t>
  </si>
  <si>
    <t>4Puljer</t>
  </si>
  <si>
    <t>5Puljer</t>
  </si>
  <si>
    <t>1 runde</t>
  </si>
  <si>
    <t>2 runde</t>
  </si>
  <si>
    <t>3 runde</t>
  </si>
  <si>
    <t>4 runde</t>
  </si>
  <si>
    <t>5 runde</t>
  </si>
  <si>
    <t>U9 D</t>
  </si>
  <si>
    <t>U11 A</t>
  </si>
  <si>
    <t>U11 B</t>
  </si>
  <si>
    <t>U11 C</t>
  </si>
  <si>
    <t>U11 D</t>
  </si>
  <si>
    <t>U13 A</t>
  </si>
  <si>
    <t>U13 B</t>
  </si>
  <si>
    <t>U13 C</t>
  </si>
  <si>
    <t>U13 D</t>
  </si>
  <si>
    <t>U15 M</t>
  </si>
  <si>
    <t>U15 A</t>
  </si>
  <si>
    <t>U15 B</t>
  </si>
  <si>
    <t>U15 C</t>
  </si>
  <si>
    <t>U15 D</t>
  </si>
  <si>
    <t>U17/U19 M</t>
  </si>
  <si>
    <t>U17/U19 A</t>
  </si>
  <si>
    <t>U17/U19 B</t>
  </si>
  <si>
    <t>U17/U19 C</t>
  </si>
  <si>
    <t>U17/U19 D</t>
  </si>
  <si>
    <t>6Puljer</t>
  </si>
  <si>
    <t>Puljer med 6</t>
  </si>
  <si>
    <t>Spillere</t>
  </si>
  <si>
    <t>U13 M</t>
  </si>
  <si>
    <t>U15 E</t>
  </si>
  <si>
    <t>U17 E</t>
  </si>
  <si>
    <t>U19 E</t>
  </si>
  <si>
    <t>PRÆMIER</t>
  </si>
  <si>
    <t>X</t>
  </si>
  <si>
    <t>1/16</t>
  </si>
  <si>
    <t>1/32</t>
  </si>
  <si>
    <t>U17 M</t>
  </si>
  <si>
    <t>U19 M</t>
  </si>
  <si>
    <t>Antal pulje kampe</t>
  </si>
  <si>
    <t>Antal cup kampe</t>
  </si>
  <si>
    <t>Do.</t>
  </si>
  <si>
    <t>U9 C</t>
  </si>
  <si>
    <t>6 runde</t>
  </si>
  <si>
    <t>6. rd</t>
  </si>
  <si>
    <t>Turneringsnavn</t>
  </si>
  <si>
    <t>U911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</si>
</sst>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2"/>
      <color theme="1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Trellis">
        <bgColor theme="6" tint="0.79995117038483843"/>
      </patternFill>
    </fill>
    <fill>
      <patternFill patternType="lightTrellis">
        <bgColor theme="8" tint="0.79995117038483843"/>
      </patternFill>
    </fill>
    <fill>
      <patternFill patternType="lightTrellis"/>
    </fill>
    <fill>
      <patternFill patternType="lightTrellis">
        <bgColor rgb="FFFFFF00"/>
      </patternFill>
    </fill>
  </fills>
  <borders count="6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Protection="1">
      <protection locked="0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5" fillId="0" borderId="7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3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0" fillId="0" borderId="15" xfId="0" applyBorder="1"/>
    <xf numFmtId="0" fontId="5" fillId="0" borderId="16" xfId="0" applyFont="1" applyBorder="1" applyAlignment="1">
      <alignment vertical="center"/>
    </xf>
    <xf numFmtId="0" fontId="5" fillId="0" borderId="17" xfId="0" applyFont="1" applyBorder="1" applyProtection="1">
      <protection locked="0"/>
    </xf>
    <xf numFmtId="0" fontId="0" fillId="0" borderId="18" xfId="0" applyBorder="1"/>
    <xf numFmtId="0" fontId="1" fillId="2" borderId="10" xfId="0" applyFont="1" applyFill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Protection="1">
      <protection locked="0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5" fillId="0" borderId="22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Protection="1">
      <protection locked="0"/>
    </xf>
    <xf numFmtId="0" fontId="5" fillId="3" borderId="29" xfId="0" applyFont="1" applyFill="1" applyBorder="1" applyProtection="1">
      <protection locked="0"/>
    </xf>
    <xf numFmtId="0" fontId="5" fillId="3" borderId="30" xfId="0" applyFont="1" applyFill="1" applyBorder="1" applyProtection="1">
      <protection locked="0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0" fillId="5" borderId="0" xfId="0" applyFill="1"/>
    <xf numFmtId="0" fontId="5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0" fillId="3" borderId="0" xfId="0" applyFill="1"/>
    <xf numFmtId="0" fontId="5" fillId="3" borderId="22" xfId="0" applyFont="1" applyFill="1" applyBorder="1" applyProtection="1">
      <protection locked="0"/>
    </xf>
    <xf numFmtId="0" fontId="0" fillId="3" borderId="2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23" xfId="0" applyFont="1" applyFill="1" applyBorder="1" applyProtection="1">
      <protection locked="0"/>
    </xf>
    <xf numFmtId="0" fontId="0" fillId="3" borderId="21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3" borderId="24" xfId="0" applyFont="1" applyFill="1" applyBorder="1" applyProtection="1">
      <protection locked="0"/>
    </xf>
    <xf numFmtId="0" fontId="0" fillId="3" borderId="26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0" fillId="6" borderId="0" xfId="0" applyFill="1"/>
    <xf numFmtId="0" fontId="5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9" fillId="9" borderId="0" xfId="0" applyFont="1" applyFill="1" applyAlignment="1">
      <alignment horizontal="center"/>
    </xf>
    <xf numFmtId="0" fontId="5" fillId="3" borderId="6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0" fillId="0" borderId="0" xfId="0" quotePrefix="1" applyAlignment="1">
      <alignment horizontal="right"/>
    </xf>
    <xf numFmtId="0" fontId="1" fillId="2" borderId="46" xfId="0" applyFont="1" applyFill="1" applyBorder="1"/>
    <xf numFmtId="0" fontId="0" fillId="0" borderId="27" xfId="0" applyBorder="1"/>
    <xf numFmtId="0" fontId="0" fillId="0" borderId="47" xfId="0" applyBorder="1"/>
    <xf numFmtId="0" fontId="0" fillId="0" borderId="48" xfId="0" applyBorder="1"/>
    <xf numFmtId="0" fontId="9" fillId="10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49" xfId="0" applyFont="1" applyFill="1" applyBorder="1" applyProtection="1">
      <protection locked="0"/>
    </xf>
    <xf numFmtId="0" fontId="5" fillId="3" borderId="50" xfId="0" applyFont="1" applyFill="1" applyBorder="1" applyProtection="1">
      <protection locked="0"/>
    </xf>
    <xf numFmtId="0" fontId="0" fillId="3" borderId="5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5" fillId="3" borderId="52" xfId="0" applyFont="1" applyFill="1" applyBorder="1" applyProtection="1">
      <protection locked="0"/>
    </xf>
    <xf numFmtId="0" fontId="5" fillId="3" borderId="53" xfId="0" applyFont="1" applyFill="1" applyBorder="1" applyProtection="1">
      <protection locked="0"/>
    </xf>
    <xf numFmtId="0" fontId="0" fillId="3" borderId="54" xfId="0" applyFill="1" applyBorder="1" applyAlignment="1">
      <alignment horizontal="center" vertical="center"/>
    </xf>
    <xf numFmtId="0" fontId="5" fillId="3" borderId="16" xfId="0" applyFont="1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5" borderId="6" xfId="0" applyFont="1" applyFill="1" applyBorder="1" applyProtection="1">
      <protection locked="0"/>
    </xf>
    <xf numFmtId="0" fontId="5" fillId="5" borderId="22" xfId="0" applyFont="1" applyFill="1" applyBorder="1" applyProtection="1">
      <protection locked="0"/>
    </xf>
    <xf numFmtId="0" fontId="5" fillId="5" borderId="28" xfId="0" applyFont="1" applyFill="1" applyBorder="1" applyProtection="1">
      <protection locked="0"/>
    </xf>
    <xf numFmtId="0" fontId="0" fillId="5" borderId="13" xfId="0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5" fillId="5" borderId="2" xfId="0" applyFont="1" applyFill="1" applyBorder="1" applyProtection="1">
      <protection locked="0"/>
    </xf>
    <xf numFmtId="0" fontId="5" fillId="5" borderId="23" xfId="0" applyFont="1" applyFill="1" applyBorder="1" applyProtection="1">
      <protection locked="0"/>
    </xf>
    <xf numFmtId="0" fontId="5" fillId="5" borderId="29" xfId="0" applyFont="1" applyFill="1" applyBorder="1" applyProtection="1">
      <protection locked="0"/>
    </xf>
    <xf numFmtId="0" fontId="0" fillId="5" borderId="7" xfId="0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/>
    </xf>
    <xf numFmtId="0" fontId="5" fillId="5" borderId="3" xfId="0" applyFont="1" applyFill="1" applyBorder="1" applyProtection="1">
      <protection locked="0"/>
    </xf>
    <xf numFmtId="0" fontId="5" fillId="5" borderId="24" xfId="0" applyFont="1" applyFill="1" applyBorder="1" applyProtection="1">
      <protection locked="0"/>
    </xf>
    <xf numFmtId="0" fontId="0" fillId="5" borderId="8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5" fillId="3" borderId="19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3" borderId="47" xfId="0" applyFont="1" applyFill="1" applyBorder="1" applyProtection="1">
      <protection locked="0"/>
    </xf>
    <xf numFmtId="0" fontId="5" fillId="5" borderId="30" xfId="0" applyFont="1" applyFill="1" applyBorder="1" applyProtection="1">
      <protection locked="0"/>
    </xf>
    <xf numFmtId="0" fontId="0" fillId="5" borderId="26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3" borderId="56" xfId="0" applyFont="1" applyFill="1" applyBorder="1" applyProtection="1">
      <protection locked="0"/>
    </xf>
    <xf numFmtId="0" fontId="5" fillId="3" borderId="57" xfId="0" applyFont="1" applyFill="1" applyBorder="1" applyProtection="1">
      <protection locked="0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/>
    </xf>
    <xf numFmtId="0" fontId="5" fillId="0" borderId="60" xfId="0" applyFont="1" applyFill="1" applyBorder="1" applyAlignment="1">
      <alignment horizontal="center" vertical="center"/>
    </xf>
    <xf numFmtId="0" fontId="5" fillId="3" borderId="16" xfId="0" applyFont="1" applyFill="1" applyBorder="1" applyProtection="1">
      <protection locked="0"/>
    </xf>
    <xf numFmtId="0" fontId="0" fillId="3" borderId="17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>
    <pageSetUpPr fitToPage="1"/>
  </sheetPr>
  <dimension ref="A1:AH109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A11" sqref="AA11"/>
    </sheetView>
  </sheetViews>
  <sheetFormatPr defaultRowHeight="15" x14ac:dyDescent="0.25"/>
  <cols>
    <col min="1" max="1" width="5.28515625" hidden="1" customWidth="1"/>
    <col min="2" max="2" width="10.7109375" bestFit="1" customWidth="1"/>
    <col min="3" max="3" width="3.85546875" bestFit="1" customWidth="1"/>
    <col min="4" max="4" width="3.85546875" customWidth="1"/>
    <col min="5" max="5" width="7.7109375" style="1" bestFit="1" customWidth="1"/>
    <col min="6" max="9" width="7.42578125" style="1" bestFit="1" customWidth="1"/>
    <col min="10" max="15" width="5.28515625" bestFit="1" customWidth="1"/>
    <col min="16" max="17" width="5.5703125" bestFit="1" customWidth="1"/>
    <col min="18" max="20" width="4.42578125" bestFit="1" customWidth="1"/>
    <col min="21" max="21" width="6.140625" bestFit="1" customWidth="1"/>
    <col min="22" max="22" width="4.42578125" bestFit="1" customWidth="1"/>
    <col min="23" max="23" width="6.28515625" bestFit="1" customWidth="1"/>
    <col min="24" max="24" width="6.140625" customWidth="1"/>
    <col min="26" max="26" width="6.42578125" bestFit="1" customWidth="1"/>
    <col min="27" max="27" width="11" bestFit="1" customWidth="1"/>
    <col min="28" max="28" width="8.140625" bestFit="1" customWidth="1"/>
  </cols>
  <sheetData>
    <row r="1" spans="1:24" ht="19.5" thickBot="1" x14ac:dyDescent="0.35">
      <c r="B1" s="113" t="s">
        <v>19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pans="1:24" ht="25.5" customHeight="1" thickBot="1" x14ac:dyDescent="0.3">
      <c r="B2" s="36" t="s">
        <v>16</v>
      </c>
      <c r="C2" s="36"/>
      <c r="D2" s="59" t="s">
        <v>66</v>
      </c>
      <c r="E2" s="23" t="s">
        <v>60</v>
      </c>
      <c r="F2" s="23" t="s">
        <v>31</v>
      </c>
      <c r="G2" s="23" t="s">
        <v>32</v>
      </c>
      <c r="H2" s="23" t="s">
        <v>33</v>
      </c>
      <c r="I2" s="23" t="s">
        <v>58</v>
      </c>
      <c r="J2" s="23" t="s">
        <v>5</v>
      </c>
      <c r="K2" s="23" t="s">
        <v>6</v>
      </c>
      <c r="L2" s="23" t="s">
        <v>7</v>
      </c>
      <c r="M2" s="23" t="s">
        <v>8</v>
      </c>
      <c r="N2" s="23" t="s">
        <v>9</v>
      </c>
      <c r="O2" s="23" t="s">
        <v>76</v>
      </c>
      <c r="P2" s="37" t="s">
        <v>68</v>
      </c>
      <c r="Q2" s="37" t="s">
        <v>67</v>
      </c>
      <c r="R2" s="37" t="s">
        <v>0</v>
      </c>
      <c r="S2" s="37" t="s">
        <v>1</v>
      </c>
      <c r="T2" s="37" t="s">
        <v>2</v>
      </c>
      <c r="U2" s="23" t="s">
        <v>3</v>
      </c>
      <c r="V2" s="158" t="s">
        <v>10</v>
      </c>
      <c r="W2" s="159"/>
      <c r="X2" s="160"/>
    </row>
    <row r="3" spans="1:24" x14ac:dyDescent="0.25">
      <c r="A3" s="72" t="s">
        <v>78</v>
      </c>
      <c r="B3" s="118" t="s">
        <v>74</v>
      </c>
      <c r="C3" s="119" t="s">
        <v>20</v>
      </c>
      <c r="D3" s="120"/>
      <c r="E3" s="121">
        <v>0</v>
      </c>
      <c r="F3" s="121">
        <f>IF(A3=43,VLOOKUP(E3,Ark43s!$A$2:$V$130,6,FALSE),0)+IF(A3=34,VLOOKUP(E3,'Ark34'!$A$2:$V$130,6,FALSE),0)+IF(E3="cup",VLOOKUP(E3,Arkcup!$A$2:$V$130,6,FALSE),0)+IF(A3=45,VLOOKUP(E3,'Ark45'!$A$2:$V$130,6,FALSE),0)+IF(A3=54,VLOOKUP(E3,'Ark54'!$A$2:$V$130,6,FALSE),0)+IF(A3=56,VLOOKUP(E3,'Ark56'!$A$2:$V$130,6,FALSE),0)+IF(A3=65,VLOOKUP(E3,'Ark65'!$A$2:$V$130,6,FALSE),0)+IF(A3="U911",VLOOKUP(E3,ArkU911s!$A$2:$V$130,6,FALSE),0)</f>
        <v>0</v>
      </c>
      <c r="G3" s="121">
        <f>IF(A3=43,VLOOKUP(E3,Ark43s!$A$2:$V$130,7,FALSE),0)+IF(A3=34,VLOOKUP(E3,'Ark34'!$A$2:$V$130,7,FALSE),0)+IF(E3="cup",VLOOKUP(E3,Arkcup!$A$2:$V$130,7,FALSE),0)+IF(A3=45,VLOOKUP(E3,'Ark45'!$A$2:$V$130,7,FALSE),0)++IF(A3=54,VLOOKUP(E3,'Ark54'!$A$2:$V$130,7,FALSE),0)+IF(A3=56,VLOOKUP(E3,'Ark56'!$A$2:$V$130,7,FALSE),0)+IF(A3=65,VLOOKUP(E3,'Ark65'!$A$2:$V$130,7,FALSE),0)+IF(A3="U911",VLOOKUP(E3,ArkU911s!$A$2:$V$130,7,FALSE),0)</f>
        <v>0</v>
      </c>
      <c r="H3" s="121">
        <f>IF(A3=43,VLOOKUP(E3,Ark43s!$A$2:$V$130,8,FALSE),0)+IF(A3=34,VLOOKUP(E3,'Ark34'!$A$2:$V$130,8,FALSE),0)+IF(E3="cup",VLOOKUP(E3,Arkcup!$A$2:$V$130,8,FALSE),0)+IF(A3=45,VLOOKUP(E3,'Ark45'!$A$2:$V$130,8,FALSE),0)++IF(A3=54,VLOOKUP(E3,'Ark54'!$A$2:$V$130,8,FALSE),0)+IF(A3=56,VLOOKUP(E3,'Ark56'!$A$2:$V$130,8,FALSE),0)+IF(A3=65,VLOOKUP(E3,'Ark65'!$A$2:$V$130,8,FALSE),0)+IF(A3="U911",VLOOKUP(E3,ArkU911s!$A$2:$V$130,8,FALSE),0)</f>
        <v>0</v>
      </c>
      <c r="I3" s="121">
        <f>IF(A3=43,VLOOKUP(E3,Ark43s!$A$2:$V$130,9,FALSE),0)+IF(A3=34,VLOOKUP(E3,'Ark34'!$A$2:$V$130,9,FALSE),0)+IF(E3="cup",VLOOKUP(E3,Arkcup!$A$2:$V$130,9,FALSE),0)+IF(A3=45,VLOOKUP(E3,'Ark45'!$A$2:$V$130,9,FALSE),0)++IF(A3=54,VLOOKUP(E3,'Ark54'!$A$2:$V$130,9,FALSE),0)+IF(A3=56,VLOOKUP(E3,'Ark56'!$A$2:$V$130,9,FALSE),0)+IF(A3=65,VLOOKUP(E3,'Ark65'!$A$2:$V$130,9,FALSE),0)+IF(A3="U911",VLOOKUP(E3,ArkU911s!$A$2:$V$130,9,FALSE),0)</f>
        <v>0</v>
      </c>
      <c r="J3" s="121">
        <f>IF(A3=43,VLOOKUP(E3,Ark43s!$A$2:$V$130,10,FALSE),0)+IF(A3=34,VLOOKUP(E3,'Ark34'!$A$2:$V$130,10,FALSE),0)+IF(E3="cup",VLOOKUP(E3,Arkcup!$A$2:$V$130,10,FALSE),0)+IF(A3=45,VLOOKUP(E3,'Ark45'!$A$2:$V$130,10,FALSE),0)++IF(A3=54,VLOOKUP(E3,'Ark54'!$A$2:$V$130,10,FALSE),0)+IF(A3=56,VLOOKUP(E3,'Ark56'!$A$2:$V$130,10,FALSE),0)+IF(A3=65,VLOOKUP(E3,'Ark65'!$A$2:$V$130,10,FALSE),0)+IF(A3="SW3",VLOOKUP(E3,ArkSw3!$A$2:$V$130,10,FALSE),0)+IF(A3="SW4",VLOOKUP(E3,ArkSw4!$A$2:$V$130,10,FALSE),0)+IF(A3="SW5",VLOOKUP(E3,ArkSw5!$A$2:$V$130,10,FALSE),0)+IF(A3="SW6",VLOOKUP(E3,ArkSw6!$A$2:$V$130,10,FALSE),0)+IF(A3="U911",VLOOKUP(E3,ArkU911s!$A$2:$V$130,10,FALSE),0)</f>
        <v>0</v>
      </c>
      <c r="K3" s="121">
        <f>IF(A3=43,VLOOKUP(E3,Ark43s!$A$2:$V$130,11,FALSE),0)+IF(A3=34,VLOOKUP(E3,'Ark34'!$A$2:$V$130,11,FALSE),0)+IF(E3="cup",VLOOKUP(E3,Arkcup!$A$2:$V$130,11,FALSE),0)+IF(A3=45,VLOOKUP(E3,'Ark45'!$A$2:$V$130,11,FALSE),0)++IF(A3=54,VLOOKUP(E3,'Ark54'!$A$2:$V$130,11,FALSE),0)+IF(A3=56,VLOOKUP(E3,'Ark56'!$A$2:$V$130,11,FALSE),0)+IF(A3=65,VLOOKUP(E3,'Ark65'!$A$2:$V$130,11,FALSE),0)+IF(A3="SW3",VLOOKUP(E3,ArkSw3!$A$2:$V$130,11,FALSE),0)+IF(A3="SW4",VLOOKUP(E3,ArkSw4!$A$2:$V$130,11,FALSE),0)+IF(A3="SW5",VLOOKUP(E3,ArkSw5!$A$2:$V$130,11,FALSE),0)+IF(A3="SW6",VLOOKUP(E3,ArkSw6!$A$2:$V$130,11,FALSE),0)+IF(A3="U911",VLOOKUP(E3,ArkU911s!$A$2:$V$130,11,FALSE),0)</f>
        <v>0</v>
      </c>
      <c r="L3" s="121">
        <f>IF(A3=43,VLOOKUP(E3,Ark43s!$A$2:$V$130,12,FALSE),0)+IF(A3=34,VLOOKUP(E3,'Ark34'!$A$2:$V$130,12,FALSE),0)+IF(E3="cup",VLOOKUP(E3,Arkcup!$A$2:$V$130,12,FALSE),0)+IF(A3=45,VLOOKUP(E3,'Ark45'!$A$2:$V$130,12,FALSE),0)++IF(A3=54,VLOOKUP(E3,'Ark54'!$A$2:$V$130,12,FALSE),0)+IF(A3=56,VLOOKUP(E3,'Ark56'!$A$2:$V$130,12,FALSE),0)+IF(A3=65,VLOOKUP(E3,'Ark65'!$A$2:$V$130,12,FALSE),0)+IF(A3="SW3",VLOOKUP(E3,ArkSw3!$A$2:$V$130,12,FALSE),0)+IF(A3="SW4",VLOOKUP(E3,ArkSw4!$A$2:$V$130,12,FALSE),0)+IF(A3="SW5",VLOOKUP(E3,ArkSw5!$A$2:$V$130,12,FALSE),0)+IF(A3="SW6",VLOOKUP(E3,ArkSw6!$A$2:$V$130,12,FALSE),0)+IF(A3="U911",VLOOKUP(E3,ArkU911s!$A$2:$V$130,12,FALSE),0)</f>
        <v>0</v>
      </c>
      <c r="M3" s="121">
        <f>IF(A3=43,VLOOKUP(E3,Ark43s!$A$2:$V$130,13,FALSE),0)+IF(A3=34,VLOOKUP(E3,'Ark34'!$A$2:$V$130,13,FALSE),0)+IF(E3="cup",VLOOKUP(E3,Arkcup!$A$2:$V$130,13,FALSE),0)+IF(A3=45,VLOOKUP(E3,'Ark45'!$A$2:$V$130,13,FALSE),0)++IF(A3=54,VLOOKUP(E3,'Ark54'!$A$2:$V$130,13,FALSE),0)+IF(A3=56,VLOOKUP(E3,'Ark56'!$A$2:$V$130,13,FALSE),0)+IF(A3=65,VLOOKUP(E3,'Ark65'!$A$2:$V$130,13,FALSE),0)+IF(A3="SW3",VLOOKUP(E3,ArkSw3!$A$2:$V$130,13,FALSE),0)+IF(A3="SW4",VLOOKUP(E3,ArkSw4!$A$2:$V$130,13,FALSE),0)+IF(A3="SW5",VLOOKUP(E3,ArkSw5!$A$2:$V$130,13,FALSE),0)+IF(A3="SW6",VLOOKUP(E3,ArkSw6!$A$2:$V$130,13,FALSE),0)+IF(A3="U911",VLOOKUP(E3,ArkU911s!$A$2:$V$130,13,FALSE),0)</f>
        <v>0</v>
      </c>
      <c r="N3" s="121">
        <f>IF(A3=43,VLOOKUP(E3,Ark43s!$A$2:$V$130,14,FALSE),0)+IF(A3=34,VLOOKUP(E3,'Ark34'!$A$2:$V$130,14,FALSE),0)+IF(E3="cup",VLOOKUP(E3,Arkcup!$A$2:$V$130,14,FALSE),0)+IF(A3=45,VLOOKUP(E3,'Ark45'!$A$2:$V$130,14,FALSE),0)++IF(A3=54,VLOOKUP(E3,'Ark54'!$A$2:$V$130,14,FALSE),0)+IF(A3=56,VLOOKUP(E3,'Ark56'!$A$2:$V$130,14,FALSE),0)+IF(A3=65,VLOOKUP(E3,'Ark65'!$A$2:$V$130,14,FALSE),0)+IF(A3="SW3",VLOOKUP(E3,ArkSw3!$A$2:$V$130,14,FALSE),0)+IF(A3="SW4",VLOOKUP(E3,ArkSw4!$A$2:$V$130,14,FALSE),0)+IF(A3="SW5",VLOOKUP(E3,ArkSw5!$A$2:$V$130,14,FALSE),0)+IF(A3="SW6",VLOOKUP(E3,ArkSw6!$A$2:$V$130,14,FALSE),0)+IF(A3="U911",VLOOKUP(E3,ArkU911s!$A$2:$V$130,14,FALSE),0)</f>
        <v>0</v>
      </c>
      <c r="O3" s="121">
        <f>IF(A3=43,VLOOKUP(E3,Ark43s!$A$2:$V$130,15,FALSE),0)+IF(A3=34,VLOOKUP(E3,'Ark34'!$A$2:$V$130,15,FALSE),0)+IF(E3="cup",VLOOKUP(E3,Arkcup!$A$2:$V$130,15,FALSE),0)+IF(A3=45,VLOOKUP(E3,'Ark45'!$A$2:$V$130,15,FALSE),0)++IF(A3=54,VLOOKUP(E3,'Ark54'!$A$2:$V$130,15,FALSE),0)+IF(A3=56,VLOOKUP(E3,'Ark56'!$A$2:$V$130,15,FALSE),0)+IF(A3=65,VLOOKUP(E3,'Ark65'!$A$2:$V$130,15,FALSE),0)+IF(A3="SW3",VLOOKUP(E3,ArkSw3!$A$2:$V$130,15,FALSE),0)+IF(A3="SW4",VLOOKUP(E3,ArkSw4!$A$2:$V$130,15,FALSE),0)+IF(A3="SW5",VLOOKUP(E3,ArkSw5!$A$2:$V$130,15,FALSE),0)+IF(A3="SW6",VLOOKUP(E3,ArkSw6!$A$2:$V$130,15,FALSE),0)+IF(A3="U911",VLOOKUP(E3,ArkU911s!$A$2:$V$130,15,FALSE),0)</f>
        <v>0</v>
      </c>
      <c r="P3" s="121">
        <f>IF(A3=43,VLOOKUP(E3,Ark43s!$A$2:$V$130,16,FALSE),0)+IF(A3=34,VLOOKUP(E3,'Ark34'!$A$2:$V$130,16,FALSE),0)+IF(E3="cup",VLOOKUP(E3,Arkcup!$A$2:$V$130,16,FALSE),0)+IF(A3=45,VLOOKUP(E3,'Ark45'!$A$2:$V$130,16,FALSE),0)+IF(A3=54,VLOOKUP(E3,'Ark54'!$A$2:$V$130,16,FALSE),0)+IF(A3=56,VLOOKUP(E3,'Ark56'!$A$2:$V$130,16,FALSE),0)+IF(A3=65,VLOOKUP(E3,'Ark65'!$A$2:$V$130,16,FALSE),0)+IF(A3="U911",VLOOKUP(E3,ArkU911s!$A$2:$V$130,16,FALSE),0)</f>
        <v>0</v>
      </c>
      <c r="Q3" s="121">
        <f>IF(A3=43,VLOOKUP(E3,Ark43s!$A$2:$V$130,17,FALSE),0)+IF(A3=34,VLOOKUP(E3,'Ark34'!$A$2:$V$130,17,FALSE),0)+IF(E3="cup",VLOOKUP(E3,Arkcup!$A$2:$V$130,17,FALSE),0)+IF(A3=45,VLOOKUP(E3,'Ark45'!$A$2:$V$130,17,FALSE),0)+IF(A3=54,VLOOKUP(E3,'Ark54'!$A$2:$V$130,17,FALSE),0)+IF(A3=56,VLOOKUP(E3,'Ark56'!$A$2:$V$130,17,FALSE),0)+IF(A3=65,VLOOKUP(E3,'Ark65'!$A$2:$V$130,17,FALSE),0)+IF(A3="U911",VLOOKUP(E3,ArkU911s!$A$2:$V$130,17,FALSE),0)</f>
        <v>0</v>
      </c>
      <c r="R3" s="121">
        <f>IF(A3=43,VLOOKUP(E3,Ark43s!$A$2:$V$130,18,FALSE),0)+IF(A3=34,VLOOKUP(E3,'Ark34'!$A$2:$V$130,18,FALSE),0)+IF(E3="cup",VLOOKUP(E3,Arkcup!$A$2:$V$130,18,FALSE),0)+IF(A3=45,VLOOKUP(E3,'Ark45'!$A$2:$V$130,18,FALSE),0)+IF(A3=54,VLOOKUP(E3,'Ark54'!$A$2:$V$130,18,FALSE),0)+IF(A3=56,VLOOKUP(E3,'Ark56'!$A$2:$V$130,18,FALSE),0)+IF(A3=65,VLOOKUP(E3,'Ark65'!$A$2:$V$130,18,FALSE),0)+IF(A3="U911",VLOOKUP(E3,ArkU911s!$A$2:$V$130,18,FALSE),0)</f>
        <v>0</v>
      </c>
      <c r="S3" s="121">
        <f>IF(A3=43,VLOOKUP(E3,Ark43s!$A$2:$V$130,19,FALSE),0)+IF(A3=34,VLOOKUP(E3,'Ark34'!$A$2:$V$130,19,FALSE),0)+IF(E3="cup",VLOOKUP(E3,Arkcup!$A$2:$V$130,19,FALSE),0)+IF(A3=45,VLOOKUP(E3,'Ark45'!$A$2:$V$130,19,FALSE),0)+IF(A3=54,VLOOKUP(E3,'Ark54'!$A$2:$V$130,19,FALSE),0)+IF(A3=56,VLOOKUP(E3,'Ark56'!$A$2:$V$130,19,FALSE),0)+IF(A3=65,VLOOKUP(E3,'Ark65'!$A$2:$V$130,19,FALSE),0)+IF(A3="U911",VLOOKUP(E3,ArkU911s!$A$2:$V$130,19,FALSE),0)</f>
        <v>0</v>
      </c>
      <c r="T3" s="121">
        <f>IF(A3=43,VLOOKUP(E3,Ark43s!$A$2:$V$130,20,FALSE),0)+IF(A3=34,VLOOKUP(E3,'Ark34'!$A$2:$V$130,20,FALSE),0)+IF(E3="cup",VLOOKUP(E3,Arkcup!$A$2:$V$130,20,FALSE),0)+IF(A3=45,VLOOKUP(E3,'Ark45'!$A$2:$V$130,20,FALSE),0)+IF(A3=54,VLOOKUP(E3,'Ark54'!$A$2:$V$130,20,FALSE),0)+IF(A3=56,VLOOKUP(E3,'Ark56'!$A$2:$V$130,20,FALSE),0)+IF(A3=65,VLOOKUP(E3,'Ark65'!$A$2:$V$130,20,FALSE),0)+IF(A3="U911",VLOOKUP(E3,ArkU911s!$A$2:$V$130,20,FALSE),0)</f>
        <v>0</v>
      </c>
      <c r="U3" s="121">
        <f>IF(A3=43,VLOOKUP(E3,Ark43s!$A$2:$V$130,21,FALSE),0)+IF(A3=34,VLOOKUP(E3,'Ark34'!$A$2:$V$130,21,FALSE),0)+IF(E3="cup",VLOOKUP(E3,Arkcup!$A$2:$V$130,21,FALSE),0)+IF(A3=45,VLOOKUP(E3,'Ark45'!$A$2:$V$130,21,FALSE),0)+IF(A3=54,VLOOKUP(E3,'Ark54'!$A$2:$V$130,21,FALSE),0)+IF(A3=56,VLOOKUP(E3,'Ark56'!$A$2:$V$130,21,FALSE),0)+IF(A3=65,VLOOKUP(E3,'Ark65'!$A$2:$V$130,21,FALSE),0)+IF(A3="U911",VLOOKUP(E3,ArkU911s!$A$2:$V$130,21,FALSE),0)</f>
        <v>0</v>
      </c>
      <c r="V3" s="122">
        <f t="shared" ref="V3:V28" si="0">SUM(J3:U3)</f>
        <v>0</v>
      </c>
      <c r="W3" s="133">
        <f>SUM(V3:V4)</f>
        <v>0</v>
      </c>
      <c r="X3" s="152">
        <f>W3+W5</f>
        <v>0</v>
      </c>
    </row>
    <row r="4" spans="1:24" ht="15.75" thickBot="1" x14ac:dyDescent="0.3">
      <c r="A4" s="72" t="s">
        <v>78</v>
      </c>
      <c r="B4" s="123" t="s">
        <v>74</v>
      </c>
      <c r="C4" s="124" t="s">
        <v>21</v>
      </c>
      <c r="D4" s="125"/>
      <c r="E4" s="126">
        <v>0</v>
      </c>
      <c r="F4" s="126">
        <f>IF(A4=43,VLOOKUP(E4,Ark43s!$A$2:$V$130,6,FALSE),0)+IF(A4=34,VLOOKUP(E4,'Ark34'!$A$2:$V$130,6,FALSE),0)+IF(E4="cup",VLOOKUP(E4,Arkcup!$A$2:$V$130,6,FALSE),0)+IF(A4=45,VLOOKUP(E4,'Ark45'!$A$2:$V$130,6,FALSE),0)+IF(A4=54,VLOOKUP(E4,'Ark54'!$A$2:$V$130,6,FALSE),0)+IF(A4=56,VLOOKUP(E4,'Ark56'!$A$2:$V$130,6,FALSE),0)+IF(A4=65,VLOOKUP(E4,'Ark65'!$A$2:$V$130,6,FALSE),0)+IF(A4="U911",VLOOKUP(E4,ArkU911s!$A$2:$V$130,6,FALSE),0)</f>
        <v>0</v>
      </c>
      <c r="G4" s="126">
        <f>IF(A4=43,VLOOKUP(E4,Ark43s!$A$2:$V$130,7,FALSE),0)+IF(A4=34,VLOOKUP(E4,'Ark34'!$A$2:$V$130,7,FALSE),0)+IF(E4="cup",VLOOKUP(E4,Arkcup!$A$2:$V$130,7,FALSE),0)+IF(A4=45,VLOOKUP(E4,'Ark45'!$A$2:$V$130,7,FALSE),0)++IF(A4=54,VLOOKUP(E4,'Ark54'!$A$2:$V$130,7,FALSE),0)+IF(A4=56,VLOOKUP(E4,'Ark56'!$A$2:$V$130,7,FALSE),0)+IF(A4=65,VLOOKUP(E4,'Ark65'!$A$2:$V$130,7,FALSE),0)+IF(A4="U911",VLOOKUP(E4,ArkU911s!$A$2:$V$130,7,FALSE),0)</f>
        <v>0</v>
      </c>
      <c r="H4" s="126">
        <f>IF(A4=43,VLOOKUP(E4,Ark43s!$A$2:$V$130,8,FALSE),0)+IF(A4=34,VLOOKUP(E4,'Ark34'!$A$2:$V$130,8,FALSE),0)+IF(E4="cup",VLOOKUP(E4,Arkcup!$A$2:$V$130,8,FALSE),0)+IF(A4=45,VLOOKUP(E4,'Ark45'!$A$2:$V$130,8,FALSE),0)++IF(A4=54,VLOOKUP(E4,'Ark54'!$A$2:$V$130,8,FALSE),0)+IF(A4=56,VLOOKUP(E4,'Ark56'!$A$2:$V$130,8,FALSE),0)+IF(A4=65,VLOOKUP(E4,'Ark65'!$A$2:$V$130,8,FALSE),0)+IF(A4="U911",VLOOKUP(E4,ArkU911s!$A$2:$V$130,8,FALSE),0)</f>
        <v>0</v>
      </c>
      <c r="I4" s="126">
        <f>IF(A4=43,VLOOKUP(E4,Ark43s!$A$2:$V$130,9,FALSE),0)+IF(A4=34,VLOOKUP(E4,'Ark34'!$A$2:$V$130,9,FALSE),0)+IF(E4="cup",VLOOKUP(E4,Arkcup!$A$2:$V$130,9,FALSE),0)+IF(A4=45,VLOOKUP(E4,'Ark45'!$A$2:$V$130,9,FALSE),0)++IF(A4=54,VLOOKUP(E4,'Ark54'!$A$2:$V$130,9,FALSE),0)+IF(A4=56,VLOOKUP(E4,'Ark56'!$A$2:$V$130,9,FALSE),0)+IF(A4=65,VLOOKUP(E4,'Ark65'!$A$2:$V$130,9,FALSE),0)+IF(A4="U911",VLOOKUP(E4,ArkU911s!$A$2:$V$130,9,FALSE),0)</f>
        <v>0</v>
      </c>
      <c r="J4" s="126">
        <f>IF(A4=43,VLOOKUP(E4,Ark43s!$A$2:$V$130,10,FALSE),0)+IF(A4=34,VLOOKUP(E4,'Ark34'!$A$2:$V$130,10,FALSE),0)+IF(E4="cup",VLOOKUP(E4,Arkcup!$A$2:$V$130,10,FALSE),0)+IF(A4=45,VLOOKUP(E4,'Ark45'!$A$2:$V$130,10,FALSE),0)++IF(A4=54,VLOOKUP(E4,'Ark54'!$A$2:$V$130,10,FALSE),0)+IF(A4=56,VLOOKUP(E4,'Ark56'!$A$2:$V$130,10,FALSE),0)+IF(A4=65,VLOOKUP(E4,'Ark65'!$A$2:$V$130,10,FALSE),0)+IF(A4="SW3",VLOOKUP(E4,ArkSw3!$A$2:$V$130,10,FALSE),0)+IF(A4="SW4",VLOOKUP(E4,ArkSw4!$A$2:$V$130,10,FALSE),0)+IF(A4="SW5",VLOOKUP(E4,ArkSw5!$A$2:$V$130,10,FALSE),0)+IF(A4="SW6",VLOOKUP(E4,ArkSw6!$A$2:$V$130,10,FALSE),0)+IF(A4="U911",VLOOKUP(E4,ArkU911s!$A$2:$V$130,10,FALSE),0)</f>
        <v>0</v>
      </c>
      <c r="K4" s="126">
        <f>IF(A4=43,VLOOKUP(E4,Ark43s!$A$2:$V$130,11,FALSE),0)+IF(A4=34,VLOOKUP(E4,'Ark34'!$A$2:$V$130,11,FALSE),0)+IF(E4="cup",VLOOKUP(E4,Arkcup!$A$2:$V$130,11,FALSE),0)+IF(A4=45,VLOOKUP(E4,'Ark45'!$A$2:$V$130,11,FALSE),0)++IF(A4=54,VLOOKUP(E4,'Ark54'!$A$2:$V$130,11,FALSE),0)+IF(A4=56,VLOOKUP(E4,'Ark56'!$A$2:$V$130,11,FALSE),0)+IF(A4=65,VLOOKUP(E4,'Ark65'!$A$2:$V$130,11,FALSE),0)+IF(A4="SW3",VLOOKUP(E4,ArkSw3!$A$2:$V$130,11,FALSE),0)+IF(A4="SW4",VLOOKUP(E4,ArkSw4!$A$2:$V$130,11,FALSE),0)+IF(A4="SW5",VLOOKUP(E4,ArkSw5!$A$2:$V$130,11,FALSE),0)+IF(A4="SW6",VLOOKUP(E4,ArkSw6!$A$2:$V$130,11,FALSE),0)+IF(A4="U911",VLOOKUP(E4,ArkU911s!$A$2:$V$130,11,FALSE),0)</f>
        <v>0</v>
      </c>
      <c r="L4" s="126">
        <f>IF(A4=43,VLOOKUP(E4,Ark43s!$A$2:$V$130,12,FALSE),0)+IF(A4=34,VLOOKUP(E4,'Ark34'!$A$2:$V$130,12,FALSE),0)+IF(E4="cup",VLOOKUP(E4,Arkcup!$A$2:$V$130,12,FALSE),0)+IF(A4=45,VLOOKUP(E4,'Ark45'!$A$2:$V$130,12,FALSE),0)++IF(A4=54,VLOOKUP(E4,'Ark54'!$A$2:$V$130,12,FALSE),0)+IF(A4=56,VLOOKUP(E4,'Ark56'!$A$2:$V$130,12,FALSE),0)+IF(A4=65,VLOOKUP(E4,'Ark65'!$A$2:$V$130,12,FALSE),0)+IF(A4="SW3",VLOOKUP(E4,ArkSw3!$A$2:$V$130,12,FALSE),0)+IF(A4="SW4",VLOOKUP(E4,ArkSw4!$A$2:$V$130,12,FALSE),0)+IF(A4="SW5",VLOOKUP(E4,ArkSw5!$A$2:$V$130,12,FALSE),0)+IF(A4="SW6",VLOOKUP(E4,ArkSw6!$A$2:$V$130,12,FALSE),0)+IF(A4="U911",VLOOKUP(E4,ArkU911s!$A$2:$V$130,12,FALSE),0)</f>
        <v>0</v>
      </c>
      <c r="M4" s="126">
        <f>IF(A4=43,VLOOKUP(E4,Ark43s!$A$2:$V$130,13,FALSE),0)+IF(A4=34,VLOOKUP(E4,'Ark34'!$A$2:$V$130,13,FALSE),0)+IF(E4="cup",VLOOKUP(E4,Arkcup!$A$2:$V$130,13,FALSE),0)+IF(A4=45,VLOOKUP(E4,'Ark45'!$A$2:$V$130,13,FALSE),0)++IF(A4=54,VLOOKUP(E4,'Ark54'!$A$2:$V$130,13,FALSE),0)+IF(A4=56,VLOOKUP(E4,'Ark56'!$A$2:$V$130,13,FALSE),0)+IF(A4=65,VLOOKUP(E4,'Ark65'!$A$2:$V$130,13,FALSE),0)+IF(A4="SW3",VLOOKUP(E4,ArkSw3!$A$2:$V$130,13,FALSE),0)+IF(A4="SW4",VLOOKUP(E4,ArkSw4!$A$2:$V$130,13,FALSE),0)+IF(A4="SW5",VLOOKUP(E4,ArkSw5!$A$2:$V$130,13,FALSE),0)+IF(A4="SW6",VLOOKUP(E4,ArkSw6!$A$2:$V$130,13,FALSE),0)+IF(A4="U911",VLOOKUP(E4,ArkU911s!$A$2:$V$130,13,FALSE),0)</f>
        <v>0</v>
      </c>
      <c r="N4" s="126">
        <f>IF(A4=43,VLOOKUP(E4,Ark43s!$A$2:$V$130,14,FALSE),0)+IF(A4=34,VLOOKUP(E4,'Ark34'!$A$2:$V$130,14,FALSE),0)+IF(E4="cup",VLOOKUP(E4,Arkcup!$A$2:$V$130,14,FALSE),0)+IF(A4=45,VLOOKUP(E4,'Ark45'!$A$2:$V$130,14,FALSE),0)++IF(A4=54,VLOOKUP(E4,'Ark54'!$A$2:$V$130,14,FALSE),0)+IF(A4=56,VLOOKUP(E4,'Ark56'!$A$2:$V$130,14,FALSE),0)+IF(A4=65,VLOOKUP(E4,'Ark65'!$A$2:$V$130,14,FALSE),0)+IF(A4="SW3",VLOOKUP(E4,ArkSw3!$A$2:$V$130,14,FALSE),0)+IF(A4="SW4",VLOOKUP(E4,ArkSw4!$A$2:$V$130,14,FALSE),0)+IF(A4="SW5",VLOOKUP(E4,ArkSw5!$A$2:$V$130,14,FALSE),0)+IF(A4="SW6",VLOOKUP(E4,ArkSw6!$A$2:$V$130,14,FALSE),0)+IF(A4="U911",VLOOKUP(E4,ArkU911s!$A$2:$V$130,14,FALSE),0)</f>
        <v>0</v>
      </c>
      <c r="O4" s="126">
        <f>IF(A4=43,VLOOKUP(E4,Ark43s!$A$2:$V$130,15,FALSE),0)+IF(A4=34,VLOOKUP(E4,'Ark34'!$A$2:$V$130,15,FALSE),0)+IF(E4="cup",VLOOKUP(E4,Arkcup!$A$2:$V$130,15,FALSE),0)+IF(A4=45,VLOOKUP(E4,'Ark45'!$A$2:$V$130,15,FALSE),0)++IF(A4=54,VLOOKUP(E4,'Ark54'!$A$2:$V$130,15,FALSE),0)+IF(A4=56,VLOOKUP(E4,'Ark56'!$A$2:$V$130,15,FALSE),0)+IF(A4=65,VLOOKUP(E4,'Ark65'!$A$2:$V$130,15,FALSE),0)+IF(A4="SW3",VLOOKUP(E4,ArkSw3!$A$2:$V$130,15,FALSE),0)+IF(A4="SW4",VLOOKUP(E4,ArkSw4!$A$2:$V$130,15,FALSE),0)+IF(A4="SW5",VLOOKUP(E4,ArkSw5!$A$2:$V$130,15,FALSE),0)+IF(A4="SW6",VLOOKUP(E4,ArkSw6!$A$2:$V$130,15,FALSE),0)+IF(A4="U911",VLOOKUP(E4,ArkU911s!$A$2:$V$130,15,FALSE),0)</f>
        <v>0</v>
      </c>
      <c r="P4" s="126">
        <f>IF(A4=43,VLOOKUP(E4,Ark43s!$A$2:$V$130,16,FALSE),0)+IF(A4=34,VLOOKUP(E4,'Ark34'!$A$2:$V$130,16,FALSE),0)+IF(E4="cup",VLOOKUP(E4,Arkcup!$A$2:$V$130,16,FALSE),0)+IF(A4=45,VLOOKUP(E4,'Ark45'!$A$2:$V$130,16,FALSE),0)+IF(A4=54,VLOOKUP(E4,'Ark54'!$A$2:$V$130,16,FALSE),0)+IF(A4=56,VLOOKUP(E4,'Ark56'!$A$2:$V$130,16,FALSE),0)+IF(A4=65,VLOOKUP(E4,'Ark65'!$A$2:$V$130,16,FALSE),0)+IF(A4="U911",VLOOKUP(E4,ArkU911s!$A$2:$V$130,16,FALSE),0)</f>
        <v>0</v>
      </c>
      <c r="Q4" s="126">
        <f>IF(A4=43,VLOOKUP(E4,Ark43s!$A$2:$V$130,17,FALSE),0)+IF(A4=34,VLOOKUP(E4,'Ark34'!$A$2:$V$130,17,FALSE),0)+IF(E4="cup",VLOOKUP(E4,Arkcup!$A$2:$V$130,17,FALSE),0)+IF(A4=45,VLOOKUP(E4,'Ark45'!$A$2:$V$130,17,FALSE),0)+IF(A4=54,VLOOKUP(E4,'Ark54'!$A$2:$V$130,17,FALSE),0)+IF(A4=56,VLOOKUP(E4,'Ark56'!$A$2:$V$130,17,FALSE),0)+IF(A4=65,VLOOKUP(E4,'Ark65'!$A$2:$V$130,17,FALSE),0)+IF(A4="U911",VLOOKUP(E4,ArkU911s!$A$2:$V$130,17,FALSE),0)</f>
        <v>0</v>
      </c>
      <c r="R4" s="126">
        <f>IF(A4=43,VLOOKUP(E4,Ark43s!$A$2:$V$130,18,FALSE),0)+IF(A4=34,VLOOKUP(E4,'Ark34'!$A$2:$V$130,18,FALSE),0)+IF(E4="cup",VLOOKUP(E4,Arkcup!$A$2:$V$130,18,FALSE),0)+IF(A4=45,VLOOKUP(E4,'Ark45'!$A$2:$V$130,18,FALSE),0)+IF(A4=54,VLOOKUP(E4,'Ark54'!$A$2:$V$130,18,FALSE),0)+IF(A4=56,VLOOKUP(E4,'Ark56'!$A$2:$V$130,18,FALSE),0)+IF(A4=65,VLOOKUP(E4,'Ark65'!$A$2:$V$130,18,FALSE),0)+IF(A4="U911",VLOOKUP(E4,ArkU911s!$A$2:$V$130,18,FALSE),0)</f>
        <v>0</v>
      </c>
      <c r="S4" s="126">
        <f>IF(A4=43,VLOOKUP(E4,Ark43s!$A$2:$V$130,19,FALSE),0)+IF(A4=34,VLOOKUP(E4,'Ark34'!$A$2:$V$130,19,FALSE),0)+IF(E4="cup",VLOOKUP(E4,Arkcup!$A$2:$V$130,19,FALSE),0)+IF(A4=45,VLOOKUP(E4,'Ark45'!$A$2:$V$130,19,FALSE),0)+IF(A4=54,VLOOKUP(E4,'Ark54'!$A$2:$V$130,19,FALSE),0)+IF(A4=56,VLOOKUP(E4,'Ark56'!$A$2:$V$130,19,FALSE),0)+IF(A4=65,VLOOKUP(E4,'Ark65'!$A$2:$V$130,19,FALSE),0)+IF(A4="U911",VLOOKUP(E4,ArkU911s!$A$2:$V$130,19,FALSE),0)</f>
        <v>0</v>
      </c>
      <c r="T4" s="126">
        <f>IF(A4=43,VLOOKUP(E4,Ark43s!$A$2:$V$130,20,FALSE),0)+IF(A4=34,VLOOKUP(E4,'Ark34'!$A$2:$V$130,20,FALSE),0)+IF(E4="cup",VLOOKUP(E4,Arkcup!$A$2:$V$130,20,FALSE),0)+IF(A4=45,VLOOKUP(E4,'Ark45'!$A$2:$V$130,20,FALSE),0)+IF(A4=54,VLOOKUP(E4,'Ark54'!$A$2:$V$130,20,FALSE),0)+IF(A4=56,VLOOKUP(E4,'Ark56'!$A$2:$V$130,20,FALSE),0)+IF(A4=65,VLOOKUP(E4,'Ark65'!$A$2:$V$130,20,FALSE),0)+IF(A4="U911",VLOOKUP(E4,ArkU911s!$A$2:$V$130,20,FALSE),0)</f>
        <v>0</v>
      </c>
      <c r="U4" s="126">
        <f>IF(A4=43,VLOOKUP(E4,Ark43s!$A$2:$V$130,21,FALSE),0)+IF(A4=34,VLOOKUP(E4,'Ark34'!$A$2:$V$130,21,FALSE),0)+IF(E4="cup",VLOOKUP(E4,Arkcup!$A$2:$V$130,21,FALSE),0)+IF(A4=45,VLOOKUP(E4,'Ark45'!$A$2:$V$130,21,FALSE),0)+IF(A4=54,VLOOKUP(E4,'Ark54'!$A$2:$V$130,21,FALSE),0)+IF(A4=56,VLOOKUP(E4,'Ark56'!$A$2:$V$130,21,FALSE),0)+IF(A4=65,VLOOKUP(E4,'Ark65'!$A$2:$V$130,21,FALSE),0)+IF(A4="U911",VLOOKUP(E4,ArkU911s!$A$2:$V$130,21,FALSE),0)</f>
        <v>0</v>
      </c>
      <c r="V4" s="127">
        <f t="shared" si="0"/>
        <v>0</v>
      </c>
      <c r="W4" s="134"/>
      <c r="X4" s="153"/>
    </row>
    <row r="5" spans="1:24" x14ac:dyDescent="0.25">
      <c r="A5" s="72" t="s">
        <v>78</v>
      </c>
      <c r="B5" s="118" t="s">
        <v>39</v>
      </c>
      <c r="C5" s="119" t="s">
        <v>20</v>
      </c>
      <c r="D5" s="120"/>
      <c r="E5" s="131">
        <v>0</v>
      </c>
      <c r="F5" s="121">
        <f>IF(A5=43,VLOOKUP(E5,Ark43s!$A$2:$V$130,6,FALSE),0)+IF(A5=34,VLOOKUP(E5,'Ark34'!$A$2:$V$130,6,FALSE),0)+IF(E5="cup",VLOOKUP(E5,Arkcup!$A$2:$V$130,6,FALSE),0)+IF(A5=45,VLOOKUP(E5,'Ark45'!$A$2:$V$130,6,FALSE),0)+IF(A5=54,VLOOKUP(E5,'Ark54'!$A$2:$V$130,6,FALSE),0)+IF(A5=56,VLOOKUP(E5,'Ark56'!$A$2:$V$130,6,FALSE),0)+IF(A5=65,VLOOKUP(E5,'Ark65'!$A$2:$V$130,6,FALSE),0)+IF(A5="U911",VLOOKUP(E5,ArkU911s!$A$2:$V$130,6,FALSE),0)</f>
        <v>0</v>
      </c>
      <c r="G5" s="121">
        <f>IF(A5=43,VLOOKUP(E5,Ark43s!$A$2:$V$130,7,FALSE),0)+IF(A5=34,VLOOKUP(E5,'Ark34'!$A$2:$V$130,7,FALSE),0)+IF(E5="cup",VLOOKUP(E5,Arkcup!$A$2:$V$130,7,FALSE),0)+IF(A5=45,VLOOKUP(E5,'Ark45'!$A$2:$V$130,7,FALSE),0)++IF(A5=54,VLOOKUP(E5,'Ark54'!$A$2:$V$130,7,FALSE),0)+IF(A5=56,VLOOKUP(E5,'Ark56'!$A$2:$V$130,7,FALSE),0)+IF(A5=65,VLOOKUP(E5,'Ark65'!$A$2:$V$130,7,FALSE),0)+IF(A5="U911",VLOOKUP(E5,ArkU911s!$A$2:$V$130,7,FALSE),0)</f>
        <v>0</v>
      </c>
      <c r="H5" s="121">
        <f>IF(A5=43,VLOOKUP(E5,Ark43s!$A$2:$V$130,8,FALSE),0)+IF(A5=34,VLOOKUP(E5,'Ark34'!$A$2:$V$130,8,FALSE),0)+IF(E5="cup",VLOOKUP(E5,Arkcup!$A$2:$V$130,8,FALSE),0)+IF(A5=45,VLOOKUP(E5,'Ark45'!$A$2:$V$130,8,FALSE),0)++IF(A5=54,VLOOKUP(E5,'Ark54'!$A$2:$V$130,8,FALSE),0)+IF(A5=56,VLOOKUP(E5,'Ark56'!$A$2:$V$130,8,FALSE),0)+IF(A5=65,VLOOKUP(E5,'Ark65'!$A$2:$V$130,8,FALSE),0)+IF(A5="U911",VLOOKUP(E5,ArkU911s!$A$2:$V$130,8,FALSE),0)</f>
        <v>0</v>
      </c>
      <c r="I5" s="121">
        <f>IF(A5=43,VLOOKUP(E5,Ark43s!$A$2:$V$130,9,FALSE),0)+IF(A5=34,VLOOKUP(E5,'Ark34'!$A$2:$V$130,9,FALSE),0)+IF(E5="cup",VLOOKUP(E5,Arkcup!$A$2:$V$130,9,FALSE),0)+IF(A5=45,VLOOKUP(E5,'Ark45'!$A$2:$V$130,9,FALSE),0)++IF(A5=54,VLOOKUP(E5,'Ark54'!$A$2:$V$130,9,FALSE),0)+IF(A5=56,VLOOKUP(E5,'Ark56'!$A$2:$V$130,9,FALSE),0)+IF(A5=65,VLOOKUP(E5,'Ark65'!$A$2:$V$130,9,FALSE),0)+IF(A5="U911",VLOOKUP(E5,ArkU911s!$A$2:$V$130,9,FALSE),0)</f>
        <v>0</v>
      </c>
      <c r="J5" s="121">
        <f>IF(A5=43,VLOOKUP(E5,Ark43s!$A$2:$V$130,10,FALSE),0)+IF(A5=34,VLOOKUP(E5,'Ark34'!$A$2:$V$130,10,FALSE),0)+IF(E5="cup",VLOOKUP(E5,Arkcup!$A$2:$V$130,10,FALSE),0)+IF(A5=45,VLOOKUP(E5,'Ark45'!$A$2:$V$130,10,FALSE),0)++IF(A5=54,VLOOKUP(E5,'Ark54'!$A$2:$V$130,10,FALSE),0)+IF(A5=56,VLOOKUP(E5,'Ark56'!$A$2:$V$130,10,FALSE),0)+IF(A5=65,VLOOKUP(E5,'Ark65'!$A$2:$V$130,10,FALSE),0)+IF(A5="SW3",VLOOKUP(E5,ArkSw3!$A$2:$V$130,10,FALSE),0)+IF(A5="SW4",VLOOKUP(E5,ArkSw4!$A$2:$V$130,10,FALSE),0)+IF(A5="SW5",VLOOKUP(E5,ArkSw5!$A$2:$V$130,10,FALSE),0)+IF(A5="SW6",VLOOKUP(E5,ArkSw6!$A$2:$V$130,10,FALSE),0)+IF(A5="U911",VLOOKUP(E5,ArkU911s!$A$2:$V$130,10,FALSE),0)</f>
        <v>0</v>
      </c>
      <c r="K5" s="121">
        <f>IF(A5=43,VLOOKUP(E5,Ark43s!$A$2:$V$130,11,FALSE),0)+IF(A5=34,VLOOKUP(E5,'Ark34'!$A$2:$V$130,11,FALSE),0)+IF(E5="cup",VLOOKUP(E5,Arkcup!$A$2:$V$130,11,FALSE),0)+IF(A5=45,VLOOKUP(E5,'Ark45'!$A$2:$V$130,11,FALSE),0)++IF(A5=54,VLOOKUP(E5,'Ark54'!$A$2:$V$130,11,FALSE),0)+IF(A5=56,VLOOKUP(E5,'Ark56'!$A$2:$V$130,11,FALSE),0)+IF(A5=65,VLOOKUP(E5,'Ark65'!$A$2:$V$130,11,FALSE),0)+IF(A5="SW3",VLOOKUP(E5,ArkSw3!$A$2:$V$130,11,FALSE),0)+IF(A5="SW4",VLOOKUP(E5,ArkSw4!$A$2:$V$130,11,FALSE),0)+IF(A5="SW5",VLOOKUP(E5,ArkSw5!$A$2:$V$130,11,FALSE),0)+IF(A5="SW6",VLOOKUP(E5,ArkSw6!$A$2:$V$130,11,FALSE),0)+IF(A5="U911",VLOOKUP(E5,ArkU911s!$A$2:$V$130,11,FALSE),0)</f>
        <v>0</v>
      </c>
      <c r="L5" s="121">
        <f>IF(A5=43,VLOOKUP(E5,Ark43s!$A$2:$V$130,12,FALSE),0)+IF(A5=34,VLOOKUP(E5,'Ark34'!$A$2:$V$130,12,FALSE),0)+IF(E5="cup",VLOOKUP(E5,Arkcup!$A$2:$V$130,12,FALSE),0)+IF(A5=45,VLOOKUP(E5,'Ark45'!$A$2:$V$130,12,FALSE),0)++IF(A5=54,VLOOKUP(E5,'Ark54'!$A$2:$V$130,12,FALSE),0)+IF(A5=56,VLOOKUP(E5,'Ark56'!$A$2:$V$130,12,FALSE),0)+IF(A5=65,VLOOKUP(E5,'Ark65'!$A$2:$V$130,12,FALSE),0)+IF(A5="SW3",VLOOKUP(E5,ArkSw3!$A$2:$V$130,12,FALSE),0)+IF(A5="SW4",VLOOKUP(E5,ArkSw4!$A$2:$V$130,12,FALSE),0)+IF(A5="SW5",VLOOKUP(E5,ArkSw5!$A$2:$V$130,12,FALSE),0)+IF(A5="SW6",VLOOKUP(E5,ArkSw6!$A$2:$V$130,12,FALSE),0)+IF(A5="U911",VLOOKUP(E5,ArkU911s!$A$2:$V$130,12,FALSE),0)</f>
        <v>0</v>
      </c>
      <c r="M5" s="121">
        <f>IF(A5=43,VLOOKUP(E5,Ark43s!$A$2:$V$130,13,FALSE),0)+IF(A5=34,VLOOKUP(E5,'Ark34'!$A$2:$V$130,13,FALSE),0)+IF(E5="cup",VLOOKUP(E5,Arkcup!$A$2:$V$130,13,FALSE),0)+IF(A5=45,VLOOKUP(E5,'Ark45'!$A$2:$V$130,13,FALSE),0)++IF(A5=54,VLOOKUP(E5,'Ark54'!$A$2:$V$130,13,FALSE),0)+IF(A5=56,VLOOKUP(E5,'Ark56'!$A$2:$V$130,13,FALSE),0)+IF(A5=65,VLOOKUP(E5,'Ark65'!$A$2:$V$130,13,FALSE),0)+IF(A5="SW3",VLOOKUP(E5,ArkSw3!$A$2:$V$130,13,FALSE),0)+IF(A5="SW4",VLOOKUP(E5,ArkSw4!$A$2:$V$130,13,FALSE),0)+IF(A5="SW5",VLOOKUP(E5,ArkSw5!$A$2:$V$130,13,FALSE),0)+IF(A5="SW6",VLOOKUP(E5,ArkSw6!$A$2:$V$130,13,FALSE),0)+IF(A5="U911",VLOOKUP(E5,ArkU911s!$A$2:$V$130,13,FALSE),0)</f>
        <v>0</v>
      </c>
      <c r="N5" s="121">
        <f>IF(A5=43,VLOOKUP(E5,Ark43s!$A$2:$V$130,14,FALSE),0)+IF(A5=34,VLOOKUP(E5,'Ark34'!$A$2:$V$130,14,FALSE),0)+IF(E5="cup",VLOOKUP(E5,Arkcup!$A$2:$V$130,14,FALSE),0)+IF(A5=45,VLOOKUP(E5,'Ark45'!$A$2:$V$130,14,FALSE),0)++IF(A5=54,VLOOKUP(E5,'Ark54'!$A$2:$V$130,14,FALSE),0)+IF(A5=56,VLOOKUP(E5,'Ark56'!$A$2:$V$130,14,FALSE),0)+IF(A5=65,VLOOKUP(E5,'Ark65'!$A$2:$V$130,14,FALSE),0)+IF(A5="SW3",VLOOKUP(E5,ArkSw3!$A$2:$V$130,14,FALSE),0)+IF(A5="SW4",VLOOKUP(E5,ArkSw4!$A$2:$V$130,14,FALSE),0)+IF(A5="SW5",VLOOKUP(E5,ArkSw5!$A$2:$V$130,14,FALSE),0)+IF(A5="SW6",VLOOKUP(E5,ArkSw6!$A$2:$V$130,14,FALSE),0)+IF(A5="U911",VLOOKUP(E5,ArkU911s!$A$2:$V$130,14,FALSE),0)</f>
        <v>0</v>
      </c>
      <c r="O5" s="121">
        <f>IF(A5=43,VLOOKUP(E5,Ark43s!$A$2:$V$130,15,FALSE),0)+IF(A5=34,VLOOKUP(E5,'Ark34'!$A$2:$V$130,15,FALSE),0)+IF(E5="cup",VLOOKUP(E5,Arkcup!$A$2:$V$130,15,FALSE),0)+IF(A5=45,VLOOKUP(E5,'Ark45'!$A$2:$V$130,15,FALSE),0)++IF(A5=54,VLOOKUP(E5,'Ark54'!$A$2:$V$130,15,FALSE),0)+IF(A5=56,VLOOKUP(E5,'Ark56'!$A$2:$V$130,15,FALSE),0)+IF(A5=65,VLOOKUP(E5,'Ark65'!$A$2:$V$130,15,FALSE),0)+IF(A5="SW3",VLOOKUP(E5,ArkSw3!$A$2:$V$130,15,FALSE),0)+IF(A5="SW4",VLOOKUP(E5,ArkSw4!$A$2:$V$130,15,FALSE),0)+IF(A5="SW5",VLOOKUP(E5,ArkSw5!$A$2:$V$130,15,FALSE),0)+IF(A5="SW6",VLOOKUP(E5,ArkSw6!$A$2:$V$130,15,FALSE),0)+IF(A5="U911",VLOOKUP(E5,ArkU911s!$A$2:$V$130,15,FALSE),0)</f>
        <v>0</v>
      </c>
      <c r="P5" s="121">
        <f>IF(A5=43,VLOOKUP(E5,Ark43s!$A$2:$V$130,16,FALSE),0)+IF(A5=34,VLOOKUP(E5,'Ark34'!$A$2:$V$130,16,FALSE),0)+IF(E5="cup",VLOOKUP(E5,Arkcup!$A$2:$V$130,16,FALSE),0)+IF(A5=45,VLOOKUP(E5,'Ark45'!$A$2:$V$130,16,FALSE),0)+IF(A5=54,VLOOKUP(E5,'Ark54'!$A$2:$V$130,16,FALSE),0)+IF(A5=56,VLOOKUP(E5,'Ark56'!$A$2:$V$130,16,FALSE),0)+IF(A5=65,VLOOKUP(E5,'Ark65'!$A$2:$V$130,16,FALSE),0)+IF(A5="U911",VLOOKUP(E5,ArkU911s!$A$2:$V$130,16,FALSE),0)</f>
        <v>0</v>
      </c>
      <c r="Q5" s="121">
        <f>IF(A5=43,VLOOKUP(E5,Ark43s!$A$2:$V$130,17,FALSE),0)+IF(A5=34,VLOOKUP(E5,'Ark34'!$A$2:$V$130,17,FALSE),0)+IF(E5="cup",VLOOKUP(E5,Arkcup!$A$2:$V$130,17,FALSE),0)+IF(A5=45,VLOOKUP(E5,'Ark45'!$A$2:$V$130,17,FALSE),0)+IF(A5=54,VLOOKUP(E5,'Ark54'!$A$2:$V$130,17,FALSE),0)+IF(A5=56,VLOOKUP(E5,'Ark56'!$A$2:$V$130,17,FALSE),0)+IF(A5=65,VLOOKUP(E5,'Ark65'!$A$2:$V$130,17,FALSE),0)+IF(A5="U911",VLOOKUP(E5,ArkU911s!$A$2:$V$130,17,FALSE),0)</f>
        <v>0</v>
      </c>
      <c r="R5" s="121">
        <f>IF(A5=43,VLOOKUP(E5,Ark43s!$A$2:$V$130,18,FALSE),0)+IF(A5=34,VLOOKUP(E5,'Ark34'!$A$2:$V$130,18,FALSE),0)+IF(E5="cup",VLOOKUP(E5,Arkcup!$A$2:$V$130,18,FALSE),0)+IF(A5=45,VLOOKUP(E5,'Ark45'!$A$2:$V$130,18,FALSE),0)+IF(A5=54,VLOOKUP(E5,'Ark54'!$A$2:$V$130,18,FALSE),0)+IF(A5=56,VLOOKUP(E5,'Ark56'!$A$2:$V$130,18,FALSE),0)+IF(A5=65,VLOOKUP(E5,'Ark65'!$A$2:$V$130,18,FALSE),0)+IF(A5="U911",VLOOKUP(E5,ArkU911s!$A$2:$V$130,18,FALSE),0)</f>
        <v>0</v>
      </c>
      <c r="S5" s="121">
        <f>IF(A5=43,VLOOKUP(E5,Ark43s!$A$2:$V$130,19,FALSE),0)+IF(A5=34,VLOOKUP(E5,'Ark34'!$A$2:$V$130,19,FALSE),0)+IF(E5="cup",VLOOKUP(E5,Arkcup!$A$2:$V$130,19,FALSE),0)+IF(A5=45,VLOOKUP(E5,'Ark45'!$A$2:$V$130,19,FALSE),0)+IF(A5=54,VLOOKUP(E5,'Ark54'!$A$2:$V$130,19,FALSE),0)+IF(A5=56,VLOOKUP(E5,'Ark56'!$A$2:$V$130,19,FALSE),0)+IF(A5=65,VLOOKUP(E5,'Ark65'!$A$2:$V$130,19,FALSE),0)+IF(A5="U911",VLOOKUP(E5,ArkU911s!$A$2:$V$130,19,FALSE),0)</f>
        <v>0</v>
      </c>
      <c r="T5" s="121">
        <f>IF(A5=43,VLOOKUP(E5,Ark43s!$A$2:$V$130,20,FALSE),0)+IF(A5=34,VLOOKUP(E5,'Ark34'!$A$2:$V$130,20,FALSE),0)+IF(E5="cup",VLOOKUP(E5,Arkcup!$A$2:$V$130,20,FALSE),0)+IF(A5=45,VLOOKUP(E5,'Ark45'!$A$2:$V$130,20,FALSE),0)+IF(A5=54,VLOOKUP(E5,'Ark54'!$A$2:$V$130,20,FALSE),0)+IF(A5=56,VLOOKUP(E5,'Ark56'!$A$2:$V$130,20,FALSE),0)+IF(A5=65,VLOOKUP(E5,'Ark65'!$A$2:$V$130,20,FALSE),0)+IF(A5="U911",VLOOKUP(E5,ArkU911s!$A$2:$V$130,20,FALSE),0)</f>
        <v>0</v>
      </c>
      <c r="U5" s="121">
        <f>IF(A5=43,VLOOKUP(E5,Ark43s!$A$2:$V$130,21,FALSE),0)+IF(A5=34,VLOOKUP(E5,'Ark34'!$A$2:$V$130,21,FALSE),0)+IF(E5="cup",VLOOKUP(E5,Arkcup!$A$2:$V$130,21,FALSE),0)+IF(A5=45,VLOOKUP(E5,'Ark45'!$A$2:$V$130,21,FALSE),0)+IF(A5=54,VLOOKUP(E5,'Ark54'!$A$2:$V$130,21,FALSE),0)+IF(A5=56,VLOOKUP(E5,'Ark56'!$A$2:$V$130,21,FALSE),0)+IF(A5=65,VLOOKUP(E5,'Ark65'!$A$2:$V$130,21,FALSE),0)+IF(A5="U911",VLOOKUP(E5,ArkU911s!$A$2:$V$130,21,FALSE),0)</f>
        <v>0</v>
      </c>
      <c r="V5" s="122">
        <f>SUM(J5:U5)</f>
        <v>0</v>
      </c>
      <c r="W5" s="143">
        <f>SUM(V5:V8)</f>
        <v>0</v>
      </c>
      <c r="X5" s="153"/>
    </row>
    <row r="6" spans="1:24" ht="15.75" thickBot="1" x14ac:dyDescent="0.3">
      <c r="A6" s="72" t="s">
        <v>78</v>
      </c>
      <c r="B6" s="128" t="s">
        <v>39</v>
      </c>
      <c r="C6" s="129" t="s">
        <v>21</v>
      </c>
      <c r="D6" s="140"/>
      <c r="E6" s="141">
        <v>0</v>
      </c>
      <c r="F6" s="130">
        <f>IF(A6=43,VLOOKUP(E6,Ark43s!$A$2:$V$130,6,FALSE),0)+IF(A6=34,VLOOKUP(E6,'Ark34'!$A$2:$V$130,6,FALSE),0)+IF(E6="cup",VLOOKUP(E6,Arkcup!$A$2:$V$130,6,FALSE),0)+IF(A6=45,VLOOKUP(E6,'Ark45'!$A$2:$V$130,6,FALSE),0)+IF(A6=54,VLOOKUP(E6,'Ark54'!$A$2:$V$130,6,FALSE),0)+IF(A6=56,VLOOKUP(E6,'Ark56'!$A$2:$V$130,6,FALSE),0)+IF(A6=65,VLOOKUP(E6,'Ark65'!$A$2:$V$130,6,FALSE),0)+IF(A6="U911",VLOOKUP(E6,ArkU911s!$A$2:$V$130,6,FALSE),0)</f>
        <v>0</v>
      </c>
      <c r="G6" s="130">
        <f>IF(A6=43,VLOOKUP(E6,Ark43s!$A$2:$V$130,7,FALSE),0)+IF(A6=34,VLOOKUP(E6,'Ark34'!$A$2:$V$130,7,FALSE),0)+IF(E6="cup",VLOOKUP(E6,Arkcup!$A$2:$V$130,7,FALSE),0)+IF(A6=45,VLOOKUP(E6,'Ark45'!$A$2:$V$130,7,FALSE),0)++IF(A6=54,VLOOKUP(E6,'Ark54'!$A$2:$V$130,7,FALSE),0)+IF(A6=56,VLOOKUP(E6,'Ark56'!$A$2:$V$130,7,FALSE),0)+IF(A6=65,VLOOKUP(E6,'Ark65'!$A$2:$V$130,7,FALSE),0)+IF(A6="U911",VLOOKUP(E6,ArkU911s!$A$2:$V$130,7,FALSE),0)</f>
        <v>0</v>
      </c>
      <c r="H6" s="130">
        <f>IF(A6=43,VLOOKUP(E6,Ark43s!$A$2:$V$130,8,FALSE),0)+IF(A6=34,VLOOKUP(E6,'Ark34'!$A$2:$V$130,8,FALSE),0)+IF(E6="cup",VLOOKUP(E6,Arkcup!$A$2:$V$130,8,FALSE),0)+IF(A6=45,VLOOKUP(E6,'Ark45'!$A$2:$V$130,8,FALSE),0)++IF(A6=54,VLOOKUP(E6,'Ark54'!$A$2:$V$130,8,FALSE),0)+IF(A6=56,VLOOKUP(E6,'Ark56'!$A$2:$V$130,8,FALSE),0)+IF(A6=65,VLOOKUP(E6,'Ark65'!$A$2:$V$130,8,FALSE),0)+IF(A6="U911",VLOOKUP(E6,ArkU911s!$A$2:$V$130,8,FALSE),0)</f>
        <v>0</v>
      </c>
      <c r="I6" s="130">
        <f>IF(A6=43,VLOOKUP(E6,Ark43s!$A$2:$V$130,9,FALSE),0)+IF(A6=34,VLOOKUP(E6,'Ark34'!$A$2:$V$130,9,FALSE),0)+IF(E6="cup",VLOOKUP(E6,Arkcup!$A$2:$V$130,9,FALSE),0)+IF(A6=45,VLOOKUP(E6,'Ark45'!$A$2:$V$130,9,FALSE),0)++IF(A6=54,VLOOKUP(E6,'Ark54'!$A$2:$V$130,9,FALSE),0)+IF(A6=56,VLOOKUP(E6,'Ark56'!$A$2:$V$130,9,FALSE),0)+IF(A6=65,VLOOKUP(E6,'Ark65'!$A$2:$V$130,9,FALSE),0)+IF(A6="U911",VLOOKUP(E6,ArkU911s!$A$2:$V$130,9,FALSE),0)</f>
        <v>0</v>
      </c>
      <c r="J6" s="130">
        <f>IF(A6=43,VLOOKUP(E6,Ark43s!$A$2:$V$130,10,FALSE),0)+IF(A6=34,VLOOKUP(E6,'Ark34'!$A$2:$V$130,10,FALSE),0)+IF(E6="cup",VLOOKUP(E6,Arkcup!$A$2:$V$130,10,FALSE),0)+IF(A6=45,VLOOKUP(E6,'Ark45'!$A$2:$V$130,10,FALSE),0)++IF(A6=54,VLOOKUP(E6,'Ark54'!$A$2:$V$130,10,FALSE),0)+IF(A6=56,VLOOKUP(E6,'Ark56'!$A$2:$V$130,10,FALSE),0)+IF(A6=65,VLOOKUP(E6,'Ark65'!$A$2:$V$130,10,FALSE),0)+IF(A6="SW3",VLOOKUP(E6,ArkSw3!$A$2:$V$130,10,FALSE),0)+IF(A6="SW4",VLOOKUP(E6,ArkSw4!$A$2:$V$130,10,FALSE),0)+IF(A6="SW5",VLOOKUP(E6,ArkSw5!$A$2:$V$130,10,FALSE),0)+IF(A6="SW6",VLOOKUP(E6,ArkSw6!$A$2:$V$130,10,FALSE),0)+IF(A6="U911",VLOOKUP(E6,ArkU911s!$A$2:$V$130,10,FALSE),0)</f>
        <v>0</v>
      </c>
      <c r="K6" s="130">
        <f>IF(A6=43,VLOOKUP(E6,Ark43s!$A$2:$V$130,11,FALSE),0)+IF(A6=34,VLOOKUP(E6,'Ark34'!$A$2:$V$130,11,FALSE),0)+IF(E6="cup",VLOOKUP(E6,Arkcup!$A$2:$V$130,11,FALSE),0)+IF(A6=45,VLOOKUP(E6,'Ark45'!$A$2:$V$130,11,FALSE),0)++IF(A6=54,VLOOKUP(E6,'Ark54'!$A$2:$V$130,11,FALSE),0)+IF(A6=56,VLOOKUP(E6,'Ark56'!$A$2:$V$130,11,FALSE),0)+IF(A6=65,VLOOKUP(E6,'Ark65'!$A$2:$V$130,11,FALSE),0)+IF(A6="SW3",VLOOKUP(E6,ArkSw3!$A$2:$V$130,11,FALSE),0)+IF(A6="SW4",VLOOKUP(E6,ArkSw4!$A$2:$V$130,11,FALSE),0)+IF(A6="SW5",VLOOKUP(E6,ArkSw5!$A$2:$V$130,11,FALSE),0)+IF(A6="SW6",VLOOKUP(E6,ArkSw6!$A$2:$V$130,11,FALSE),0)+IF(A6="U911",VLOOKUP(E6,ArkU911s!$A$2:$V$130,11,FALSE),0)</f>
        <v>0</v>
      </c>
      <c r="L6" s="130">
        <f>IF(A6=43,VLOOKUP(E6,Ark43s!$A$2:$V$130,12,FALSE),0)+IF(A6=34,VLOOKUP(E6,'Ark34'!$A$2:$V$130,12,FALSE),0)+IF(E6="cup",VLOOKUP(E6,Arkcup!$A$2:$V$130,12,FALSE),0)+IF(A6=45,VLOOKUP(E6,'Ark45'!$A$2:$V$130,12,FALSE),0)++IF(A6=54,VLOOKUP(E6,'Ark54'!$A$2:$V$130,12,FALSE),0)+IF(A6=56,VLOOKUP(E6,'Ark56'!$A$2:$V$130,12,FALSE),0)+IF(A6=65,VLOOKUP(E6,'Ark65'!$A$2:$V$130,12,FALSE),0)+IF(A6="SW3",VLOOKUP(E6,ArkSw3!$A$2:$V$130,12,FALSE),0)+IF(A6="SW4",VLOOKUP(E6,ArkSw4!$A$2:$V$130,12,FALSE),0)+IF(A6="SW5",VLOOKUP(E6,ArkSw5!$A$2:$V$130,12,FALSE),0)+IF(A6="SW6",VLOOKUP(E6,ArkSw6!$A$2:$V$130,12,FALSE),0)+IF(A6="U911",VLOOKUP(E6,ArkU911s!$A$2:$V$130,12,FALSE),0)</f>
        <v>0</v>
      </c>
      <c r="M6" s="130">
        <f>IF(A6=43,VLOOKUP(E6,Ark43s!$A$2:$V$130,13,FALSE),0)+IF(A6=34,VLOOKUP(E6,'Ark34'!$A$2:$V$130,13,FALSE),0)+IF(E6="cup",VLOOKUP(E6,Arkcup!$A$2:$V$130,13,FALSE),0)+IF(A6=45,VLOOKUP(E6,'Ark45'!$A$2:$V$130,13,FALSE),0)++IF(A6=54,VLOOKUP(E6,'Ark54'!$A$2:$V$130,13,FALSE),0)+IF(A6=56,VLOOKUP(E6,'Ark56'!$A$2:$V$130,13,FALSE),0)+IF(A6=65,VLOOKUP(E6,'Ark65'!$A$2:$V$130,13,FALSE),0)+IF(A6="SW3",VLOOKUP(E6,ArkSw3!$A$2:$V$130,13,FALSE),0)+IF(A6="SW4",VLOOKUP(E6,ArkSw4!$A$2:$V$130,13,FALSE),0)+IF(A6="SW5",VLOOKUP(E6,ArkSw5!$A$2:$V$130,13,FALSE),0)+IF(A6="SW6",VLOOKUP(E6,ArkSw6!$A$2:$V$130,13,FALSE),0)+IF(A6="U911",VLOOKUP(E6,ArkU911s!$A$2:$V$130,13,FALSE),0)</f>
        <v>0</v>
      </c>
      <c r="N6" s="130">
        <f>IF(A6=43,VLOOKUP(E6,Ark43s!$A$2:$V$130,14,FALSE),0)+IF(A6=34,VLOOKUP(E6,'Ark34'!$A$2:$V$130,14,FALSE),0)+IF(E6="cup",VLOOKUP(E6,Arkcup!$A$2:$V$130,14,FALSE),0)+IF(A6=45,VLOOKUP(E6,'Ark45'!$A$2:$V$130,14,FALSE),0)++IF(A6=54,VLOOKUP(E6,'Ark54'!$A$2:$V$130,14,FALSE),0)+IF(A6=56,VLOOKUP(E6,'Ark56'!$A$2:$V$130,14,FALSE),0)+IF(A6=65,VLOOKUP(E6,'Ark65'!$A$2:$V$130,14,FALSE),0)+IF(A6="SW3",VLOOKUP(E6,ArkSw3!$A$2:$V$130,14,FALSE),0)+IF(A6="SW4",VLOOKUP(E6,ArkSw4!$A$2:$V$130,14,FALSE),0)+IF(A6="SW5",VLOOKUP(E6,ArkSw5!$A$2:$V$130,14,FALSE),0)+IF(A6="SW6",VLOOKUP(E6,ArkSw6!$A$2:$V$130,14,FALSE),0)+IF(A6="U911",VLOOKUP(E6,ArkU911s!$A$2:$V$130,14,FALSE),0)</f>
        <v>0</v>
      </c>
      <c r="O6" s="130">
        <f>IF(A6=43,VLOOKUP(E6,Ark43s!$A$2:$V$130,15,FALSE),0)+IF(A6=34,VLOOKUP(E6,'Ark34'!$A$2:$V$130,15,FALSE),0)+IF(E6="cup",VLOOKUP(E6,Arkcup!$A$2:$V$130,15,FALSE),0)+IF(A6=45,VLOOKUP(E6,'Ark45'!$A$2:$V$130,15,FALSE),0)++IF(A6=54,VLOOKUP(E6,'Ark54'!$A$2:$V$130,15,FALSE),0)+IF(A6=56,VLOOKUP(E6,'Ark56'!$A$2:$V$130,15,FALSE),0)+IF(A6=65,VLOOKUP(E6,'Ark65'!$A$2:$V$130,15,FALSE),0)+IF(A6="SW3",VLOOKUP(E6,ArkSw3!$A$2:$V$130,15,FALSE),0)+IF(A6="SW4",VLOOKUP(E6,ArkSw4!$A$2:$V$130,15,FALSE),0)+IF(A6="SW5",VLOOKUP(E6,ArkSw5!$A$2:$V$130,15,FALSE),0)+IF(A6="SW6",VLOOKUP(E6,ArkSw6!$A$2:$V$130,15,FALSE),0)+IF(A6="U911",VLOOKUP(E6,ArkU911s!$A$2:$V$130,15,FALSE),0)</f>
        <v>0</v>
      </c>
      <c r="P6" s="130">
        <f>IF(A6=43,VLOOKUP(E6,Ark43s!$A$2:$V$130,16,FALSE),0)+IF(A6=34,VLOOKUP(E6,'Ark34'!$A$2:$V$130,16,FALSE),0)+IF(E6="cup",VLOOKUP(E6,Arkcup!$A$2:$V$130,16,FALSE),0)+IF(A6=45,VLOOKUP(E6,'Ark45'!$A$2:$V$130,16,FALSE),0)+IF(A6=54,VLOOKUP(E6,'Ark54'!$A$2:$V$130,16,FALSE),0)+IF(A6=56,VLOOKUP(E6,'Ark56'!$A$2:$V$130,16,FALSE),0)+IF(A6=65,VLOOKUP(E6,'Ark65'!$A$2:$V$130,16,FALSE),0)+IF(A6="U911",VLOOKUP(E6,ArkU911s!$A$2:$V$130,16,FALSE),0)</f>
        <v>0</v>
      </c>
      <c r="Q6" s="130">
        <f>IF(A6=43,VLOOKUP(E6,Ark43s!$A$2:$V$130,17,FALSE),0)+IF(A6=34,VLOOKUP(E6,'Ark34'!$A$2:$V$130,17,FALSE),0)+IF(E6="cup",VLOOKUP(E6,Arkcup!$A$2:$V$130,17,FALSE),0)+IF(A6=45,VLOOKUP(E6,'Ark45'!$A$2:$V$130,17,FALSE),0)+IF(A6=54,VLOOKUP(E6,'Ark54'!$A$2:$V$130,17,FALSE),0)+IF(A6=56,VLOOKUP(E6,'Ark56'!$A$2:$V$130,17,FALSE),0)+IF(A6=65,VLOOKUP(E6,'Ark65'!$A$2:$V$130,17,FALSE),0)+IF(A6="U911",VLOOKUP(E6,ArkU911s!$A$2:$V$130,17,FALSE),0)</f>
        <v>0</v>
      </c>
      <c r="R6" s="130">
        <f>IF(A6=43,VLOOKUP(E6,Ark43s!$A$2:$V$130,18,FALSE),0)+IF(A6=34,VLOOKUP(E6,'Ark34'!$A$2:$V$130,18,FALSE),0)+IF(E6="cup",VLOOKUP(E6,Arkcup!$A$2:$V$130,18,FALSE),0)+IF(A6=45,VLOOKUP(E6,'Ark45'!$A$2:$V$130,18,FALSE),0)+IF(A6=54,VLOOKUP(E6,'Ark54'!$A$2:$V$130,18,FALSE),0)+IF(A6=56,VLOOKUP(E6,'Ark56'!$A$2:$V$130,18,FALSE),0)+IF(A6=65,VLOOKUP(E6,'Ark65'!$A$2:$V$130,18,FALSE),0)+IF(A6="U911",VLOOKUP(E6,ArkU911s!$A$2:$V$130,18,FALSE),0)</f>
        <v>0</v>
      </c>
      <c r="S6" s="130">
        <f>IF(A6=43,VLOOKUP(E6,Ark43s!$A$2:$V$130,19,FALSE),0)+IF(A6=34,VLOOKUP(E6,'Ark34'!$A$2:$V$130,19,FALSE),0)+IF(E6="cup",VLOOKUP(E6,Arkcup!$A$2:$V$130,19,FALSE),0)+IF(A6=45,VLOOKUP(E6,'Ark45'!$A$2:$V$130,19,FALSE),0)+IF(A6=54,VLOOKUP(E6,'Ark54'!$A$2:$V$130,19,FALSE),0)+IF(A6=56,VLOOKUP(E6,'Ark56'!$A$2:$V$130,19,FALSE),0)+IF(A6=65,VLOOKUP(E6,'Ark65'!$A$2:$V$130,19,FALSE),0)+IF(A6="U911",VLOOKUP(E6,ArkU911s!$A$2:$V$130,19,FALSE),0)</f>
        <v>0</v>
      </c>
      <c r="T6" s="130">
        <f>IF(A6=43,VLOOKUP(E6,Ark43s!$A$2:$V$130,20,FALSE),0)+IF(A6=34,VLOOKUP(E6,'Ark34'!$A$2:$V$130,20,FALSE),0)+IF(E6="cup",VLOOKUP(E6,Arkcup!$A$2:$V$130,20,FALSE),0)+IF(A6=45,VLOOKUP(E6,'Ark45'!$A$2:$V$130,20,FALSE),0)+IF(A6=54,VLOOKUP(E6,'Ark54'!$A$2:$V$130,20,FALSE),0)+IF(A6=56,VLOOKUP(E6,'Ark56'!$A$2:$V$130,20,FALSE),0)+IF(A6=65,VLOOKUP(E6,'Ark65'!$A$2:$V$130,20,FALSE),0)+IF(A6="U911",VLOOKUP(E6,ArkU911s!$A$2:$V$130,20,FALSE),0)</f>
        <v>0</v>
      </c>
      <c r="U6" s="130">
        <f>IF(A6=43,VLOOKUP(E6,Ark43s!$A$2:$V$130,21,FALSE),0)+IF(A6=34,VLOOKUP(E6,'Ark34'!$A$2:$V$130,21,FALSE),0)+IF(E6="cup",VLOOKUP(E6,Arkcup!$A$2:$V$130,21,FALSE),0)+IF(A6=45,VLOOKUP(E6,'Ark45'!$A$2:$V$130,21,FALSE),0)+IF(A6=54,VLOOKUP(E6,'Ark54'!$A$2:$V$130,21,FALSE),0)+IF(A6=56,VLOOKUP(E6,'Ark56'!$A$2:$V$130,21,FALSE),0)+IF(A6=65,VLOOKUP(E6,'Ark65'!$A$2:$V$130,21,FALSE),0)+IF(A6="U911",VLOOKUP(E6,ArkU911s!$A$2:$V$130,21,FALSE),0)</f>
        <v>0</v>
      </c>
      <c r="V6" s="142">
        <f>SUM(J6:U6)</f>
        <v>0</v>
      </c>
      <c r="W6" s="138"/>
      <c r="X6" s="154"/>
    </row>
    <row r="7" spans="1:24" x14ac:dyDescent="0.25">
      <c r="A7" s="72" t="s">
        <v>78</v>
      </c>
      <c r="B7" s="150" t="s">
        <v>74</v>
      </c>
      <c r="C7" s="99" t="s">
        <v>73</v>
      </c>
      <c r="D7" s="100"/>
      <c r="E7" s="151">
        <v>0</v>
      </c>
      <c r="F7" s="151">
        <f>IF(A7=43,VLOOKUP(E7,Ark43d!$A$2:$V$130,6,FALSE),0)+IF(A7=34,VLOOKUP(E7,'Ark34'!$A$2:$V$130,6,FALSE),0)+IF(A7="cup",VLOOKUP(E7,Arkcup!$A$2:$V$130,6,FALSE),0)+IF(A7=45,VLOOKUP(E7,'Ark45'!$A$2:$V$130,6,FALSE),0)++IF(A7=54,VLOOKUP(E7,'Ark54'!$A$2:$V$130,6,FALSE),0)+IF(A7=56,VLOOKUP(E7,'Ark56'!$A$2:$V$130,6,FALSE),0)+IF(A7=65,VLOOKUP(E7,'Ark65'!$A$2:$V$130,6,FALSE),0)+IF(A7="U911",VLOOKUP(E7,ArkU9d!$A$2:$V$130,6,FALSE),0)</f>
        <v>0</v>
      </c>
      <c r="G7" s="151">
        <f>IF(A7=43,VLOOKUP(E7,Ark43d!$A$2:$V$130,7,FALSE),0)+IF(A7=34,VLOOKUP(E7,'Ark34'!$A$2:$V$130,7,FALSE),0)+IF(A7="cup",VLOOKUP(E7,Arkcup!$A$2:$V$130,7,FALSE),0)+IF(A7=45,VLOOKUP(E7,'Ark45'!$A$2:$V$130,7,FALSE),0)++IF(A7=54,VLOOKUP(E7,'Ark54'!$A$2:$V$130,7,FALSE),0)+IF(A7=56,VLOOKUP(E7,'Ark56'!$A$2:$V$130,7,FALSE),0)+IF(A7=65,VLOOKUP(E7,'Ark65'!$A$2:$V$130,7,FALSE),0)+IF(A7="U911",VLOOKUP(E7,ArkU9d!$A$2:$V$130,7,FALSE),0)</f>
        <v>0</v>
      </c>
      <c r="H7" s="151">
        <f>IF(A7=43,VLOOKUP(E7,Ark43d!$A$2:$V$130,8,FALSE),0)+IF(A7=34,VLOOKUP(E7,'Ark34'!$A$2:$V$130,8,FALSE),0)+IF(A7="cup",VLOOKUP(E7,Arkcup!$A$2:$V$130,8,FALSE),0)+IF(A7=45,VLOOKUP(E7,'Ark45'!$A$2:$V$130,8,FALSE),0)++IF(A7=54,VLOOKUP(E7,'Ark54'!$A$2:$V$130,8,FALSE),0)+IF(A7=56,VLOOKUP(E7,'Ark56'!$A$2:$V$130,8,FALSE),0)+IF(A7=65,VLOOKUP(E7,'Ark65'!$A$2:$V$130,8,FALSE),0)+IF(A7="U911",VLOOKUP(E7,ArkU9d!$A$2:$V$130,8,FALSE),0)</f>
        <v>0</v>
      </c>
      <c r="I7" s="151">
        <f>IF(A7=43,VLOOKUP(E7,Ark43d!$A$2:$V$130,9,FALSE),0)+IF(A7=34,VLOOKUP(E7,'Ark34'!$A$2:$V$130,9,FALSE),0)+IF(A7="cup",VLOOKUP(E7,Arkcup!$A$2:$V$130,9,FALSE),0)+IF(A7=45,VLOOKUP(E7,'Ark45'!$A$2:$V$130,9,FALSE),0)++IF(A7=54,VLOOKUP(E7,'Ark54'!$A$2:$V$130,9,FALSE),0)+IF(A7=56,VLOOKUP(E7,'Ark56'!$A$2:$V$130,9,FALSE),0)+IF(A7=65,VLOOKUP(E7,'Ark65'!$A$2:$V$130,9,FALSE),0)+IF(A7="U911",VLOOKUP(E7,ArkU9d!$A$2:$V$130,9,FALSE),0)</f>
        <v>0</v>
      </c>
      <c r="J7" s="151">
        <f>IF(A7=43,VLOOKUP(E7,Ark43s!$A$2:$V$130,10,FALSE),0)+IF(A7=34,VLOOKUP(E7,'Ark34'!$A$2:$V$130,10,FALSE),0)+IF(E7="cup",VLOOKUP(E7,Arkcup!$A$2:$V$130,10,FALSE),0)+IF(A7=45,VLOOKUP(E7,'Ark45'!$A$2:$V$130,10,FALSE),0)++IF(A7=54,VLOOKUP(E7,'Ark54'!$A$2:$V$130,10,FALSE),0)+IF(A7=56,VLOOKUP(E7,'Ark56'!$A$2:$V$130,10,FALSE),0)+IF(A7=65,VLOOKUP(E7,'Ark65'!$A$2:$V$130,10,FALSE),0)+IF(A7="SW3",VLOOKUP(E7,ArkSw3!$A$2:$V$130,10,FALSE),0)+IF(A7="SW4",VLOOKUP(E7,ArkSw4!$A$2:$V$130,10,FALSE),0)+IF(A7="SW5",VLOOKUP(E7,ArkSw5!$A$2:$V$130,10,FALSE),0)+IF(A7="SW6",VLOOKUP(E7,ArkSw6!$A$2:$V$130,10,FALSE),0)+IF(A7="U911",VLOOKUP(E7,ArkU9d!$A$2:$V$130,10,FALSE),0)</f>
        <v>0</v>
      </c>
      <c r="K7" s="151">
        <f>IF(A7=43,VLOOKUP(E7,Ark43s!$A$2:$V$130,11,FALSE),0)+IF(A7=34,VLOOKUP(E7,'Ark34'!$A$2:$V$130,11,FALSE),0)+IF(E7="cup",VLOOKUP(E7,Arkcup!$A$2:$V$130,11,FALSE),0)+IF(A7=45,VLOOKUP(E7,'Ark45'!$A$2:$V$130,11,FALSE),0)++IF(A7=54,VLOOKUP(E7,'Ark54'!$A$2:$V$130,11,FALSE),0)+IF(A7=56,VLOOKUP(E7,'Ark56'!$A$2:$V$130,11,FALSE),0)+IF(A7=65,VLOOKUP(E7,'Ark65'!$A$2:$V$130,11,FALSE),0)+IF(A7="SW3",VLOOKUP(E7,ArkSw3!$A$2:$V$130,11,FALSE),0)+IF(A7="SW4",VLOOKUP(E7,ArkSw4!$A$2:$V$130,11,FALSE),0)+IF(A7="SW5",VLOOKUP(E7,ArkSw5!$A$2:$V$130,11,FALSE),0)+IF(A7="SW6",VLOOKUP(E7,ArkSw6!$A$2:$V$130,11,FALSE),0)+IF(A7="U911",VLOOKUP(E7,ArkU9d!$A$2:$V$130,11,FALSE),0)</f>
        <v>0</v>
      </c>
      <c r="L7" s="151">
        <f>IF(A7=43,VLOOKUP(E7,Ark43s!$A$2:$V$130,12,FALSE),0)+IF(A7=34,VLOOKUP(E7,'Ark34'!$A$2:$V$130,12,FALSE),0)+IF(E7="cup",VLOOKUP(E7,Arkcup!$A$2:$V$130,12,FALSE),0)+IF(A7=45,VLOOKUP(E7,'Ark45'!$A$2:$V$130,12,FALSE),0)++IF(A7=54,VLOOKUP(E7,'Ark54'!$A$2:$V$130,12,FALSE),0)+IF(A7=56,VLOOKUP(E7,'Ark56'!$A$2:$V$130,12,FALSE),0)+IF(A7=65,VLOOKUP(E7,'Ark65'!$A$2:$V$130,12,FALSE),0)+IF(A7="SW3",VLOOKUP(E7,ArkSw3!$A$2:$V$130,12,FALSE),0)+IF(A7="SW4",VLOOKUP(E7,ArkSw4!$A$2:$V$130,12,FALSE),0)+IF(A7="SW5",VLOOKUP(E7,ArkSw5!$A$2:$V$130,12,FALSE),0)+IF(A7="SW6",VLOOKUP(E7,ArkSw6!$A$2:$V$130,12,FALSE),0)+IF(A7="U911",VLOOKUP(E7,ArkU9d!$A$2:$V$130,12,FALSE),0)</f>
        <v>0</v>
      </c>
      <c r="M7" s="151">
        <f>IF(A7=43,VLOOKUP(E7,Ark43s!$A$2:$V$130,13,FALSE),0)+IF(A7=34,VLOOKUP(E7,'Ark34'!$A$2:$V$130,13,FALSE),0)+IF(E7="cup",VLOOKUP(E7,Arkcup!$A$2:$V$130,13,FALSE),0)+IF(A7=45,VLOOKUP(E7,'Ark45'!$A$2:$V$130,13,FALSE),0)++IF(A7=54,VLOOKUP(E7,'Ark54'!$A$2:$V$130,13,FALSE),0)+IF(A7=56,VLOOKUP(E7,'Ark56'!$A$2:$V$130,13,FALSE),0)+IF(A7=65,VLOOKUP(E7,'Ark65'!$A$2:$V$130,13,FALSE),0)+IF(A7="SW3",VLOOKUP(E7,ArkSw3!$A$2:$V$130,13,FALSE),0)+IF(A7="SW4",VLOOKUP(E7,ArkSw4!$A$2:$V$130,13,FALSE),0)+IF(A7="SW5",VLOOKUP(E7,ArkSw5!$A$2:$V$130,13,FALSE),0)+IF(A7="SW6",VLOOKUP(E7,ArkSw6!$A$2:$V$130,13,FALSE),0)+IF(A7="U911",VLOOKUP(E7,ArkU9d!$A$2:$V$130,13,FALSE),0)</f>
        <v>0</v>
      </c>
      <c r="N7" s="151">
        <f>IF(A7=43,VLOOKUP(E7,Ark43s!$A$2:$V$130,14,FALSE),0)+IF(A7=34,VLOOKUP(E7,'Ark34'!$A$2:$V$130,14,FALSE),0)+IF(E7="cup",VLOOKUP(E7,Arkcup!$A$2:$V$130,14,FALSE),0)+IF(A7=45,VLOOKUP(E7,'Ark45'!$A$2:$V$130,14,FALSE),0)++IF(A7=54,VLOOKUP(E7,'Ark54'!$A$2:$V$130,14,FALSE),0)+IF(A7=56,VLOOKUP(E7,'Ark56'!$A$2:$V$130,14,FALSE),0)+IF(A7=65,VLOOKUP(E7,'Ark65'!$A$2:$V$130,14,FALSE),0)+IF(A7="SW3",VLOOKUP(E7,ArkSw3!$A$2:$V$130,14,FALSE),0)+IF(A7="SW4",VLOOKUP(E7,ArkSw4!$A$2:$V$130,14,FALSE),0)+IF(A7="SW5",VLOOKUP(E7,ArkSw5!$A$2:$V$130,14,FALSE),0)+IF(A7="SW6",VLOOKUP(E7,ArkSw6!$A$2:$V$130,14,FALSE),0)+IF(A7="U911",VLOOKUP(E7,ArkU9d!$A$2:$V$130,14,FALSE),0)</f>
        <v>0</v>
      </c>
      <c r="O7" s="151">
        <f>IF(A7=43,VLOOKUP(E7,Ark43s!$A$2:$V$130,15,FALSE),0)+IF(A7=34,VLOOKUP(E7,'Ark34'!$A$2:$V$130,15,FALSE),0)+IF(E7="cup",VLOOKUP(E7,Arkcup!$A$2:$V$130,15,FALSE),0)+IF(A7=45,VLOOKUP(E7,'Ark45'!$A$2:$V$130,15,FALSE),0)++IF(A7=54,VLOOKUP(E7,'Ark54'!$A$2:$V$130,15,FALSE),0)+IF(A7=56,VLOOKUP(E7,'Ark56'!$A$2:$V$130,15,FALSE),0)+IF(A7=65,VLOOKUP(E7,'Ark65'!$A$2:$V$130,15,FALSE),0)+IF(A7="SW3",VLOOKUP(E7,ArkSw3!$A$2:$V$130,15,FALSE),0)+IF(A7="SW4",VLOOKUP(E7,ArkSw4!$A$2:$V$130,15,FALSE),0)+IF(A7="SW5",VLOOKUP(E7,ArkSw5!$A$2:$V$130,15,FALSE),0)+IF(A7="SW6",VLOOKUP(E7,ArkSw6!$A$2:$V$130,15,FALSE),0)+IF(A7="U911",VLOOKUP(E7,ArkU9d!$A$2:$V$130,15,FALSE),0)</f>
        <v>0</v>
      </c>
      <c r="P7" s="151">
        <f>IF(A7=43,VLOOKUP(E7,Ark43s!$A$2:$V$130,16,FALSE),0)+IF(A7=34,VLOOKUP(E7,'Ark34'!$A$2:$V$130,16,FALSE),0)+IF(E7="cup",VLOOKUP(E7,Arkcup!$A$2:$V$130,16,FALSE),0)+IF(A7=45,VLOOKUP(E7,'Ark45'!$A$2:$V$130,16,FALSE),0)+IF(A7=54,VLOOKUP(E7,'Ark54'!$A$2:$V$130,16,FALSE),0)+IF(A7=56,VLOOKUP(E7,'Ark56'!$A$2:$V$130,16,FALSE),0)+IF(A7=65,VLOOKUP(E7,'Ark65'!$A$2:$V$130,16,FALSE),0)+IF(A7="U911",VLOOKUP(E7,ArkU9d!$A$2:$V$130,16,FALSE),0)</f>
        <v>0</v>
      </c>
      <c r="Q7" s="151">
        <f>IF(A7=43,VLOOKUP(E7,Ark43s!$A$2:$V$130,17,FALSE),0)+IF(A7=34,VLOOKUP(E7,'Ark34'!$A$2:$V$130,17,FALSE),0)+IF(E7="cup",VLOOKUP(E7,Arkcup!$A$2:$V$130,17,FALSE),0)+IF(A7=45,VLOOKUP(E7,'Ark45'!$A$2:$V$130,17,FALSE),0)+IF(A7=54,VLOOKUP(E7,'Ark54'!$A$2:$V$130,17,FALSE),0)+IF(A7=56,VLOOKUP(E7,'Ark56'!$A$2:$V$130,17,FALSE),0)+IF(A7=65,VLOOKUP(E7,'Ark65'!$A$2:$V$130,17,FALSE),0)+IF(A7="U911",VLOOKUP(E7,ArkU9d!$A$2:$V$130,17,FALSE),0)</f>
        <v>0</v>
      </c>
      <c r="R7" s="151">
        <f>IF(A7=43,VLOOKUP(E7,Ark43s!$A$2:$V$130,18,FALSE),0)+IF(A7=34,VLOOKUP(E7,'Ark34'!$A$2:$V$130,18,FALSE),0)+IF(E7="cup",VLOOKUP(E7,Arkcup!$A$2:$V$130,18,FALSE),0)+IF(A7=45,VLOOKUP(E7,'Ark45'!$A$2:$V$130,18,FALSE),0)+IF(A7=54,VLOOKUP(E7,'Ark54'!$A$2:$V$130,18,FALSE),0)+IF(A7=56,VLOOKUP(E7,'Ark56'!$A$2:$V$130,18,FALSE),0)+IF(A7=65,VLOOKUP(E7,'Ark65'!$A$2:$V$130,18,FALSE),0)+IF(A7="U911",VLOOKUP(E7,ArkU9d!$A$2:$V$130,18,FALSE),0)</f>
        <v>0</v>
      </c>
      <c r="S7" s="151">
        <f>IF(A7=43,VLOOKUP(E7,Ark43s!$A$2:$V$130,19,FALSE),0)+IF(A7=34,VLOOKUP(E7,'Ark34'!$A$2:$V$130,19,FALSE),0)+IF(E7="cup",VLOOKUP(E7,Arkcup!$A$2:$V$130,19,FALSE),0)+IF(A7=45,VLOOKUP(E7,'Ark45'!$A$2:$V$130,19,FALSE),0)+IF(A7=54,VLOOKUP(E7,'Ark54'!$A$2:$V$130,19,FALSE),0)+IF(A7=56,VLOOKUP(E7,'Ark56'!$A$2:$V$130,19,FALSE),0)+IF(A7=65,VLOOKUP(E7,'Ark65'!$A$2:$V$130,19,FALSE),0)+IF(A7="U911",VLOOKUP(E7,ArkU9d!$A$2:$V$130,19,FALSE),0)</f>
        <v>0</v>
      </c>
      <c r="T7" s="151">
        <f>IF(A7=43,VLOOKUP(E7,Ark43s!$A$2:$V$130,20,FALSE),0)+IF(A7=34,VLOOKUP(E7,'Ark34'!$A$2:$V$130,20,FALSE),0)+IF(E7="cup",VLOOKUP(E7,Arkcup!$A$2:$V$130,20,FALSE),0)+IF(A7=45,VLOOKUP(E7,'Ark45'!$A$2:$V$130,20,FALSE),0)+IF(A7=54,VLOOKUP(E7,'Ark54'!$A$2:$V$130,20,FALSE),0)+IF(A7=56,VLOOKUP(E7,'Ark56'!$A$2:$V$130,20,FALSE),0)+IF(A7=65,VLOOKUP(E7,'Ark65'!$A$2:$V$130,20,FALSE),0)+IF(A7="U911",VLOOKUP(E7,ArkU9d!$A$2:$V$130,20,FALSE),0)</f>
        <v>0</v>
      </c>
      <c r="U7" s="151">
        <f>IF(A7=43,VLOOKUP(E7,Ark43s!$A$2:$V$130,21,FALSE),0)+IF(A7=34,VLOOKUP(E7,'Ark34'!$A$2:$V$130,21,FALSE),0)+IF(E7="cup",VLOOKUP(E7,Arkcup!$A$2:$V$130,21,FALSE),0)+IF(A7=45,VLOOKUP(E7,'Ark45'!$A$2:$V$130,21,FALSE),0)+IF(A7=54,VLOOKUP(E7,'Ark54'!$A$2:$V$130,21,FALSE),0)+IF(A7=56,VLOOKUP(E7,'Ark56'!$A$2:$V$130,21,FALSE),0)+IF(A7=65,VLOOKUP(E7,'Ark65'!$A$2:$V$130,21,FALSE),0)+IF(A7="U911",VLOOKUP(E7,ArkU9d!$A$2:$V$130,21,FALSE),0)</f>
        <v>0</v>
      </c>
      <c r="V7" s="151">
        <f t="shared" ref="V7" si="1">SUM(J7:U7)</f>
        <v>0</v>
      </c>
      <c r="W7" s="137">
        <f>SUM(V7:V10)</f>
        <v>0</v>
      </c>
      <c r="X7" s="155">
        <f>SUM(W7:W28)</f>
        <v>0</v>
      </c>
    </row>
    <row r="8" spans="1:24" ht="15.75" thickBot="1" x14ac:dyDescent="0.3">
      <c r="A8" s="72" t="s">
        <v>78</v>
      </c>
      <c r="B8" s="144" t="s">
        <v>39</v>
      </c>
      <c r="C8" s="145" t="s">
        <v>73</v>
      </c>
      <c r="D8" s="139"/>
      <c r="E8" s="146">
        <v>0</v>
      </c>
      <c r="F8" s="147">
        <f>IF(A8=43,VLOOKUP(E8,Ark43d!$A$2:$V$130,6,FALSE),0)+IF(A8=34,VLOOKUP(E8,'Ark34'!$A$2:$V$130,6,FALSE),0)+IF(A8="cup",VLOOKUP(E8,Arkcup!$A$2:$V$130,6,FALSE),0)+IF(A8=45,VLOOKUP(E8,'Ark45'!$A$2:$V$130,6,FALSE),0)++IF(A8=54,VLOOKUP(E8,'Ark54'!$A$2:$V$130,6,FALSE),0)+IF(A8=56,VLOOKUP(E8,'Ark56'!$A$2:$V$130,6,FALSE),0)+IF(A8=65,VLOOKUP(E8,'Ark65'!$A$2:$V$130,6,FALSE),0)+IF(A8="U911",VLOOKUP(E8,ArkU9d!$A$2:$V$130,6,FALSE),0)</f>
        <v>0</v>
      </c>
      <c r="G8" s="147">
        <f>IF(A8=43,VLOOKUP(E8,Ark43d!$A$2:$V$130,7,FALSE),0)+IF(A8=34,VLOOKUP(E8,'Ark34'!$A$2:$V$130,7,FALSE),0)+IF(A8="cup",VLOOKUP(E8,Arkcup!$A$2:$V$130,7,FALSE),0)+IF(A8=45,VLOOKUP(E8,'Ark45'!$A$2:$V$130,7,FALSE),0)++IF(A8=54,VLOOKUP(E8,'Ark54'!$A$2:$V$130,7,FALSE),0)+IF(A8=56,VLOOKUP(E8,'Ark56'!$A$2:$V$130,7,FALSE),0)+IF(A8=65,VLOOKUP(E8,'Ark65'!$A$2:$V$130,7,FALSE),0)+IF(A8="U911",VLOOKUP(E8,ArkU9d!$A$2:$V$130,7,FALSE),0)</f>
        <v>0</v>
      </c>
      <c r="H8" s="147">
        <f>IF(A8=43,VLOOKUP(E8,Ark43d!$A$2:$V$130,8,FALSE),0)+IF(A8=34,VLOOKUP(E8,'Ark34'!$A$2:$V$130,8,FALSE),0)+IF(A8="cup",VLOOKUP(E8,Arkcup!$A$2:$V$130,8,FALSE),0)+IF(A8=45,VLOOKUP(E8,'Ark45'!$A$2:$V$130,8,FALSE),0)++IF(A8=54,VLOOKUP(E8,'Ark54'!$A$2:$V$130,8,FALSE),0)+IF(A8=56,VLOOKUP(E8,'Ark56'!$A$2:$V$130,8,FALSE),0)+IF(A8=65,VLOOKUP(E8,'Ark65'!$A$2:$V$130,8,FALSE),0)+IF(A8="U911",VLOOKUP(E8,ArkU9d!$A$2:$V$130,8,FALSE),0)</f>
        <v>0</v>
      </c>
      <c r="I8" s="147">
        <f>IF(A8=43,VLOOKUP(E8,Ark43d!$A$2:$V$130,9,FALSE),0)+IF(A8=34,VLOOKUP(E8,'Ark34'!$A$2:$V$130,9,FALSE),0)+IF(A8="cup",VLOOKUP(E8,Arkcup!$A$2:$V$130,9,FALSE),0)+IF(A8=45,VLOOKUP(E8,'Ark45'!$A$2:$V$130,9,FALSE),0)++IF(A8=54,VLOOKUP(E8,'Ark54'!$A$2:$V$130,9,FALSE),0)+IF(A8=56,VLOOKUP(E8,'Ark56'!$A$2:$V$130,9,FALSE),0)+IF(A8=65,VLOOKUP(E8,'Ark65'!$A$2:$V$130,9,FALSE),0)+IF(A8="U911",VLOOKUP(E8,ArkU9d!$A$2:$V$130,9,FALSE),0)</f>
        <v>0</v>
      </c>
      <c r="J8" s="147">
        <f>IF(A8=43,VLOOKUP(E8,Ark43s!$A$2:$V$130,10,FALSE),0)+IF(A8=34,VLOOKUP(E8,'Ark34'!$A$2:$V$130,10,FALSE),0)+IF(E8="cup",VLOOKUP(E8,Arkcup!$A$2:$V$130,10,FALSE),0)+IF(A8=45,VLOOKUP(E8,'Ark45'!$A$2:$V$130,10,FALSE),0)++IF(A8=54,VLOOKUP(E8,'Ark54'!$A$2:$V$130,10,FALSE),0)+IF(A8=56,VLOOKUP(E8,'Ark56'!$A$2:$V$130,10,FALSE),0)+IF(A8=65,VLOOKUP(E8,'Ark65'!$A$2:$V$130,10,FALSE),0)+IF(A8="SW3",VLOOKUP(E8,ArkSw3!$A$2:$V$130,10,FALSE),0)+IF(A8="SW4",VLOOKUP(E8,ArkSw4!$A$2:$V$130,10,FALSE),0)+IF(A8="SW5",VLOOKUP(E8,ArkSw5!$A$2:$V$130,10,FALSE),0)+IF(A8="SW6",VLOOKUP(E8,ArkSw6!$A$2:$V$130,10,FALSE),0)+IF(A8="U911",VLOOKUP(E8,ArkU9d!$A$2:$V$130,10,FALSE),0)</f>
        <v>0</v>
      </c>
      <c r="K8" s="147">
        <f>IF(A8=43,VLOOKUP(E8,Ark43s!$A$2:$V$130,11,FALSE),0)+IF(A8=34,VLOOKUP(E8,'Ark34'!$A$2:$V$130,11,FALSE),0)+IF(E8="cup",VLOOKUP(E8,Arkcup!$A$2:$V$130,11,FALSE),0)+IF(A8=45,VLOOKUP(E8,'Ark45'!$A$2:$V$130,11,FALSE),0)++IF(A8=54,VLOOKUP(E8,'Ark54'!$A$2:$V$130,11,FALSE),0)+IF(A8=56,VLOOKUP(E8,'Ark56'!$A$2:$V$130,11,FALSE),0)+IF(A8=65,VLOOKUP(E8,'Ark65'!$A$2:$V$130,11,FALSE),0)+IF(A8="SW3",VLOOKUP(E8,ArkSw3!$A$2:$V$130,11,FALSE),0)+IF(A8="SW4",VLOOKUP(E8,ArkSw4!$A$2:$V$130,11,FALSE),0)+IF(A8="SW5",VLOOKUP(E8,ArkSw5!$A$2:$V$130,11,FALSE),0)+IF(A8="SW6",VLOOKUP(E8,ArkSw6!$A$2:$V$130,11,FALSE),0)+IF(A8="U911",VLOOKUP(E8,ArkU9d!$A$2:$V$130,11,FALSE),0)</f>
        <v>0</v>
      </c>
      <c r="L8" s="147">
        <f>IF(A8=43,VLOOKUP(E8,Ark43s!$A$2:$V$130,12,FALSE),0)+IF(A8=34,VLOOKUP(E8,'Ark34'!$A$2:$V$130,12,FALSE),0)+IF(E8="cup",VLOOKUP(E8,Arkcup!$A$2:$V$130,12,FALSE),0)+IF(A8=45,VLOOKUP(E8,'Ark45'!$A$2:$V$130,12,FALSE),0)++IF(A8=54,VLOOKUP(E8,'Ark54'!$A$2:$V$130,12,FALSE),0)+IF(A8=56,VLOOKUP(E8,'Ark56'!$A$2:$V$130,12,FALSE),0)+IF(A8=65,VLOOKUP(E8,'Ark65'!$A$2:$V$130,12,FALSE),0)+IF(A8="SW3",VLOOKUP(E8,ArkSw3!$A$2:$V$130,12,FALSE),0)+IF(A8="SW4",VLOOKUP(E8,ArkSw4!$A$2:$V$130,12,FALSE),0)+IF(A8="SW5",VLOOKUP(E8,ArkSw5!$A$2:$V$130,12,FALSE),0)+IF(A8="SW6",VLOOKUP(E8,ArkSw6!$A$2:$V$130,12,FALSE),0)+IF(A8="U911",VLOOKUP(E8,ArkU9d!$A$2:$V$130,12,FALSE),0)</f>
        <v>0</v>
      </c>
      <c r="M8" s="147">
        <f>IF(A8=43,VLOOKUP(E8,Ark43s!$A$2:$V$130,13,FALSE),0)+IF(A8=34,VLOOKUP(E8,'Ark34'!$A$2:$V$130,13,FALSE),0)+IF(E8="cup",VLOOKUP(E8,Arkcup!$A$2:$V$130,13,FALSE),0)+IF(A8=45,VLOOKUP(E8,'Ark45'!$A$2:$V$130,13,FALSE),0)++IF(A8=54,VLOOKUP(E8,'Ark54'!$A$2:$V$130,13,FALSE),0)+IF(A8=56,VLOOKUP(E8,'Ark56'!$A$2:$V$130,13,FALSE),0)+IF(A8=65,VLOOKUP(E8,'Ark65'!$A$2:$V$130,13,FALSE),0)+IF(A8="SW3",VLOOKUP(E8,ArkSw3!$A$2:$V$130,13,FALSE),0)+IF(A8="SW4",VLOOKUP(E8,ArkSw4!$A$2:$V$130,13,FALSE),0)+IF(A8="SW5",VLOOKUP(E8,ArkSw5!$A$2:$V$130,13,FALSE),0)+IF(A8="SW6",VLOOKUP(E8,ArkSw6!$A$2:$V$130,13,FALSE),0)+IF(A8="U911",VLOOKUP(E8,ArkU9d!$A$2:$V$130,13,FALSE),0)</f>
        <v>0</v>
      </c>
      <c r="N8" s="147">
        <f>IF(A8=43,VLOOKUP(E8,Ark43s!$A$2:$V$130,14,FALSE),0)+IF(A8=34,VLOOKUP(E8,'Ark34'!$A$2:$V$130,14,FALSE),0)+IF(E8="cup",VLOOKUP(E8,Arkcup!$A$2:$V$130,14,FALSE),0)+IF(A8=45,VLOOKUP(E8,'Ark45'!$A$2:$V$130,14,FALSE),0)++IF(A8=54,VLOOKUP(E8,'Ark54'!$A$2:$V$130,14,FALSE),0)+IF(A8=56,VLOOKUP(E8,'Ark56'!$A$2:$V$130,14,FALSE),0)+IF(A8=65,VLOOKUP(E8,'Ark65'!$A$2:$V$130,14,FALSE),0)+IF(A8="SW3",VLOOKUP(E8,ArkSw3!$A$2:$V$130,14,FALSE),0)+IF(A8="SW4",VLOOKUP(E8,ArkSw4!$A$2:$V$130,14,FALSE),0)+IF(A8="SW5",VLOOKUP(E8,ArkSw5!$A$2:$V$130,14,FALSE),0)+IF(A8="SW6",VLOOKUP(E8,ArkSw6!$A$2:$V$130,14,FALSE),0)+IF(A8="U911",VLOOKUP(E8,ArkU9d!$A$2:$V$130,14,FALSE),0)</f>
        <v>0</v>
      </c>
      <c r="O8" s="147">
        <f>IF(A8=43,VLOOKUP(E8,Ark43s!$A$2:$V$130,15,FALSE),0)+IF(A8=34,VLOOKUP(E8,'Ark34'!$A$2:$V$130,15,FALSE),0)+IF(E8="cup",VLOOKUP(E8,Arkcup!$A$2:$V$130,15,FALSE),0)+IF(A8=45,VLOOKUP(E8,'Ark45'!$A$2:$V$130,15,FALSE),0)++IF(A8=54,VLOOKUP(E8,'Ark54'!$A$2:$V$130,15,FALSE),0)+IF(A8=56,VLOOKUP(E8,'Ark56'!$A$2:$V$130,15,FALSE),0)+IF(A8=65,VLOOKUP(E8,'Ark65'!$A$2:$V$130,15,FALSE),0)+IF(A8="SW3",VLOOKUP(E8,ArkSw3!$A$2:$V$130,15,FALSE),0)+IF(A8="SW4",VLOOKUP(E8,ArkSw4!$A$2:$V$130,15,FALSE),0)+IF(A8="SW5",VLOOKUP(E8,ArkSw5!$A$2:$V$130,15,FALSE),0)+IF(A8="SW6",VLOOKUP(E8,ArkSw6!$A$2:$V$130,15,FALSE),0)+IF(A8="U911",VLOOKUP(E8,ArkU9d!$A$2:$V$130,15,FALSE),0)</f>
        <v>0</v>
      </c>
      <c r="P8" s="147">
        <f>IF(A8=43,VLOOKUP(E8,Ark43s!$A$2:$V$130,16,FALSE),0)+IF(A8=34,VLOOKUP(E8,'Ark34'!$A$2:$V$130,16,FALSE),0)+IF(E8="cup",VLOOKUP(E8,Arkcup!$A$2:$V$130,16,FALSE),0)+IF(A8=45,VLOOKUP(E8,'Ark45'!$A$2:$V$130,16,FALSE),0)+IF(A8=54,VLOOKUP(E8,'Ark54'!$A$2:$V$130,16,FALSE),0)+IF(A8=56,VLOOKUP(E8,'Ark56'!$A$2:$V$130,16,FALSE),0)+IF(A8=65,VLOOKUP(E8,'Ark65'!$A$2:$V$130,16,FALSE),0)+IF(A8="U911",VLOOKUP(E8,ArkU9d!$A$2:$V$130,16,FALSE),0)</f>
        <v>0</v>
      </c>
      <c r="Q8" s="147">
        <f>IF(A8=43,VLOOKUP(E8,Ark43s!$A$2:$V$130,17,FALSE),0)+IF(A8=34,VLOOKUP(E8,'Ark34'!$A$2:$V$130,17,FALSE),0)+IF(E8="cup",VLOOKUP(E8,Arkcup!$A$2:$V$130,17,FALSE),0)+IF(A8=45,VLOOKUP(E8,'Ark45'!$A$2:$V$130,17,FALSE),0)+IF(A8=54,VLOOKUP(E8,'Ark54'!$A$2:$V$130,17,FALSE),0)+IF(A8=56,VLOOKUP(E8,'Ark56'!$A$2:$V$130,17,FALSE),0)+IF(A8=65,VLOOKUP(E8,'Ark65'!$A$2:$V$130,17,FALSE),0)+IF(A8="U911",VLOOKUP(E8,ArkU9d!$A$2:$V$130,17,FALSE),0)</f>
        <v>0</v>
      </c>
      <c r="R8" s="147">
        <f>IF(A8=43,VLOOKUP(E8,Ark43s!$A$2:$V$130,18,FALSE),0)+IF(A8=34,VLOOKUP(E8,'Ark34'!$A$2:$V$130,18,FALSE),0)+IF(E8="cup",VLOOKUP(E8,Arkcup!$A$2:$V$130,18,FALSE),0)+IF(A8=45,VLOOKUP(E8,'Ark45'!$A$2:$V$130,18,FALSE),0)+IF(A8=54,VLOOKUP(E8,'Ark54'!$A$2:$V$130,18,FALSE),0)+IF(A8=56,VLOOKUP(E8,'Ark56'!$A$2:$V$130,18,FALSE),0)+IF(A8=65,VLOOKUP(E8,'Ark65'!$A$2:$V$130,18,FALSE),0)+IF(A8="U911",VLOOKUP(E8,ArkU9d!$A$2:$V$130,18,FALSE),0)</f>
        <v>0</v>
      </c>
      <c r="S8" s="147">
        <f>IF(A8=43,VLOOKUP(E8,Ark43s!$A$2:$V$130,19,FALSE),0)+IF(A8=34,VLOOKUP(E8,'Ark34'!$A$2:$V$130,19,FALSE),0)+IF(E8="cup",VLOOKUP(E8,Arkcup!$A$2:$V$130,19,FALSE),0)+IF(A8=45,VLOOKUP(E8,'Ark45'!$A$2:$V$130,19,FALSE),0)+IF(A8=54,VLOOKUP(E8,'Ark54'!$A$2:$V$130,19,FALSE),0)+IF(A8=56,VLOOKUP(E8,'Ark56'!$A$2:$V$130,19,FALSE),0)+IF(A8=65,VLOOKUP(E8,'Ark65'!$A$2:$V$130,19,FALSE),0)+IF(A8="U911",VLOOKUP(E8,ArkU9d!$A$2:$V$130,19,FALSE),0)</f>
        <v>0</v>
      </c>
      <c r="T8" s="147">
        <f>IF(A8=43,VLOOKUP(E8,Ark43s!$A$2:$V$130,20,FALSE),0)+IF(A8=34,VLOOKUP(E8,'Ark34'!$A$2:$V$130,20,FALSE),0)+IF(E8="cup",VLOOKUP(E8,Arkcup!$A$2:$V$130,20,FALSE),0)+IF(A8=45,VLOOKUP(E8,'Ark45'!$A$2:$V$130,20,FALSE),0)+IF(A8=54,VLOOKUP(E8,'Ark54'!$A$2:$V$130,20,FALSE),0)+IF(A8=56,VLOOKUP(E8,'Ark56'!$A$2:$V$130,20,FALSE),0)+IF(A8=65,VLOOKUP(E8,'Ark65'!$A$2:$V$130,20,FALSE),0)+IF(A8="U911",VLOOKUP(E8,ArkU9d!$A$2:$V$130,20,FALSE),0)</f>
        <v>0</v>
      </c>
      <c r="U8" s="147">
        <f>IF(A8=43,VLOOKUP(E8,Ark43s!$A$2:$V$130,21,FALSE),0)+IF(A8=34,VLOOKUP(E8,'Ark34'!$A$2:$V$130,21,FALSE),0)+IF(E8="cup",VLOOKUP(E8,Arkcup!$A$2:$V$130,21,FALSE),0)+IF(A8=45,VLOOKUP(E8,'Ark45'!$A$2:$V$130,21,FALSE),0)+IF(A8=54,VLOOKUP(E8,'Ark54'!$A$2:$V$130,21,FALSE),0)+IF(A8=56,VLOOKUP(E8,'Ark56'!$A$2:$V$130,21,FALSE),0)+IF(A8=65,VLOOKUP(E8,'Ark65'!$A$2:$V$130,21,FALSE),0)+IF(A8="U911",VLOOKUP(E8,ArkU9d!$A$2:$V$130,21,FALSE),0)</f>
        <v>0</v>
      </c>
      <c r="V8" s="148">
        <f>SUM(J8:U8)</f>
        <v>0</v>
      </c>
      <c r="W8" s="149"/>
      <c r="X8" s="156"/>
    </row>
    <row r="9" spans="1:24" x14ac:dyDescent="0.25">
      <c r="A9" s="83">
        <v>54</v>
      </c>
      <c r="B9" s="88" t="s">
        <v>40</v>
      </c>
      <c r="C9" s="73" t="s">
        <v>20</v>
      </c>
      <c r="D9" s="60"/>
      <c r="E9" s="74">
        <v>0</v>
      </c>
      <c r="F9" s="75">
        <f>IF(A9=43,VLOOKUP(E9,Ark43s!$A$2:$V$130,6,FALSE),0)+IF(A9=34,VLOOKUP(E9,'Ark34'!$A$2:$V$130,6,FALSE),0)+IF(E9="cup",VLOOKUP(E9,Arkcup!$A$2:$V$130,6,FALSE),0)+IF(A9=45,VLOOKUP(E9,'Ark45'!$A$2:$V$130,6,FALSE),0)+IF(A9=54,VLOOKUP(E9,'Ark54'!$A$2:$V$130,6,FALSE),0)+IF(A9=56,VLOOKUP(E9,'Ark56'!$A$2:$V$130,6,FALSE),0)+IF(A9=65,VLOOKUP(E9,'Ark65'!$A$2:$V$130,6,FALSE),0)+IF(A9="U911",VLOOKUP(E9,ArkU911s!$A$2:$V$130,6,FALSE),0)</f>
        <v>0</v>
      </c>
      <c r="G9" s="75">
        <f>IF(A9=43,VLOOKUP(E9,Ark43s!$A$2:$V$130,7,FALSE),0)+IF(A9=34,VLOOKUP(E9,'Ark34'!$A$2:$V$130,7,FALSE),0)+IF(E9="cup",VLOOKUP(E9,Arkcup!$A$2:$V$130,7,FALSE),0)+IF(A9=45,VLOOKUP(E9,'Ark45'!$A$2:$V$130,7,FALSE),0)++IF(A9=54,VLOOKUP(E9,'Ark54'!$A$2:$V$130,7,FALSE),0)+IF(A9=56,VLOOKUP(E9,'Ark56'!$A$2:$V$130,7,FALSE),0)+IF(A9=65,VLOOKUP(E9,'Ark65'!$A$2:$V$130,7,FALSE),0)+IF(A9="U911",VLOOKUP(E9,ArkU911s!$A$2:$V$130,7,FALSE),0)</f>
        <v>0</v>
      </c>
      <c r="H9" s="75">
        <f>IF(A9=43,VLOOKUP(E9,Ark43s!$A$2:$V$130,8,FALSE),0)+IF(A9=34,VLOOKUP(E9,'Ark34'!$A$2:$V$130,8,FALSE),0)+IF(E9="cup",VLOOKUP(E9,Arkcup!$A$2:$V$130,8,FALSE),0)+IF(A9=45,VLOOKUP(E9,'Ark45'!$A$2:$V$130,8,FALSE),0)++IF(A9=54,VLOOKUP(E9,'Ark54'!$A$2:$V$130,8,FALSE),0)+IF(A9=56,VLOOKUP(E9,'Ark56'!$A$2:$V$130,8,FALSE),0)+IF(A9=65,VLOOKUP(E9,'Ark65'!$A$2:$V$130,8,FALSE),0)+IF(A9="U911",VLOOKUP(E9,ArkU911s!$A$2:$V$130,8,FALSE),0)</f>
        <v>0</v>
      </c>
      <c r="I9" s="75">
        <f>IF(A9=43,VLOOKUP(E9,Ark43s!$A$2:$V$130,9,FALSE),0)+IF(A9=34,VLOOKUP(E9,'Ark34'!$A$2:$V$130,9,FALSE),0)+IF(E9="cup",VLOOKUP(E9,Arkcup!$A$2:$V$130,9,FALSE),0)+IF(A9=45,VLOOKUP(E9,'Ark45'!$A$2:$V$130,9,FALSE),0)++IF(A9=54,VLOOKUP(E9,'Ark54'!$A$2:$V$130,9,FALSE),0)+IF(A9=56,VLOOKUP(E9,'Ark56'!$A$2:$V$130,9,FALSE),0)+IF(A9=65,VLOOKUP(E9,'Ark65'!$A$2:$V$130,9,FALSE),0)+IF(A9="U911",VLOOKUP(E9,ArkU911s!$A$2:$V$130,9,FALSE),0)</f>
        <v>0</v>
      </c>
      <c r="J9" s="75">
        <f>IF(A9=43,VLOOKUP(E9,Ark43s!$A$2:$V$130,10,FALSE),0)+IF(A9=34,VLOOKUP(E9,'Ark34'!$A$2:$V$130,10,FALSE),0)+IF(E9="cup",VLOOKUP(E9,Arkcup!$A$2:$V$130,10,FALSE),0)+IF(A9=45,VLOOKUP(E9,'Ark45'!$A$2:$V$130,10,FALSE),0)++IF(A9=54,VLOOKUP(E9,'Ark54'!$A$2:$V$130,10,FALSE),0)+IF(A9=56,VLOOKUP(E9,'Ark56'!$A$2:$V$130,10,FALSE),0)+IF(A9=65,VLOOKUP(E9,'Ark65'!$A$2:$V$130,10,FALSE),0)+IF(A9="SW3",VLOOKUP(E9,ArkSw3!$A$2:$V$130,10,FALSE),0)+IF(A9="SW4",VLOOKUP(E9,ArkSw4!$A$2:$V$130,10,FALSE),0)+IF(A9="SW5",VLOOKUP(E9,ArkSw5!$A$2:$V$130,10,FALSE),0)+IF(A9="SW6",VLOOKUP(E9,ArkSw6!$A$2:$V$130,10,FALSE),0)+IF(A9="U911",VLOOKUP(E9,ArkU911s!$A$2:$V$130,10,FALSE),0)</f>
        <v>0</v>
      </c>
      <c r="K9" s="75">
        <f>IF(A9=43,VLOOKUP(E9,Ark43s!$A$2:$V$130,11,FALSE),0)+IF(A9=34,VLOOKUP(E9,'Ark34'!$A$2:$V$130,11,FALSE),0)+IF(E9="cup",VLOOKUP(E9,Arkcup!$A$2:$V$130,11,FALSE),0)+IF(A9=45,VLOOKUP(E9,'Ark45'!$A$2:$V$130,11,FALSE),0)++IF(A9=54,VLOOKUP(E9,'Ark54'!$A$2:$V$130,11,FALSE),0)+IF(A9=56,VLOOKUP(E9,'Ark56'!$A$2:$V$130,11,FALSE),0)+IF(A9=65,VLOOKUP(E9,'Ark65'!$A$2:$V$130,11,FALSE),0)+IF(A9="SW3",VLOOKUP(E9,ArkSw3!$A$2:$V$130,11,FALSE),0)+IF(A9="SW4",VLOOKUP(E9,ArkSw4!$A$2:$V$130,11,FALSE),0)+IF(A9="SW5",VLOOKUP(E9,ArkSw5!$A$2:$V$130,11,FALSE),0)+IF(A9="SW6",VLOOKUP(E9,ArkSw6!$A$2:$V$130,11,FALSE),0)+IF(A9="U911",VLOOKUP(E9,ArkU911s!$A$2:$V$130,11,FALSE),0)</f>
        <v>0</v>
      </c>
      <c r="L9" s="75">
        <f>IF(A9=43,VLOOKUP(E9,Ark43s!$A$2:$V$130,12,FALSE),0)+IF(A9=34,VLOOKUP(E9,'Ark34'!$A$2:$V$130,12,FALSE),0)+IF(E9="cup",VLOOKUP(E9,Arkcup!$A$2:$V$130,12,FALSE),0)+IF(A9=45,VLOOKUP(E9,'Ark45'!$A$2:$V$130,12,FALSE),0)++IF(A9=54,VLOOKUP(E9,'Ark54'!$A$2:$V$130,12,FALSE),0)+IF(A9=56,VLOOKUP(E9,'Ark56'!$A$2:$V$130,12,FALSE),0)+IF(A9=65,VLOOKUP(E9,'Ark65'!$A$2:$V$130,12,FALSE),0)+IF(A9="SW3",VLOOKUP(E9,ArkSw3!$A$2:$V$130,12,FALSE),0)+IF(A9="SW4",VLOOKUP(E9,ArkSw4!$A$2:$V$130,12,FALSE),0)+IF(A9="SW5",VLOOKUP(E9,ArkSw5!$A$2:$V$130,12,FALSE),0)+IF(A9="SW6",VLOOKUP(E9,ArkSw6!$A$2:$V$130,12,FALSE),0)+IF(A9="U911",VLOOKUP(E9,ArkU911s!$A$2:$V$130,12,FALSE),0)</f>
        <v>0</v>
      </c>
      <c r="M9" s="75">
        <f>IF(A9=43,VLOOKUP(E9,Ark43s!$A$2:$V$130,13,FALSE),0)+IF(A9=34,VLOOKUP(E9,'Ark34'!$A$2:$V$130,13,FALSE),0)+IF(E9="cup",VLOOKUP(E9,Arkcup!$A$2:$V$130,13,FALSE),0)+IF(A9=45,VLOOKUP(E9,'Ark45'!$A$2:$V$130,13,FALSE),0)++IF(A9=54,VLOOKUP(E9,'Ark54'!$A$2:$V$130,13,FALSE),0)+IF(A9=56,VLOOKUP(E9,'Ark56'!$A$2:$V$130,13,FALSE),0)+IF(A9=65,VLOOKUP(E9,'Ark65'!$A$2:$V$130,13,FALSE),0)+IF(A9="SW3",VLOOKUP(E9,ArkSw3!$A$2:$V$130,13,FALSE),0)+IF(A9="SW4",VLOOKUP(E9,ArkSw4!$A$2:$V$130,13,FALSE),0)+IF(A9="SW5",VLOOKUP(E9,ArkSw5!$A$2:$V$130,13,FALSE),0)+IF(A9="SW6",VLOOKUP(E9,ArkSw6!$A$2:$V$130,13,FALSE),0)+IF(A9="U911",VLOOKUP(E9,ArkU911s!$A$2:$V$130,13,FALSE),0)</f>
        <v>0</v>
      </c>
      <c r="N9" s="75">
        <f>IF(A9=43,VLOOKUP(E9,Ark43s!$A$2:$V$130,14,FALSE),0)+IF(A9=34,VLOOKUP(E9,'Ark34'!$A$2:$V$130,14,FALSE),0)+IF(E9="cup",VLOOKUP(E9,Arkcup!$A$2:$V$130,14,FALSE),0)+IF(A9=45,VLOOKUP(E9,'Ark45'!$A$2:$V$130,14,FALSE),0)++IF(A9=54,VLOOKUP(E9,'Ark54'!$A$2:$V$130,14,FALSE),0)+IF(A9=56,VLOOKUP(E9,'Ark56'!$A$2:$V$130,14,FALSE),0)+IF(A9=65,VLOOKUP(E9,'Ark65'!$A$2:$V$130,14,FALSE),0)+IF(A9="SW3",VLOOKUP(E9,ArkSw3!$A$2:$V$130,14,FALSE),0)+IF(A9="SW4",VLOOKUP(E9,ArkSw4!$A$2:$V$130,14,FALSE),0)+IF(A9="SW5",VLOOKUP(E9,ArkSw5!$A$2:$V$130,14,FALSE),0)+IF(A9="SW6",VLOOKUP(E9,ArkSw6!$A$2:$V$130,14,FALSE),0)+IF(A9="U911",VLOOKUP(E9,ArkU911s!$A$2:$V$130,14,FALSE),0)</f>
        <v>0</v>
      </c>
      <c r="O9" s="75">
        <f>IF(A9=43,VLOOKUP(E9,Ark43s!$A$2:$V$130,15,FALSE),0)+IF(A9=34,VLOOKUP(E9,'Ark34'!$A$2:$V$130,15,FALSE),0)+IF(E9="cup",VLOOKUP(E9,Arkcup!$A$2:$V$130,15,FALSE),0)+IF(A9=45,VLOOKUP(E9,'Ark45'!$A$2:$V$130,15,FALSE),0)++IF(A9=54,VLOOKUP(E9,'Ark54'!$A$2:$V$130,15,FALSE),0)+IF(A9=56,VLOOKUP(E9,'Ark56'!$A$2:$V$130,15,FALSE),0)+IF(A9=65,VLOOKUP(E9,'Ark65'!$A$2:$V$130,15,FALSE),0)+IF(A9="SW3",VLOOKUP(E9,ArkSw3!$A$2:$V$130,15,FALSE),0)+IF(A9="SW4",VLOOKUP(E9,ArkSw4!$A$2:$V$130,15,FALSE),0)+IF(A9="SW5",VLOOKUP(E9,ArkSw5!$A$2:$V$130,15,FALSE),0)+IF(A9="SW6",VLOOKUP(E9,ArkSw6!$A$2:$V$130,15,FALSE),0)+IF(A9="U911",VLOOKUP(E9,ArkU911s!$A$2:$V$130,15,FALSE),0)</f>
        <v>0</v>
      </c>
      <c r="P9" s="75">
        <f>IF(A9=43,VLOOKUP(E9,Ark43s!$A$2:$V$130,16,FALSE),0)+IF(A9=34,VLOOKUP(E9,'Ark34'!$A$2:$V$130,16,FALSE),0)+IF(E9="cup",VLOOKUP(E9,Arkcup!$A$2:$V$130,16,FALSE),0)+IF(A9=45,VLOOKUP(E9,'Ark45'!$A$2:$V$130,16,FALSE),0)+IF(A9=54,VLOOKUP(E9,'Ark54'!$A$2:$V$130,16,FALSE),0)+IF(A9=56,VLOOKUP(E9,'Ark56'!$A$2:$V$130,16,FALSE),0)+IF(A9=65,VLOOKUP(E9,'Ark65'!$A$2:$V$130,16,FALSE),0)+IF(A9="U911",VLOOKUP(E9,ArkU911s!$A$2:$V$130,16,FALSE),0)</f>
        <v>0</v>
      </c>
      <c r="Q9" s="75">
        <f>IF(A9=43,VLOOKUP(E9,Ark43s!$A$2:$V$130,17,FALSE),0)+IF(A9=34,VLOOKUP(E9,'Ark34'!$A$2:$V$130,17,FALSE),0)+IF(E9="cup",VLOOKUP(E9,Arkcup!$A$2:$V$130,17,FALSE),0)+IF(A9=45,VLOOKUP(E9,'Ark45'!$A$2:$V$130,17,FALSE),0)+IF(A9=54,VLOOKUP(E9,'Ark54'!$A$2:$V$130,17,FALSE),0)+IF(A9=56,VLOOKUP(E9,'Ark56'!$A$2:$V$130,17,FALSE),0)+IF(A9=65,VLOOKUP(E9,'Ark65'!$A$2:$V$130,17,FALSE),0)+IF(A9="U911",VLOOKUP(E9,ArkU911s!$A$2:$V$130,17,FALSE),0)</f>
        <v>0</v>
      </c>
      <c r="R9" s="75">
        <f>IF(A9=43,VLOOKUP(E9,Ark43s!$A$2:$V$130,18,FALSE),0)+IF(A9=34,VLOOKUP(E9,'Ark34'!$A$2:$V$130,18,FALSE),0)+IF(E9="cup",VLOOKUP(E9,Arkcup!$A$2:$V$130,18,FALSE),0)+IF(A9=45,VLOOKUP(E9,'Ark45'!$A$2:$V$130,18,FALSE),0)+IF(A9=54,VLOOKUP(E9,'Ark54'!$A$2:$V$130,18,FALSE),0)+IF(A9=56,VLOOKUP(E9,'Ark56'!$A$2:$V$130,18,FALSE),0)+IF(A9=65,VLOOKUP(E9,'Ark65'!$A$2:$V$130,18,FALSE),0)+IF(A9="U911",VLOOKUP(E9,ArkU911s!$A$2:$V$130,18,FALSE),0)</f>
        <v>0</v>
      </c>
      <c r="S9" s="75">
        <f>IF(A9=43,VLOOKUP(E9,Ark43s!$A$2:$V$130,19,FALSE),0)+IF(A9=34,VLOOKUP(E9,'Ark34'!$A$2:$V$130,19,FALSE),0)+IF(E9="cup",VLOOKUP(E9,Arkcup!$A$2:$V$130,19,FALSE),0)+IF(A9=45,VLOOKUP(E9,'Ark45'!$A$2:$V$130,19,FALSE),0)+IF(A9=54,VLOOKUP(E9,'Ark54'!$A$2:$V$130,19,FALSE),0)+IF(A9=56,VLOOKUP(E9,'Ark56'!$A$2:$V$130,19,FALSE),0)+IF(A9=65,VLOOKUP(E9,'Ark65'!$A$2:$V$130,19,FALSE),0)+IF(A9="U911",VLOOKUP(E9,ArkU911s!$A$2:$V$130,19,FALSE),0)</f>
        <v>0</v>
      </c>
      <c r="T9" s="75">
        <f>IF(A9=43,VLOOKUP(E9,Ark43s!$A$2:$V$130,20,FALSE),0)+IF(A9=34,VLOOKUP(E9,'Ark34'!$A$2:$V$130,20,FALSE),0)+IF(E9="cup",VLOOKUP(E9,Arkcup!$A$2:$V$130,20,FALSE),0)+IF(A9=45,VLOOKUP(E9,'Ark45'!$A$2:$V$130,20,FALSE),0)+IF(A9=54,VLOOKUP(E9,'Ark54'!$A$2:$V$130,20,FALSE),0)+IF(A9=56,VLOOKUP(E9,'Ark56'!$A$2:$V$130,20,FALSE),0)+IF(A9=65,VLOOKUP(E9,'Ark65'!$A$2:$V$130,20,FALSE),0)+IF(A9="U911",VLOOKUP(E9,ArkU911s!$A$2:$V$130,20,FALSE),0)</f>
        <v>0</v>
      </c>
      <c r="U9" s="75">
        <f>IF(A9=43,VLOOKUP(E9,Ark43s!$A$2:$V$130,21,FALSE),0)+IF(A9=34,VLOOKUP(E9,'Ark34'!$A$2:$V$130,21,FALSE),0)+IF(E9="cup",VLOOKUP(E9,Arkcup!$A$2:$V$130,21,FALSE),0)+IF(A9=45,VLOOKUP(E9,'Ark45'!$A$2:$V$130,21,FALSE),0)+IF(A9=54,VLOOKUP(E9,'Ark54'!$A$2:$V$130,21,FALSE),0)+IF(A9=56,VLOOKUP(E9,'Ark56'!$A$2:$V$130,21,FALSE),0)+IF(A9=65,VLOOKUP(E9,'Ark65'!$A$2:$V$130,21,FALSE),0)+IF(A9="U911",VLOOKUP(E9,ArkU911s!$A$2:$V$130,21,FALSE),0)</f>
        <v>0</v>
      </c>
      <c r="V9" s="76">
        <f t="shared" si="0"/>
        <v>0</v>
      </c>
      <c r="W9" s="133">
        <f>SUM(V9:V13)</f>
        <v>0</v>
      </c>
      <c r="X9" s="156"/>
    </row>
    <row r="10" spans="1:24" x14ac:dyDescent="0.25">
      <c r="A10" s="83">
        <v>54</v>
      </c>
      <c r="B10" s="89" t="s">
        <v>40</v>
      </c>
      <c r="C10" s="77" t="s">
        <v>21</v>
      </c>
      <c r="D10" s="61"/>
      <c r="E10" s="78">
        <v>0</v>
      </c>
      <c r="F10" s="102">
        <f>IF(A10=43,VLOOKUP(E10,Ark43s!$A$2:$V$130,6,FALSE),0)+IF(A10=34,VLOOKUP(E10,'Ark34'!$A$2:$V$130,6,FALSE),0)+IF(E10="cup",VLOOKUP(E10,Arkcup!$A$2:$V$130,6,FALSE),0)+IF(A10=45,VLOOKUP(E10,'Ark45'!$A$2:$V$130,6,FALSE),0)+IF(A10=54,VLOOKUP(E10,'Ark54'!$A$2:$V$130,6,FALSE),0)+IF(A10=56,VLOOKUP(E10,'Ark56'!$A$2:$V$130,6,FALSE),0)+IF(A10=65,VLOOKUP(E10,'Ark65'!$A$2:$V$130,6,FALSE),0)+IF(A10="U911",VLOOKUP(E10,ArkU911s!$A$2:$V$130,6,FALSE),0)</f>
        <v>0</v>
      </c>
      <c r="G10" s="102">
        <f>IF(A10=43,VLOOKUP(E10,Ark43s!$A$2:$V$130,7,FALSE),0)+IF(A10=34,VLOOKUP(E10,'Ark34'!$A$2:$V$130,7,FALSE),0)+IF(E10="cup",VLOOKUP(E10,Arkcup!$A$2:$V$130,7,FALSE),0)+IF(A10=45,VLOOKUP(E10,'Ark45'!$A$2:$V$130,7,FALSE),0)++IF(A10=54,VLOOKUP(E10,'Ark54'!$A$2:$V$130,7,FALSE),0)+IF(A10=56,VLOOKUP(E10,'Ark56'!$A$2:$V$130,7,FALSE),0)+IF(A10=65,VLOOKUP(E10,'Ark65'!$A$2:$V$130,7,FALSE),0)+IF(A10="U911",VLOOKUP(E10,ArkU911s!$A$2:$V$130,7,FALSE),0)</f>
        <v>0</v>
      </c>
      <c r="H10" s="102">
        <f>IF(A10=43,VLOOKUP(E10,Ark43s!$A$2:$V$130,8,FALSE),0)+IF(A10=34,VLOOKUP(E10,'Ark34'!$A$2:$V$130,8,FALSE),0)+IF(E10="cup",VLOOKUP(E10,Arkcup!$A$2:$V$130,8,FALSE),0)+IF(A10=45,VLOOKUP(E10,'Ark45'!$A$2:$V$130,8,FALSE),0)++IF(A10=54,VLOOKUP(E10,'Ark54'!$A$2:$V$130,8,FALSE),0)+IF(A10=56,VLOOKUP(E10,'Ark56'!$A$2:$V$130,8,FALSE),0)+IF(A10=65,VLOOKUP(E10,'Ark65'!$A$2:$V$130,8,FALSE),0)+IF(A10="U911",VLOOKUP(E10,ArkU911s!$A$2:$V$130,8,FALSE),0)</f>
        <v>0</v>
      </c>
      <c r="I10" s="102">
        <f>IF(A10=43,VLOOKUP(E10,Ark43s!$A$2:$V$130,9,FALSE),0)+IF(A10=34,VLOOKUP(E10,'Ark34'!$A$2:$V$130,9,FALSE),0)+IF(E10="cup",VLOOKUP(E10,Arkcup!$A$2:$V$130,9,FALSE),0)+IF(A10=45,VLOOKUP(E10,'Ark45'!$A$2:$V$130,9,FALSE),0)++IF(A10=54,VLOOKUP(E10,'Ark54'!$A$2:$V$130,9,FALSE),0)+IF(A10=56,VLOOKUP(E10,'Ark56'!$A$2:$V$130,9,FALSE),0)+IF(A10=65,VLOOKUP(E10,'Ark65'!$A$2:$V$130,9,FALSE),0)+IF(A10="U911",VLOOKUP(E10,ArkU911s!$A$2:$V$130,9,FALSE),0)</f>
        <v>0</v>
      </c>
      <c r="J10" s="102">
        <f>IF(A10=43,VLOOKUP(E10,Ark43s!$A$2:$V$130,10,FALSE),0)+IF(A10=34,VLOOKUP(E10,'Ark34'!$A$2:$V$130,10,FALSE),0)+IF(E10="cup",VLOOKUP(E10,Arkcup!$A$2:$V$130,10,FALSE),0)+IF(A10=45,VLOOKUP(E10,'Ark45'!$A$2:$V$130,10,FALSE),0)++IF(A10=54,VLOOKUP(E10,'Ark54'!$A$2:$V$130,10,FALSE),0)+IF(A10=56,VLOOKUP(E10,'Ark56'!$A$2:$V$130,10,FALSE),0)+IF(A10=65,VLOOKUP(E10,'Ark65'!$A$2:$V$130,10,FALSE),0)+IF(A10="SW3",VLOOKUP(E10,ArkSw3!$A$2:$V$130,10,FALSE),0)+IF(A10="SW4",VLOOKUP(E10,ArkSw4!$A$2:$V$130,10,FALSE),0)+IF(A10="SW5",VLOOKUP(E10,ArkSw5!$A$2:$V$130,10,FALSE),0)+IF(A10="SW6",VLOOKUP(E10,ArkSw6!$A$2:$V$130,10,FALSE),0)+IF(A10="U911",VLOOKUP(E10,ArkU911s!$A$2:$V$130,10,FALSE),0)</f>
        <v>0</v>
      </c>
      <c r="K10" s="102">
        <f>IF(A10=43,VLOOKUP(E10,Ark43s!$A$2:$V$130,11,FALSE),0)+IF(A10=34,VLOOKUP(E10,'Ark34'!$A$2:$V$130,11,FALSE),0)+IF(E10="cup",VLOOKUP(E10,Arkcup!$A$2:$V$130,11,FALSE),0)+IF(A10=45,VLOOKUP(E10,'Ark45'!$A$2:$V$130,11,FALSE),0)++IF(A10=54,VLOOKUP(E10,'Ark54'!$A$2:$V$130,11,FALSE),0)+IF(A10=56,VLOOKUP(E10,'Ark56'!$A$2:$V$130,11,FALSE),0)+IF(A10=65,VLOOKUP(E10,'Ark65'!$A$2:$V$130,11,FALSE),0)+IF(A10="SW3",VLOOKUP(E10,ArkSw3!$A$2:$V$130,11,FALSE),0)+IF(A10="SW4",VLOOKUP(E10,ArkSw4!$A$2:$V$130,11,FALSE),0)+IF(A10="SW5",VLOOKUP(E10,ArkSw5!$A$2:$V$130,11,FALSE),0)+IF(A10="SW6",VLOOKUP(E10,ArkSw6!$A$2:$V$130,11,FALSE),0)+IF(A10="U911",VLOOKUP(E10,ArkU911s!$A$2:$V$130,11,FALSE),0)</f>
        <v>0</v>
      </c>
      <c r="L10" s="102">
        <f>IF(A10=43,VLOOKUP(E10,Ark43s!$A$2:$V$130,12,FALSE),0)+IF(A10=34,VLOOKUP(E10,'Ark34'!$A$2:$V$130,12,FALSE),0)+IF(E10="cup",VLOOKUP(E10,Arkcup!$A$2:$V$130,12,FALSE),0)+IF(A10=45,VLOOKUP(E10,'Ark45'!$A$2:$V$130,12,FALSE),0)++IF(A10=54,VLOOKUP(E10,'Ark54'!$A$2:$V$130,12,FALSE),0)+IF(A10=56,VLOOKUP(E10,'Ark56'!$A$2:$V$130,12,FALSE),0)+IF(A10=65,VLOOKUP(E10,'Ark65'!$A$2:$V$130,12,FALSE),0)+IF(A10="SW3",VLOOKUP(E10,ArkSw3!$A$2:$V$130,12,FALSE),0)+IF(A10="SW4",VLOOKUP(E10,ArkSw4!$A$2:$V$130,12,FALSE),0)+IF(A10="SW5",VLOOKUP(E10,ArkSw5!$A$2:$V$130,12,FALSE),0)+IF(A10="SW6",VLOOKUP(E10,ArkSw6!$A$2:$V$130,12,FALSE),0)+IF(A10="U911",VLOOKUP(E10,ArkU911s!$A$2:$V$130,12,FALSE),0)</f>
        <v>0</v>
      </c>
      <c r="M10" s="102">
        <f>IF(A10=43,VLOOKUP(E10,Ark43s!$A$2:$V$130,13,FALSE),0)+IF(A10=34,VLOOKUP(E10,'Ark34'!$A$2:$V$130,13,FALSE),0)+IF(E10="cup",VLOOKUP(E10,Arkcup!$A$2:$V$130,13,FALSE),0)+IF(A10=45,VLOOKUP(E10,'Ark45'!$A$2:$V$130,13,FALSE),0)++IF(A10=54,VLOOKUP(E10,'Ark54'!$A$2:$V$130,13,FALSE),0)+IF(A10=56,VLOOKUP(E10,'Ark56'!$A$2:$V$130,13,FALSE),0)+IF(A10=65,VLOOKUP(E10,'Ark65'!$A$2:$V$130,13,FALSE),0)+IF(A10="SW3",VLOOKUP(E10,ArkSw3!$A$2:$V$130,13,FALSE),0)+IF(A10="SW4",VLOOKUP(E10,ArkSw4!$A$2:$V$130,13,FALSE),0)+IF(A10="SW5",VLOOKUP(E10,ArkSw5!$A$2:$V$130,13,FALSE),0)+IF(A10="SW6",VLOOKUP(E10,ArkSw6!$A$2:$V$130,13,FALSE),0)+IF(A10="U911",VLOOKUP(E10,ArkU911s!$A$2:$V$130,13,FALSE),0)</f>
        <v>0</v>
      </c>
      <c r="N10" s="102">
        <f>IF(A10=43,VLOOKUP(E10,Ark43s!$A$2:$V$130,14,FALSE),0)+IF(A10=34,VLOOKUP(E10,'Ark34'!$A$2:$V$130,14,FALSE),0)+IF(E10="cup",VLOOKUP(E10,Arkcup!$A$2:$V$130,14,FALSE),0)+IF(A10=45,VLOOKUP(E10,'Ark45'!$A$2:$V$130,14,FALSE),0)++IF(A10=54,VLOOKUP(E10,'Ark54'!$A$2:$V$130,14,FALSE),0)+IF(A10=56,VLOOKUP(E10,'Ark56'!$A$2:$V$130,14,FALSE),0)+IF(A10=65,VLOOKUP(E10,'Ark65'!$A$2:$V$130,14,FALSE),0)+IF(A10="SW3",VLOOKUP(E10,ArkSw3!$A$2:$V$130,14,FALSE),0)+IF(A10="SW4",VLOOKUP(E10,ArkSw4!$A$2:$V$130,14,FALSE),0)+IF(A10="SW5",VLOOKUP(E10,ArkSw5!$A$2:$V$130,14,FALSE),0)+IF(A10="SW6",VLOOKUP(E10,ArkSw6!$A$2:$V$130,14,FALSE),0)+IF(A10="U911",VLOOKUP(E10,ArkU911s!$A$2:$V$130,14,FALSE),0)</f>
        <v>0</v>
      </c>
      <c r="O10" s="102">
        <f>IF(A10=43,VLOOKUP(E10,Ark43s!$A$2:$V$130,15,FALSE),0)+IF(A10=34,VLOOKUP(E10,'Ark34'!$A$2:$V$130,15,FALSE),0)+IF(E10="cup",VLOOKUP(E10,Arkcup!$A$2:$V$130,15,FALSE),0)+IF(A10=45,VLOOKUP(E10,'Ark45'!$A$2:$V$130,15,FALSE),0)++IF(A10=54,VLOOKUP(E10,'Ark54'!$A$2:$V$130,15,FALSE),0)+IF(A10=56,VLOOKUP(E10,'Ark56'!$A$2:$V$130,15,FALSE),0)+IF(A10=65,VLOOKUP(E10,'Ark65'!$A$2:$V$130,15,FALSE),0)+IF(A10="SW3",VLOOKUP(E10,ArkSw3!$A$2:$V$130,15,FALSE),0)+IF(A10="SW4",VLOOKUP(E10,ArkSw4!$A$2:$V$130,15,FALSE),0)+IF(A10="SW5",VLOOKUP(E10,ArkSw5!$A$2:$V$130,15,FALSE),0)+IF(A10="SW6",VLOOKUP(E10,ArkSw6!$A$2:$V$130,15,FALSE),0)+IF(A10="U911",VLOOKUP(E10,ArkU911s!$A$2:$V$130,15,FALSE),0)</f>
        <v>0</v>
      </c>
      <c r="P10" s="102">
        <f>IF(A10=43,VLOOKUP(E10,Ark43s!$A$2:$V$130,16,FALSE),0)+IF(A10=34,VLOOKUP(E10,'Ark34'!$A$2:$V$130,16,FALSE),0)+IF(E10="cup",VLOOKUP(E10,Arkcup!$A$2:$V$130,16,FALSE),0)+IF(A10=45,VLOOKUP(E10,'Ark45'!$A$2:$V$130,16,FALSE),0)+IF(A10=54,VLOOKUP(E10,'Ark54'!$A$2:$V$130,16,FALSE),0)+IF(A10=56,VLOOKUP(E10,'Ark56'!$A$2:$V$130,16,FALSE),0)+IF(A10=65,VLOOKUP(E10,'Ark65'!$A$2:$V$130,16,FALSE),0)+IF(A10="U911",VLOOKUP(E10,ArkU911s!$A$2:$V$130,16,FALSE),0)</f>
        <v>0</v>
      </c>
      <c r="Q10" s="102">
        <f>IF(A10=43,VLOOKUP(E10,Ark43s!$A$2:$V$130,17,FALSE),0)+IF(A10=34,VLOOKUP(E10,'Ark34'!$A$2:$V$130,17,FALSE),0)+IF(E10="cup",VLOOKUP(E10,Arkcup!$A$2:$V$130,17,FALSE),0)+IF(A10=45,VLOOKUP(E10,'Ark45'!$A$2:$V$130,17,FALSE),0)+IF(A10=54,VLOOKUP(E10,'Ark54'!$A$2:$V$130,17,FALSE),0)+IF(A10=56,VLOOKUP(E10,'Ark56'!$A$2:$V$130,17,FALSE),0)+IF(A10=65,VLOOKUP(E10,'Ark65'!$A$2:$V$130,17,FALSE),0)+IF(A10="U911",VLOOKUP(E10,ArkU911s!$A$2:$V$130,17,FALSE),0)</f>
        <v>0</v>
      </c>
      <c r="R10" s="102">
        <f>IF(A10=43,VLOOKUP(E10,Ark43s!$A$2:$V$130,18,FALSE),0)+IF(A10=34,VLOOKUP(E10,'Ark34'!$A$2:$V$130,18,FALSE),0)+IF(E10="cup",VLOOKUP(E10,Arkcup!$A$2:$V$130,18,FALSE),0)+IF(A10=45,VLOOKUP(E10,'Ark45'!$A$2:$V$130,18,FALSE),0)+IF(A10=54,VLOOKUP(E10,'Ark54'!$A$2:$V$130,18,FALSE),0)+IF(A10=56,VLOOKUP(E10,'Ark56'!$A$2:$V$130,18,FALSE),0)+IF(A10=65,VLOOKUP(E10,'Ark65'!$A$2:$V$130,18,FALSE),0)+IF(A10="U911",VLOOKUP(E10,ArkU911s!$A$2:$V$130,18,FALSE),0)</f>
        <v>0</v>
      </c>
      <c r="S10" s="102">
        <f>IF(A10=43,VLOOKUP(E10,Ark43s!$A$2:$V$130,19,FALSE),0)+IF(A10=34,VLOOKUP(E10,'Ark34'!$A$2:$V$130,19,FALSE),0)+IF(E10="cup",VLOOKUP(E10,Arkcup!$A$2:$V$130,19,FALSE),0)+IF(A10=45,VLOOKUP(E10,'Ark45'!$A$2:$V$130,19,FALSE),0)+IF(A10=54,VLOOKUP(E10,'Ark54'!$A$2:$V$130,19,FALSE),0)+IF(A10=56,VLOOKUP(E10,'Ark56'!$A$2:$V$130,19,FALSE),0)+IF(A10=65,VLOOKUP(E10,'Ark65'!$A$2:$V$130,19,FALSE),0)+IF(A10="U911",VLOOKUP(E10,ArkU911s!$A$2:$V$130,19,FALSE),0)</f>
        <v>0</v>
      </c>
      <c r="T10" s="102">
        <f>IF(A10=43,VLOOKUP(E10,Ark43s!$A$2:$V$130,20,FALSE),0)+IF(A10=34,VLOOKUP(E10,'Ark34'!$A$2:$V$130,20,FALSE),0)+IF(E10="cup",VLOOKUP(E10,Arkcup!$A$2:$V$130,20,FALSE),0)+IF(A10=45,VLOOKUP(E10,'Ark45'!$A$2:$V$130,20,FALSE),0)+IF(A10=54,VLOOKUP(E10,'Ark54'!$A$2:$V$130,20,FALSE),0)+IF(A10=56,VLOOKUP(E10,'Ark56'!$A$2:$V$130,20,FALSE),0)+IF(A10=65,VLOOKUP(E10,'Ark65'!$A$2:$V$130,20,FALSE),0)+IF(A10="U911",VLOOKUP(E10,ArkU911s!$A$2:$V$130,20,FALSE),0)</f>
        <v>0</v>
      </c>
      <c r="U10" s="102">
        <f>IF(A10=43,VLOOKUP(E10,Ark43s!$A$2:$V$130,21,FALSE),0)+IF(A10=34,VLOOKUP(E10,'Ark34'!$A$2:$V$130,21,FALSE),0)+IF(E10="cup",VLOOKUP(E10,Arkcup!$A$2:$V$130,21,FALSE),0)+IF(A10=45,VLOOKUP(E10,'Ark45'!$A$2:$V$130,21,FALSE),0)+IF(A10=54,VLOOKUP(E10,'Ark54'!$A$2:$V$130,21,FALSE),0)+IF(A10=56,VLOOKUP(E10,'Ark56'!$A$2:$V$130,21,FALSE),0)+IF(A10=65,VLOOKUP(E10,'Ark65'!$A$2:$V$130,21,FALSE),0)+IF(A10="U911",VLOOKUP(E10,ArkU911s!$A$2:$V$130,21,FALSE),0)</f>
        <v>0</v>
      </c>
      <c r="V10" s="79">
        <f t="shared" si="0"/>
        <v>0</v>
      </c>
      <c r="W10" s="134"/>
      <c r="X10" s="156"/>
    </row>
    <row r="11" spans="1:24" x14ac:dyDescent="0.25">
      <c r="A11" s="83">
        <v>43</v>
      </c>
      <c r="B11" s="89" t="s">
        <v>40</v>
      </c>
      <c r="C11" s="77" t="s">
        <v>22</v>
      </c>
      <c r="D11" s="61"/>
      <c r="E11" s="78">
        <v>0</v>
      </c>
      <c r="F11" s="102">
        <f>IF(A11=43,VLOOKUP(E11,Ark43d!$A$2:$V$130,6,FALSE),0)+IF(A11=34,VLOOKUP(E11,'Ark34'!$A$2:$V$130,6,FALSE),0)+IF(A11="cup",VLOOKUP(E11,Arkcup!$A$2:$V$130,6,FALSE),0)+IF(A11=45,VLOOKUP(E11,'Ark45'!$A$2:$V$130,6,FALSE),0)++IF(A11=54,VLOOKUP(E11,'Ark54'!$A$2:$V$130,6,FALSE),0)+IF(A11=56,VLOOKUP(E11,'Ark56'!$A$2:$V$130,6,FALSE),0)+IF(A11=65,VLOOKUP(E11,'Ark65'!$A$2:$V$130,6,FALSE),0)+IF(A11="U911",VLOOKUP(E11,ArkU11d!$A$2:$V$130,6,FALSE),0)</f>
        <v>0</v>
      </c>
      <c r="G11" s="102">
        <f>IF(A11=43,VLOOKUP(E11,Ark43d!$A$2:$V$130,7,FALSE),0)+IF(A11=34,VLOOKUP(E11,'Ark34'!$A$2:$V$130,7,FALSE),0)+IF(A11="cup",VLOOKUP(E11,Arkcup!$A$2:$V$130,7,FALSE),0)+IF(A11=45,VLOOKUP(E11,'Ark45'!$A$2:$V$130,7,FALSE),0)++IF(A11=54,VLOOKUP(E11,'Ark54'!$A$2:$V$130,7,FALSE),0)+IF(A11=56,VLOOKUP(E11,'Ark56'!$A$2:$V$130,7,FALSE),0)+IF(A11=65,VLOOKUP(E11,'Ark65'!$A$2:$V$130,7,FALSE),0)+IF(A11="U911",VLOOKUP(E11,ArkU11d!$A$2:$V$130,7,FALSE),0)</f>
        <v>0</v>
      </c>
      <c r="H11" s="102">
        <f>IF(A11=43,VLOOKUP(E11,Ark43d!$A$2:$V$130,8,FALSE),0)+IF(A11=34,VLOOKUP(E11,'Ark34'!$A$2:$V$130,8,FALSE),0)+IF(A11="cup",VLOOKUP(E11,Arkcup!$A$2:$V$130,8,FALSE),0)+IF(A11=45,VLOOKUP(E11,'Ark45'!$A$2:$V$130,8,FALSE),0)++IF(A11=54,VLOOKUP(E11,'Ark54'!$A$2:$V$130,8,FALSE),0)+IF(A11=56,VLOOKUP(E11,'Ark56'!$A$2:$V$130,8,FALSE),0)+IF(A11=65,VLOOKUP(E11,'Ark65'!$A$2:$V$130,8,FALSE),0)+IF(A11="U911",VLOOKUP(E11,ArkU11d!$A$2:$V$130,8,FALSE),0)</f>
        <v>0</v>
      </c>
      <c r="I11" s="102">
        <f>IF(A11=43,VLOOKUP(E11,Ark43d!$A$2:$V$130,9,FALSE),0)+IF(A11=34,VLOOKUP(E11,'Ark34'!$A$2:$V$130,9,FALSE),0)+IF(A11="cup",VLOOKUP(E11,Arkcup!$A$2:$V$130,9,FALSE),0)+IF(A11=45,VLOOKUP(E11,'Ark45'!$A$2:$V$130,9,FALSE),0)++IF(A11=54,VLOOKUP(E11,'Ark54'!$A$2:$V$130,9,FALSE),0)+IF(A11=56,VLOOKUP(E11,'Ark56'!$A$2:$V$130,9,FALSE),0)+IF(A11=65,VLOOKUP(E11,'Ark65'!$A$2:$V$130,9,FALSE),0)+IF(A11="U911",VLOOKUP(E11,ArkU11d!$A$2:$V$130,9,FALSE),0)</f>
        <v>0</v>
      </c>
      <c r="J11" s="102">
        <f>IF(A11=43,VLOOKUP(E11,Ark43s!$A$2:$V$130,10,FALSE),0)+IF(A11=34,VLOOKUP(E11,'Ark34'!$A$2:$V$130,10,FALSE),0)+IF(E11="cup",VLOOKUP(E11,Arkcup!$A$2:$V$130,10,FALSE),0)+IF(A11=45,VLOOKUP(E11,'Ark45'!$A$2:$V$130,10,FALSE),0)++IF(A11=54,VLOOKUP(E11,'Ark54'!$A$2:$V$130,10,FALSE),0)+IF(A11=56,VLOOKUP(E11,'Ark56'!$A$2:$V$130,10,FALSE),0)+IF(A11=65,VLOOKUP(E11,'Ark65'!$A$2:$V$130,10,FALSE),0)+IF(A11="SW3",VLOOKUP(E11,ArkSw3!$A$2:$V$130,10,FALSE),0)+IF(A11="SW4",VLOOKUP(E11,ArkSw4!$A$2:$V$130,10,FALSE),0)+IF(A11="SW5",VLOOKUP(E11,ArkSw5!$A$2:$V$130,10,FALSE),0)+IF(A11="SW6",VLOOKUP(E11,ArkSw6!$A$2:$V$130,10,FALSE),0)+IF(A11="U911",VLOOKUP(E11,ArkU11d!$A$2:$V$130,10,FALSE),0)</f>
        <v>0</v>
      </c>
      <c r="K11" s="102">
        <f>IF(A11=43,VLOOKUP(E11,Ark43s!$A$2:$V$130,11,FALSE),0)+IF(A11=34,VLOOKUP(E11,'Ark34'!$A$2:$V$130,11,FALSE),0)+IF(E11="cup",VLOOKUP(E11,Arkcup!$A$2:$V$130,11,FALSE),0)+IF(A11=45,VLOOKUP(E11,'Ark45'!$A$2:$V$130,11,FALSE),0)++IF(A11=54,VLOOKUP(E11,'Ark54'!$A$2:$V$130,11,FALSE),0)+IF(A11=56,VLOOKUP(E11,'Ark56'!$A$2:$V$130,11,FALSE),0)+IF(A11=65,VLOOKUP(E11,'Ark65'!$A$2:$V$130,11,FALSE),0)+IF(A11="SW3",VLOOKUP(E11,ArkSw3!$A$2:$V$130,11,FALSE),0)+IF(A11="SW4",VLOOKUP(E11,ArkSw4!$A$2:$V$130,11,FALSE),0)+IF(A11="SW5",VLOOKUP(E11,ArkSw5!$A$2:$V$130,11,FALSE),0)+IF(A11="SW6",VLOOKUP(E11,ArkSw6!$A$2:$V$130,11,FALSE),0)+IF(A11="U911",VLOOKUP(E11,ArkU11d!$A$2:$V$130,11,FALSE),0)</f>
        <v>0</v>
      </c>
      <c r="L11" s="102">
        <f>IF(A11=43,VLOOKUP(E11,Ark43s!$A$2:$V$130,12,FALSE),0)+IF(A11=34,VLOOKUP(E11,'Ark34'!$A$2:$V$130,12,FALSE),0)+IF(E11="cup",VLOOKUP(E11,Arkcup!$A$2:$V$130,12,FALSE),0)+IF(A11=45,VLOOKUP(E11,'Ark45'!$A$2:$V$130,12,FALSE),0)++IF(A11=54,VLOOKUP(E11,'Ark54'!$A$2:$V$130,12,FALSE),0)+IF(A11=56,VLOOKUP(E11,'Ark56'!$A$2:$V$130,12,FALSE),0)+IF(A11=65,VLOOKUP(E11,'Ark65'!$A$2:$V$130,12,FALSE),0)+IF(A11="SW3",VLOOKUP(E11,ArkSw3!$A$2:$V$130,12,FALSE),0)+IF(A11="SW4",VLOOKUP(E11,ArkSw4!$A$2:$V$130,12,FALSE),0)+IF(A11="SW5",VLOOKUP(E11,ArkSw5!$A$2:$V$130,12,FALSE),0)+IF(A11="SW6",VLOOKUP(E11,ArkSw6!$A$2:$V$130,12,FALSE),0)+IF(A11="U911",VLOOKUP(E11,ArkU11d!$A$2:$V$130,12,FALSE),0)</f>
        <v>0</v>
      </c>
      <c r="M11" s="102">
        <f>IF(A11=43,VLOOKUP(E11,Ark43s!$A$2:$V$130,13,FALSE),0)+IF(A11=34,VLOOKUP(E11,'Ark34'!$A$2:$V$130,13,FALSE),0)+IF(E11="cup",VLOOKUP(E11,Arkcup!$A$2:$V$130,13,FALSE),0)+IF(A11=45,VLOOKUP(E11,'Ark45'!$A$2:$V$130,13,FALSE),0)++IF(A11=54,VLOOKUP(E11,'Ark54'!$A$2:$V$130,13,FALSE),0)+IF(A11=56,VLOOKUP(E11,'Ark56'!$A$2:$V$130,13,FALSE),0)+IF(A11=65,VLOOKUP(E11,'Ark65'!$A$2:$V$130,13,FALSE),0)+IF(A11="SW3",VLOOKUP(E11,ArkSw3!$A$2:$V$130,13,FALSE),0)+IF(A11="SW4",VLOOKUP(E11,ArkSw4!$A$2:$V$130,13,FALSE),0)+IF(A11="SW5",VLOOKUP(E11,ArkSw5!$A$2:$V$130,13,FALSE),0)+IF(A11="SW6",VLOOKUP(E11,ArkSw6!$A$2:$V$130,13,FALSE),0)+IF(A11="U911",VLOOKUP(E11,ArkU11d!$A$2:$V$130,13,FALSE),0)</f>
        <v>0</v>
      </c>
      <c r="N11" s="102">
        <f>IF(A11=43,VLOOKUP(E11,Ark43s!$A$2:$V$130,14,FALSE),0)+IF(A11=34,VLOOKUP(E11,'Ark34'!$A$2:$V$130,14,FALSE),0)+IF(E11="cup",VLOOKUP(E11,Arkcup!$A$2:$V$130,14,FALSE),0)+IF(A11=45,VLOOKUP(E11,'Ark45'!$A$2:$V$130,14,FALSE),0)++IF(A11=54,VLOOKUP(E11,'Ark54'!$A$2:$V$130,14,FALSE),0)+IF(A11=56,VLOOKUP(E11,'Ark56'!$A$2:$V$130,14,FALSE),0)+IF(A11=65,VLOOKUP(E11,'Ark65'!$A$2:$V$130,14,FALSE),0)+IF(A11="SW3",VLOOKUP(E11,ArkSw3!$A$2:$V$130,14,FALSE),0)+IF(A11="SW4",VLOOKUP(E11,ArkSw4!$A$2:$V$130,14,FALSE),0)+IF(A11="SW5",VLOOKUP(E11,ArkSw5!$A$2:$V$130,14,FALSE),0)+IF(A11="SW6",VLOOKUP(E11,ArkSw6!$A$2:$V$130,14,FALSE),0)+IF(A11="U911",VLOOKUP(E11,ArkU11d!$A$2:$V$130,14,FALSE),0)</f>
        <v>0</v>
      </c>
      <c r="O11" s="102">
        <f>IF(A11=43,VLOOKUP(E11,Ark43s!$A$2:$V$130,15,FALSE),0)+IF(A11=34,VLOOKUP(E11,'Ark34'!$A$2:$V$130,15,FALSE),0)+IF(E11="cup",VLOOKUP(E11,Arkcup!$A$2:$V$130,15,FALSE),0)+IF(A11=45,VLOOKUP(E11,'Ark45'!$A$2:$V$130,15,FALSE),0)++IF(A11=54,VLOOKUP(E11,'Ark54'!$A$2:$V$130,15,FALSE),0)+IF(A11=56,VLOOKUP(E11,'Ark56'!$A$2:$V$130,15,FALSE),0)+IF(A11=65,VLOOKUP(E11,'Ark65'!$A$2:$V$130,15,FALSE),0)+IF(A11="SW3",VLOOKUP(E11,ArkSw3!$A$2:$V$130,15,FALSE),0)+IF(A11="SW4",VLOOKUP(E11,ArkSw4!$A$2:$V$130,15,FALSE),0)+IF(A11="SW5",VLOOKUP(E11,ArkSw5!$A$2:$V$130,15,FALSE),0)+IF(A11="SW6",VLOOKUP(E11,ArkSw6!$A$2:$V$130,15,FALSE),0)+IF(A11="U911",VLOOKUP(E11,ArkU11d!$A$2:$V$130,15,FALSE),0)</f>
        <v>0</v>
      </c>
      <c r="P11" s="102">
        <f>IF(A11=43,VLOOKUP(E11,Ark43s!$A$2:$V$130,16,FALSE),0)+IF(A11=34,VLOOKUP(E11,'Ark34'!$A$2:$V$130,16,FALSE),0)+IF(E11="cup",VLOOKUP(E11,Arkcup!$A$2:$V$130,16,FALSE),0)+IF(A11=45,VLOOKUP(E11,'Ark45'!$A$2:$V$130,16,FALSE),0)+IF(A11=54,VLOOKUP(E11,'Ark54'!$A$2:$V$130,16,FALSE),0)+IF(A11=56,VLOOKUP(E11,'Ark56'!$A$2:$V$130,16,FALSE),0)+IF(A11=65,VLOOKUP(E11,'Ark65'!$A$2:$V$130,16,FALSE),0)+IF(A11="U911",VLOOKUP(E11,ArkU11d!$A$2:$V$130,16,FALSE),0)</f>
        <v>0</v>
      </c>
      <c r="Q11" s="102">
        <f>IF(A11=43,VLOOKUP(E11,Ark43s!$A$2:$V$130,17,FALSE),0)+IF(A11=34,VLOOKUP(E11,'Ark34'!$A$2:$V$130,17,FALSE),0)+IF(E11="cup",VLOOKUP(E11,Arkcup!$A$2:$V$130,17,FALSE),0)+IF(A11=45,VLOOKUP(E11,'Ark45'!$A$2:$V$130,17,FALSE),0)+IF(A11=54,VLOOKUP(E11,'Ark54'!$A$2:$V$130,17,FALSE),0)+IF(A11=56,VLOOKUP(E11,'Ark56'!$A$2:$V$130,17,FALSE),0)+IF(A11=65,VLOOKUP(E11,'Ark65'!$A$2:$V$130,17,FALSE),0)+IF(A11="U911",VLOOKUP(E11,ArkU11d!$A$2:$V$130,17,FALSE),0)</f>
        <v>0</v>
      </c>
      <c r="R11" s="102">
        <f>IF(A11=43,VLOOKUP(E11,Ark43s!$A$2:$V$130,18,FALSE),0)+IF(A11=34,VLOOKUP(E11,'Ark34'!$A$2:$V$130,18,FALSE),0)+IF(E11="cup",VLOOKUP(E11,Arkcup!$A$2:$V$130,18,FALSE),0)+IF(A11=45,VLOOKUP(E11,'Ark45'!$A$2:$V$130,18,FALSE),0)+IF(A11=54,VLOOKUP(E11,'Ark54'!$A$2:$V$130,18,FALSE),0)+IF(A11=56,VLOOKUP(E11,'Ark56'!$A$2:$V$130,18,FALSE),0)+IF(A11=65,VLOOKUP(E11,'Ark65'!$A$2:$V$130,18,FALSE),0)+IF(A11="U911",VLOOKUP(E11,ArkU11d!$A$2:$V$130,18,FALSE),0)</f>
        <v>0</v>
      </c>
      <c r="S11" s="102">
        <f>IF(A11=43,VLOOKUP(E11,Ark43s!$A$2:$V$130,19,FALSE),0)+IF(A11=34,VLOOKUP(E11,'Ark34'!$A$2:$V$130,19,FALSE),0)+IF(E11="cup",VLOOKUP(E11,Arkcup!$A$2:$V$130,19,FALSE),0)+IF(A11=45,VLOOKUP(E11,'Ark45'!$A$2:$V$130,19,FALSE),0)+IF(A11=54,VLOOKUP(E11,'Ark54'!$A$2:$V$130,19,FALSE),0)+IF(A11=56,VLOOKUP(E11,'Ark56'!$A$2:$V$130,19,FALSE),0)+IF(A11=65,VLOOKUP(E11,'Ark65'!$A$2:$V$130,19,FALSE),0)+IF(A11="U911",VLOOKUP(E11,ArkU11d!$A$2:$V$130,19,FALSE),0)</f>
        <v>0</v>
      </c>
      <c r="T11" s="102">
        <f>IF(A11=43,VLOOKUP(E11,Ark43s!$A$2:$V$130,20,FALSE),0)+IF(A11=34,VLOOKUP(E11,'Ark34'!$A$2:$V$130,20,FALSE),0)+IF(E11="cup",VLOOKUP(E11,Arkcup!$A$2:$V$130,20,FALSE),0)+IF(A11=45,VLOOKUP(E11,'Ark45'!$A$2:$V$130,20,FALSE),0)+IF(A11=54,VLOOKUP(E11,'Ark54'!$A$2:$V$130,20,FALSE),0)+IF(A11=56,VLOOKUP(E11,'Ark56'!$A$2:$V$130,20,FALSE),0)+IF(A11=65,VLOOKUP(E11,'Ark65'!$A$2:$V$130,20,FALSE),0)+IF(A11="U911",VLOOKUP(E11,ArkU11d!$A$2:$V$130,20,FALSE),0)</f>
        <v>0</v>
      </c>
      <c r="U11" s="102">
        <f>IF(A11=43,VLOOKUP(E11,Ark43s!$A$2:$V$130,21,FALSE),0)+IF(A11=34,VLOOKUP(E11,'Ark34'!$A$2:$V$130,21,FALSE),0)+IF(E11="cup",VLOOKUP(E11,Arkcup!$A$2:$V$130,21,FALSE),0)+IF(A11=45,VLOOKUP(E11,'Ark45'!$A$2:$V$130,21,FALSE),0)+IF(A11=54,VLOOKUP(E11,'Ark54'!$A$2:$V$130,21,FALSE),0)+IF(A11=56,VLOOKUP(E11,'Ark56'!$A$2:$V$130,21,FALSE),0)+IF(A11=65,VLOOKUP(E11,'Ark65'!$A$2:$V$130,21,FALSE),0)+IF(A11="U911",VLOOKUP(E11,ArkU11d!$A$2:$V$130,21,FALSE),0)</f>
        <v>0</v>
      </c>
      <c r="V11" s="79">
        <f t="shared" si="0"/>
        <v>0</v>
      </c>
      <c r="W11" s="134"/>
      <c r="X11" s="156"/>
    </row>
    <row r="12" spans="1:24" x14ac:dyDescent="0.25">
      <c r="A12" s="83">
        <v>43</v>
      </c>
      <c r="B12" s="89" t="s">
        <v>40</v>
      </c>
      <c r="C12" s="77" t="s">
        <v>23</v>
      </c>
      <c r="D12" s="61"/>
      <c r="E12" s="78">
        <v>0</v>
      </c>
      <c r="F12" s="102">
        <f>IF(A12=43,VLOOKUP(E12,Ark43d!$A$2:$V$130,6,FALSE),0)+IF(A12=34,VLOOKUP(E12,'Ark34'!$A$2:$V$130,6,FALSE),0)+IF(A12="cup",VLOOKUP(E12,Arkcup!$A$2:$V$130,6,FALSE),0)+IF(A12=45,VLOOKUP(E12,'Ark45'!$A$2:$V$130,6,FALSE),0)++IF(A12=54,VLOOKUP(E12,'Ark54'!$A$2:$V$130,6,FALSE),0)+IF(A12=56,VLOOKUP(E12,'Ark56'!$A$2:$V$130,6,FALSE),0)+IF(A12=65,VLOOKUP(E12,'Ark65'!$A$2:$V$130,6,FALSE),0)+IF(A12="U911",VLOOKUP(E12,ArkU11d!$A$2:$V$130,6,FALSE),0)</f>
        <v>0</v>
      </c>
      <c r="G12" s="102">
        <f>IF(A12=43,VLOOKUP(E12,Ark43d!$A$2:$V$130,7,FALSE),0)+IF(A12=34,VLOOKUP(E12,'Ark34'!$A$2:$V$130,7,FALSE),0)+IF(A12="cup",VLOOKUP(E12,Arkcup!$A$2:$V$130,7,FALSE),0)+IF(A12=45,VLOOKUP(E12,'Ark45'!$A$2:$V$130,7,FALSE),0)++IF(A12=54,VLOOKUP(E12,'Ark54'!$A$2:$V$130,7,FALSE),0)+IF(A12=56,VLOOKUP(E12,'Ark56'!$A$2:$V$130,7,FALSE),0)+IF(A12=65,VLOOKUP(E12,'Ark65'!$A$2:$V$130,7,FALSE),0)+IF(A12="U911",VLOOKUP(E12,ArkU11d!$A$2:$V$130,7,FALSE),0)</f>
        <v>0</v>
      </c>
      <c r="H12" s="102">
        <f>IF(A12=43,VLOOKUP(E12,Ark43d!$A$2:$V$130,8,FALSE),0)+IF(A12=34,VLOOKUP(E12,'Ark34'!$A$2:$V$130,8,FALSE),0)+IF(A12="cup",VLOOKUP(E12,Arkcup!$A$2:$V$130,8,FALSE),0)+IF(A12=45,VLOOKUP(E12,'Ark45'!$A$2:$V$130,8,FALSE),0)++IF(A12=54,VLOOKUP(E12,'Ark54'!$A$2:$V$130,8,FALSE),0)+IF(A12=56,VLOOKUP(E12,'Ark56'!$A$2:$V$130,8,FALSE),0)+IF(A12=65,VLOOKUP(E12,'Ark65'!$A$2:$V$130,8,FALSE),0)+IF(A12="U911",VLOOKUP(E12,ArkU11d!$A$2:$V$130,8,FALSE),0)</f>
        <v>0</v>
      </c>
      <c r="I12" s="102">
        <f>IF(A12=43,VLOOKUP(E12,Ark43d!$A$2:$V$130,9,FALSE),0)+IF(A12=34,VLOOKUP(E12,'Ark34'!$A$2:$V$130,9,FALSE),0)+IF(A12="cup",VLOOKUP(E12,Arkcup!$A$2:$V$130,9,FALSE),0)+IF(A12=45,VLOOKUP(E12,'Ark45'!$A$2:$V$130,9,FALSE),0)++IF(A12=54,VLOOKUP(E12,'Ark54'!$A$2:$V$130,9,FALSE),0)+IF(A12=56,VLOOKUP(E12,'Ark56'!$A$2:$V$130,9,FALSE),0)+IF(A12=65,VLOOKUP(E12,'Ark65'!$A$2:$V$130,9,FALSE),0)+IF(A12="U911",VLOOKUP(E12,ArkU11d!$A$2:$V$130,9,FALSE),0)</f>
        <v>0</v>
      </c>
      <c r="J12" s="102">
        <f>IF(A12=43,VLOOKUP(E12,Ark43s!$A$2:$V$130,10,FALSE),0)+IF(A12=34,VLOOKUP(E12,'Ark34'!$A$2:$V$130,10,FALSE),0)+IF(E12="cup",VLOOKUP(E12,Arkcup!$A$2:$V$130,10,FALSE),0)+IF(A12=45,VLOOKUP(E12,'Ark45'!$A$2:$V$130,10,FALSE),0)++IF(A12=54,VLOOKUP(E12,'Ark54'!$A$2:$V$130,10,FALSE),0)+IF(A12=56,VLOOKUP(E12,'Ark56'!$A$2:$V$130,10,FALSE),0)+IF(A12=65,VLOOKUP(E12,'Ark65'!$A$2:$V$130,10,FALSE),0)+IF(A12="SW3",VLOOKUP(E12,ArkSw3!$A$2:$V$130,10,FALSE),0)+IF(A12="SW4",VLOOKUP(E12,ArkSw4!$A$2:$V$130,10,FALSE),0)+IF(A12="SW5",VLOOKUP(E12,ArkSw5!$A$2:$V$130,10,FALSE),0)+IF(A12="SW6",VLOOKUP(E12,ArkSw6!$A$2:$V$130,10,FALSE),0)+IF(A12="U911",VLOOKUP(E12,ArkU11d!$A$2:$V$130,10,FALSE),0)</f>
        <v>0</v>
      </c>
      <c r="K12" s="102">
        <f>IF(A12=43,VLOOKUP(E12,Ark43s!$A$2:$V$130,11,FALSE),0)+IF(A12=34,VLOOKUP(E12,'Ark34'!$A$2:$V$130,11,FALSE),0)+IF(E12="cup",VLOOKUP(E12,Arkcup!$A$2:$V$130,11,FALSE),0)+IF(A12=45,VLOOKUP(E12,'Ark45'!$A$2:$V$130,11,FALSE),0)++IF(A12=54,VLOOKUP(E12,'Ark54'!$A$2:$V$130,11,FALSE),0)+IF(A12=56,VLOOKUP(E12,'Ark56'!$A$2:$V$130,11,FALSE),0)+IF(A12=65,VLOOKUP(E12,'Ark65'!$A$2:$V$130,11,FALSE),0)+IF(A12="SW3",VLOOKUP(E12,ArkSw3!$A$2:$V$130,11,FALSE),0)+IF(A12="SW4",VLOOKUP(E12,ArkSw4!$A$2:$V$130,11,FALSE),0)+IF(A12="SW5",VLOOKUP(E12,ArkSw5!$A$2:$V$130,11,FALSE),0)+IF(A12="SW6",VLOOKUP(E12,ArkSw6!$A$2:$V$130,11,FALSE),0)+IF(A12="U911",VLOOKUP(E12,ArkU11d!$A$2:$V$130,11,FALSE),0)</f>
        <v>0</v>
      </c>
      <c r="L12" s="102">
        <f>IF(A12=43,VLOOKUP(E12,Ark43s!$A$2:$V$130,12,FALSE),0)+IF(A12=34,VLOOKUP(E12,'Ark34'!$A$2:$V$130,12,FALSE),0)+IF(E12="cup",VLOOKUP(E12,Arkcup!$A$2:$V$130,12,FALSE),0)+IF(A12=45,VLOOKUP(E12,'Ark45'!$A$2:$V$130,12,FALSE),0)++IF(A12=54,VLOOKUP(E12,'Ark54'!$A$2:$V$130,12,FALSE),0)+IF(A12=56,VLOOKUP(E12,'Ark56'!$A$2:$V$130,12,FALSE),0)+IF(A12=65,VLOOKUP(E12,'Ark65'!$A$2:$V$130,12,FALSE),0)+IF(A12="SW3",VLOOKUP(E12,ArkSw3!$A$2:$V$130,12,FALSE),0)+IF(A12="SW4",VLOOKUP(E12,ArkSw4!$A$2:$V$130,12,FALSE),0)+IF(A12="SW5",VLOOKUP(E12,ArkSw5!$A$2:$V$130,12,FALSE),0)+IF(A12="SW6",VLOOKUP(E12,ArkSw6!$A$2:$V$130,12,FALSE),0)+IF(A12="U911",VLOOKUP(E12,ArkU11d!$A$2:$V$130,12,FALSE),0)</f>
        <v>0</v>
      </c>
      <c r="M12" s="102">
        <f>IF(A12=43,VLOOKUP(E12,Ark43s!$A$2:$V$130,13,FALSE),0)+IF(A12=34,VLOOKUP(E12,'Ark34'!$A$2:$V$130,13,FALSE),0)+IF(E12="cup",VLOOKUP(E12,Arkcup!$A$2:$V$130,13,FALSE),0)+IF(A12=45,VLOOKUP(E12,'Ark45'!$A$2:$V$130,13,FALSE),0)++IF(A12=54,VLOOKUP(E12,'Ark54'!$A$2:$V$130,13,FALSE),0)+IF(A12=56,VLOOKUP(E12,'Ark56'!$A$2:$V$130,13,FALSE),0)+IF(A12=65,VLOOKUP(E12,'Ark65'!$A$2:$V$130,13,FALSE),0)+IF(A12="SW3",VLOOKUP(E12,ArkSw3!$A$2:$V$130,13,FALSE),0)+IF(A12="SW4",VLOOKUP(E12,ArkSw4!$A$2:$V$130,13,FALSE),0)+IF(A12="SW5",VLOOKUP(E12,ArkSw5!$A$2:$V$130,13,FALSE),0)+IF(A12="SW6",VLOOKUP(E12,ArkSw6!$A$2:$V$130,13,FALSE),0)+IF(A12="U911",VLOOKUP(E12,ArkU11d!$A$2:$V$130,13,FALSE),0)</f>
        <v>0</v>
      </c>
      <c r="N12" s="102">
        <f>IF(A12=43,VLOOKUP(E12,Ark43s!$A$2:$V$130,14,FALSE),0)+IF(A12=34,VLOOKUP(E12,'Ark34'!$A$2:$V$130,14,FALSE),0)+IF(E12="cup",VLOOKUP(E12,Arkcup!$A$2:$V$130,14,FALSE),0)+IF(A12=45,VLOOKUP(E12,'Ark45'!$A$2:$V$130,14,FALSE),0)++IF(A12=54,VLOOKUP(E12,'Ark54'!$A$2:$V$130,14,FALSE),0)+IF(A12=56,VLOOKUP(E12,'Ark56'!$A$2:$V$130,14,FALSE),0)+IF(A12=65,VLOOKUP(E12,'Ark65'!$A$2:$V$130,14,FALSE),0)+IF(A12="SW3",VLOOKUP(E12,ArkSw3!$A$2:$V$130,14,FALSE),0)+IF(A12="SW4",VLOOKUP(E12,ArkSw4!$A$2:$V$130,14,FALSE),0)+IF(A12="SW5",VLOOKUP(E12,ArkSw5!$A$2:$V$130,14,FALSE),0)+IF(A12="SW6",VLOOKUP(E12,ArkSw6!$A$2:$V$130,14,FALSE),0)+IF(A12="U911",VLOOKUP(E12,ArkU11d!$A$2:$V$130,14,FALSE),0)</f>
        <v>0</v>
      </c>
      <c r="O12" s="102">
        <f>IF(A12=43,VLOOKUP(E12,Ark43s!$A$2:$V$130,15,FALSE),0)+IF(A12=34,VLOOKUP(E12,'Ark34'!$A$2:$V$130,15,FALSE),0)+IF(E12="cup",VLOOKUP(E12,Arkcup!$A$2:$V$130,15,FALSE),0)+IF(A12=45,VLOOKUP(E12,'Ark45'!$A$2:$V$130,15,FALSE),0)++IF(A12=54,VLOOKUP(E12,'Ark54'!$A$2:$V$130,15,FALSE),0)+IF(A12=56,VLOOKUP(E12,'Ark56'!$A$2:$V$130,15,FALSE),0)+IF(A12=65,VLOOKUP(E12,'Ark65'!$A$2:$V$130,15,FALSE),0)+IF(A12="SW3",VLOOKUP(E12,ArkSw3!$A$2:$V$130,15,FALSE),0)+IF(A12="SW4",VLOOKUP(E12,ArkSw4!$A$2:$V$130,15,FALSE),0)+IF(A12="SW5",VLOOKUP(E12,ArkSw5!$A$2:$V$130,15,FALSE),0)+IF(A12="SW6",VLOOKUP(E12,ArkSw6!$A$2:$V$130,15,FALSE),0)+IF(A12="U911",VLOOKUP(E12,ArkU11d!$A$2:$V$130,15,FALSE),0)</f>
        <v>0</v>
      </c>
      <c r="P12" s="102">
        <f>IF(A12=43,VLOOKUP(E12,Ark43s!$A$2:$V$130,16,FALSE),0)+IF(A12=34,VLOOKUP(E12,'Ark34'!$A$2:$V$130,16,FALSE),0)+IF(E12="cup",VLOOKUP(E12,Arkcup!$A$2:$V$130,16,FALSE),0)+IF(A12=45,VLOOKUP(E12,'Ark45'!$A$2:$V$130,16,FALSE),0)+IF(A12=54,VLOOKUP(E12,'Ark54'!$A$2:$V$130,16,FALSE),0)+IF(A12=56,VLOOKUP(E12,'Ark56'!$A$2:$V$130,16,FALSE),0)+IF(A12=65,VLOOKUP(E12,'Ark65'!$A$2:$V$130,16,FALSE),0)+IF(A12="U911",VLOOKUP(E12,ArkU11d!$A$2:$V$130,16,FALSE),0)</f>
        <v>0</v>
      </c>
      <c r="Q12" s="102">
        <f>IF(A12=43,VLOOKUP(E12,Ark43s!$A$2:$V$130,17,FALSE),0)+IF(A12=34,VLOOKUP(E12,'Ark34'!$A$2:$V$130,17,FALSE),0)+IF(E12="cup",VLOOKUP(E12,Arkcup!$A$2:$V$130,17,FALSE),0)+IF(A12=45,VLOOKUP(E12,'Ark45'!$A$2:$V$130,17,FALSE),0)+IF(A12=54,VLOOKUP(E12,'Ark54'!$A$2:$V$130,17,FALSE),0)+IF(A12=56,VLOOKUP(E12,'Ark56'!$A$2:$V$130,17,FALSE),0)+IF(A12=65,VLOOKUP(E12,'Ark65'!$A$2:$V$130,17,FALSE),0)+IF(A12="U911",VLOOKUP(E12,ArkU11d!$A$2:$V$130,17,FALSE),0)</f>
        <v>0</v>
      </c>
      <c r="R12" s="102">
        <f>IF(A12=43,VLOOKUP(E12,Ark43s!$A$2:$V$130,18,FALSE),0)+IF(A12=34,VLOOKUP(E12,'Ark34'!$A$2:$V$130,18,FALSE),0)+IF(E12="cup",VLOOKUP(E12,Arkcup!$A$2:$V$130,18,FALSE),0)+IF(A12=45,VLOOKUP(E12,'Ark45'!$A$2:$V$130,18,FALSE),0)+IF(A12=54,VLOOKUP(E12,'Ark54'!$A$2:$V$130,18,FALSE),0)+IF(A12=56,VLOOKUP(E12,'Ark56'!$A$2:$V$130,18,FALSE),0)+IF(A12=65,VLOOKUP(E12,'Ark65'!$A$2:$V$130,18,FALSE),0)+IF(A12="U911",VLOOKUP(E12,ArkU11d!$A$2:$V$130,18,FALSE),0)</f>
        <v>0</v>
      </c>
      <c r="S12" s="102">
        <f>IF(A12=43,VLOOKUP(E12,Ark43s!$A$2:$V$130,19,FALSE),0)+IF(A12=34,VLOOKUP(E12,'Ark34'!$A$2:$V$130,19,FALSE),0)+IF(E12="cup",VLOOKUP(E12,Arkcup!$A$2:$V$130,19,FALSE),0)+IF(A12=45,VLOOKUP(E12,'Ark45'!$A$2:$V$130,19,FALSE),0)+IF(A12=54,VLOOKUP(E12,'Ark54'!$A$2:$V$130,19,FALSE),0)+IF(A12=56,VLOOKUP(E12,'Ark56'!$A$2:$V$130,19,FALSE),0)+IF(A12=65,VLOOKUP(E12,'Ark65'!$A$2:$V$130,19,FALSE),0)+IF(A12="U911",VLOOKUP(E12,ArkU11d!$A$2:$V$130,19,FALSE),0)</f>
        <v>0</v>
      </c>
      <c r="T12" s="102">
        <f>IF(A12=43,VLOOKUP(E12,Ark43s!$A$2:$V$130,20,FALSE),0)+IF(A12=34,VLOOKUP(E12,'Ark34'!$A$2:$V$130,20,FALSE),0)+IF(E12="cup",VLOOKUP(E12,Arkcup!$A$2:$V$130,20,FALSE),0)+IF(A12=45,VLOOKUP(E12,'Ark45'!$A$2:$V$130,20,FALSE),0)+IF(A12=54,VLOOKUP(E12,'Ark54'!$A$2:$V$130,20,FALSE),0)+IF(A12=56,VLOOKUP(E12,'Ark56'!$A$2:$V$130,20,FALSE),0)+IF(A12=65,VLOOKUP(E12,'Ark65'!$A$2:$V$130,20,FALSE),0)+IF(A12="U911",VLOOKUP(E12,ArkU11d!$A$2:$V$130,20,FALSE),0)</f>
        <v>0</v>
      </c>
      <c r="U12" s="102">
        <f>IF(A12=43,VLOOKUP(E12,Ark43s!$A$2:$V$130,21,FALSE),0)+IF(A12=34,VLOOKUP(E12,'Ark34'!$A$2:$V$130,21,FALSE),0)+IF(E12="cup",VLOOKUP(E12,Arkcup!$A$2:$V$130,21,FALSE),0)+IF(A12=45,VLOOKUP(E12,'Ark45'!$A$2:$V$130,21,FALSE),0)+IF(A12=54,VLOOKUP(E12,'Ark54'!$A$2:$V$130,21,FALSE),0)+IF(A12=56,VLOOKUP(E12,'Ark56'!$A$2:$V$130,21,FALSE),0)+IF(A12=65,VLOOKUP(E12,'Ark65'!$A$2:$V$130,21,FALSE),0)+IF(A12="U911",VLOOKUP(E12,ArkU11d!$A$2:$V$130,21,FALSE),0)</f>
        <v>0</v>
      </c>
      <c r="V12" s="79">
        <f t="shared" si="0"/>
        <v>0</v>
      </c>
      <c r="W12" s="134"/>
      <c r="X12" s="156"/>
    </row>
    <row r="13" spans="1:24" ht="15.75" thickBot="1" x14ac:dyDescent="0.3">
      <c r="A13" s="83">
        <v>43</v>
      </c>
      <c r="B13" s="132" t="s">
        <v>40</v>
      </c>
      <c r="C13" s="106" t="s">
        <v>24</v>
      </c>
      <c r="D13" s="107"/>
      <c r="E13" s="108">
        <v>0</v>
      </c>
      <c r="F13" s="104">
        <f>IF(A13=43,VLOOKUP(E13,Ark43d!$A$2:$V$130,6,FALSE),0)+IF(A13=34,VLOOKUP(E13,'Ark34'!$A$2:$V$130,6,FALSE),0)+IF(A13="cup",VLOOKUP(E13,Arkcup!$A$2:$V$130,6,FALSE),0)+IF(A13=45,VLOOKUP(E13,'Ark45'!$A$2:$V$130,6,FALSE),0)++IF(A13=54,VLOOKUP(E13,'Ark54'!$A$2:$V$130,6,FALSE),0)+IF(A13=56,VLOOKUP(E13,'Ark56'!$A$2:$V$130,6,FALSE),0)+IF(A13=65,VLOOKUP(E13,'Ark65'!$A$2:$V$130,6,FALSE),0)+IF(A13="U911",VLOOKUP(E13,ArkU11d!$A$2:$V$130,6,FALSE),0)</f>
        <v>0</v>
      </c>
      <c r="G13" s="104">
        <f>IF(A13=43,VLOOKUP(E13,Ark43d!$A$2:$V$130,7,FALSE),0)+IF(A13=34,VLOOKUP(E13,'Ark34'!$A$2:$V$130,7,FALSE),0)+IF(A13="cup",VLOOKUP(E13,Arkcup!$A$2:$V$130,7,FALSE),0)+IF(A13=45,VLOOKUP(E13,'Ark45'!$A$2:$V$130,7,FALSE),0)++IF(A13=54,VLOOKUP(E13,'Ark54'!$A$2:$V$130,7,FALSE),0)+IF(A13=56,VLOOKUP(E13,'Ark56'!$A$2:$V$130,7,FALSE),0)+IF(A13=65,VLOOKUP(E13,'Ark65'!$A$2:$V$130,7,FALSE),0)+IF(A13="U911",VLOOKUP(E13,ArkU11d!$A$2:$V$130,7,FALSE),0)</f>
        <v>0</v>
      </c>
      <c r="H13" s="104">
        <f>IF(A13=43,VLOOKUP(E13,Ark43d!$A$2:$V$130,8,FALSE),0)+IF(A13=34,VLOOKUP(E13,'Ark34'!$A$2:$V$130,8,FALSE),0)+IF(A13="cup",VLOOKUP(E13,Arkcup!$A$2:$V$130,8,FALSE),0)+IF(A13=45,VLOOKUP(E13,'Ark45'!$A$2:$V$130,8,FALSE),0)++IF(A13=54,VLOOKUP(E13,'Ark54'!$A$2:$V$130,8,FALSE),0)+IF(A13=56,VLOOKUP(E13,'Ark56'!$A$2:$V$130,8,FALSE),0)+IF(A13=65,VLOOKUP(E13,'Ark65'!$A$2:$V$130,8,FALSE),0)+IF(A13="U911",VLOOKUP(E13,ArkU11d!$A$2:$V$130,8,FALSE),0)</f>
        <v>0</v>
      </c>
      <c r="I13" s="104">
        <f>IF(A13=43,VLOOKUP(E13,Ark43d!$A$2:$V$130,9,FALSE),0)+IF(A13=34,VLOOKUP(E13,'Ark34'!$A$2:$V$130,9,FALSE),0)+IF(A13="cup",VLOOKUP(E13,Arkcup!$A$2:$V$130,9,FALSE),0)+IF(A13=45,VLOOKUP(E13,'Ark45'!$A$2:$V$130,9,FALSE),0)++IF(A13=54,VLOOKUP(E13,'Ark54'!$A$2:$V$130,9,FALSE),0)+IF(A13=56,VLOOKUP(E13,'Ark56'!$A$2:$V$130,9,FALSE),0)+IF(A13=65,VLOOKUP(E13,'Ark65'!$A$2:$V$130,9,FALSE),0)+IF(A13="U911",VLOOKUP(E13,ArkU11d!$A$2:$V$130,9,FALSE),0)</f>
        <v>0</v>
      </c>
      <c r="J13" s="104">
        <f>IF(A13=43,VLOOKUP(E13,Ark43s!$A$2:$V$130,10,FALSE),0)+IF(A13=34,VLOOKUP(E13,'Ark34'!$A$2:$V$130,10,FALSE),0)+IF(E13="cup",VLOOKUP(E13,Arkcup!$A$2:$V$130,10,FALSE),0)+IF(A13=45,VLOOKUP(E13,'Ark45'!$A$2:$V$130,10,FALSE),0)++IF(A13=54,VLOOKUP(E13,'Ark54'!$A$2:$V$130,10,FALSE),0)+IF(A13=56,VLOOKUP(E13,'Ark56'!$A$2:$V$130,10,FALSE),0)+IF(A13=65,VLOOKUP(E13,'Ark65'!$A$2:$V$130,10,FALSE),0)+IF(A13="SW3",VLOOKUP(E13,ArkSw3!$A$2:$V$130,10,FALSE),0)+IF(A13="SW4",VLOOKUP(E13,ArkSw4!$A$2:$V$130,10,FALSE),0)+IF(A13="SW5",VLOOKUP(E13,ArkSw5!$A$2:$V$130,10,FALSE),0)+IF(A13="SW6",VLOOKUP(E13,ArkSw6!$A$2:$V$130,10,FALSE),0)+IF(A13="U911",VLOOKUP(E13,ArkU11d!$A$2:$V$130,10,FALSE),0)</f>
        <v>0</v>
      </c>
      <c r="K13" s="104">
        <f>IF(A13=43,VLOOKUP(E13,Ark43s!$A$2:$V$130,11,FALSE),0)+IF(A13=34,VLOOKUP(E13,'Ark34'!$A$2:$V$130,11,FALSE),0)+IF(E13="cup",VLOOKUP(E13,Arkcup!$A$2:$V$130,11,FALSE),0)+IF(A13=45,VLOOKUP(E13,'Ark45'!$A$2:$V$130,11,FALSE),0)++IF(A13=54,VLOOKUP(E13,'Ark54'!$A$2:$V$130,11,FALSE),0)+IF(A13=56,VLOOKUP(E13,'Ark56'!$A$2:$V$130,11,FALSE),0)+IF(A13=65,VLOOKUP(E13,'Ark65'!$A$2:$V$130,11,FALSE),0)+IF(A13="SW3",VLOOKUP(E13,ArkSw3!$A$2:$V$130,11,FALSE),0)+IF(A13="SW4",VLOOKUP(E13,ArkSw4!$A$2:$V$130,11,FALSE),0)+IF(A13="SW5",VLOOKUP(E13,ArkSw5!$A$2:$V$130,11,FALSE),0)+IF(A13="SW6",VLOOKUP(E13,ArkSw6!$A$2:$V$130,11,FALSE),0)+IF(A13="U911",VLOOKUP(E13,ArkU11d!$A$2:$V$130,11,FALSE),0)</f>
        <v>0</v>
      </c>
      <c r="L13" s="104">
        <f>IF(A13=43,VLOOKUP(E13,Ark43s!$A$2:$V$130,12,FALSE),0)+IF(A13=34,VLOOKUP(E13,'Ark34'!$A$2:$V$130,12,FALSE),0)+IF(E13="cup",VLOOKUP(E13,Arkcup!$A$2:$V$130,12,FALSE),0)+IF(A13=45,VLOOKUP(E13,'Ark45'!$A$2:$V$130,12,FALSE),0)++IF(A13=54,VLOOKUP(E13,'Ark54'!$A$2:$V$130,12,FALSE),0)+IF(A13=56,VLOOKUP(E13,'Ark56'!$A$2:$V$130,12,FALSE),0)+IF(A13=65,VLOOKUP(E13,'Ark65'!$A$2:$V$130,12,FALSE),0)+IF(A13="SW3",VLOOKUP(E13,ArkSw3!$A$2:$V$130,12,FALSE),0)+IF(A13="SW4",VLOOKUP(E13,ArkSw4!$A$2:$V$130,12,FALSE),0)+IF(A13="SW5",VLOOKUP(E13,ArkSw5!$A$2:$V$130,12,FALSE),0)+IF(A13="SW6",VLOOKUP(E13,ArkSw6!$A$2:$V$130,12,FALSE),0)+IF(A13="U911",VLOOKUP(E13,ArkU11d!$A$2:$V$130,12,FALSE),0)</f>
        <v>0</v>
      </c>
      <c r="M13" s="104">
        <f>IF(A13=43,VLOOKUP(E13,Ark43s!$A$2:$V$130,13,FALSE),0)+IF(A13=34,VLOOKUP(E13,'Ark34'!$A$2:$V$130,13,FALSE),0)+IF(E13="cup",VLOOKUP(E13,Arkcup!$A$2:$V$130,13,FALSE),0)+IF(A13=45,VLOOKUP(E13,'Ark45'!$A$2:$V$130,13,FALSE),0)++IF(A13=54,VLOOKUP(E13,'Ark54'!$A$2:$V$130,13,FALSE),0)+IF(A13=56,VLOOKUP(E13,'Ark56'!$A$2:$V$130,13,FALSE),0)+IF(A13=65,VLOOKUP(E13,'Ark65'!$A$2:$V$130,13,FALSE),0)+IF(A13="SW3",VLOOKUP(E13,ArkSw3!$A$2:$V$130,13,FALSE),0)+IF(A13="SW4",VLOOKUP(E13,ArkSw4!$A$2:$V$130,13,FALSE),0)+IF(A13="SW5",VLOOKUP(E13,ArkSw5!$A$2:$V$130,13,FALSE),0)+IF(A13="SW6",VLOOKUP(E13,ArkSw6!$A$2:$V$130,13,FALSE),0)+IF(A13="U911",VLOOKUP(E13,ArkU11d!$A$2:$V$130,13,FALSE),0)</f>
        <v>0</v>
      </c>
      <c r="N13" s="104">
        <f>IF(A13=43,VLOOKUP(E13,Ark43s!$A$2:$V$130,14,FALSE),0)+IF(A13=34,VLOOKUP(E13,'Ark34'!$A$2:$V$130,14,FALSE),0)+IF(E13="cup",VLOOKUP(E13,Arkcup!$A$2:$V$130,14,FALSE),0)+IF(A13=45,VLOOKUP(E13,'Ark45'!$A$2:$V$130,14,FALSE),0)++IF(A13=54,VLOOKUP(E13,'Ark54'!$A$2:$V$130,14,FALSE),0)+IF(A13=56,VLOOKUP(E13,'Ark56'!$A$2:$V$130,14,FALSE),0)+IF(A13=65,VLOOKUP(E13,'Ark65'!$A$2:$V$130,14,FALSE),0)+IF(A13="SW3",VLOOKUP(E13,ArkSw3!$A$2:$V$130,14,FALSE),0)+IF(A13="SW4",VLOOKUP(E13,ArkSw4!$A$2:$V$130,14,FALSE),0)+IF(A13="SW5",VLOOKUP(E13,ArkSw5!$A$2:$V$130,14,FALSE),0)+IF(A13="SW6",VLOOKUP(E13,ArkSw6!$A$2:$V$130,14,FALSE),0)+IF(A13="U911",VLOOKUP(E13,ArkU11d!$A$2:$V$130,14,FALSE),0)</f>
        <v>0</v>
      </c>
      <c r="O13" s="104">
        <f>IF(A13=43,VLOOKUP(E13,Ark43s!$A$2:$V$130,15,FALSE),0)+IF(A13=34,VLOOKUP(E13,'Ark34'!$A$2:$V$130,15,FALSE),0)+IF(E13="cup",VLOOKUP(E13,Arkcup!$A$2:$V$130,15,FALSE),0)+IF(A13=45,VLOOKUP(E13,'Ark45'!$A$2:$V$130,15,FALSE),0)++IF(A13=54,VLOOKUP(E13,'Ark54'!$A$2:$V$130,15,FALSE),0)+IF(A13=56,VLOOKUP(E13,'Ark56'!$A$2:$V$130,15,FALSE),0)+IF(A13=65,VLOOKUP(E13,'Ark65'!$A$2:$V$130,15,FALSE),0)+IF(A13="SW3",VLOOKUP(E13,ArkSw3!$A$2:$V$130,15,FALSE),0)+IF(A13="SW4",VLOOKUP(E13,ArkSw4!$A$2:$V$130,15,FALSE),0)+IF(A13="SW5",VLOOKUP(E13,ArkSw5!$A$2:$V$130,15,FALSE),0)+IF(A13="SW6",VLOOKUP(E13,ArkSw6!$A$2:$V$130,15,FALSE),0)+IF(A13="U911",VLOOKUP(E13,ArkU11d!$A$2:$V$130,15,FALSE),0)</f>
        <v>0</v>
      </c>
      <c r="P13" s="104">
        <f>IF(A13=43,VLOOKUP(E13,Ark43s!$A$2:$V$130,16,FALSE),0)+IF(A13=34,VLOOKUP(E13,'Ark34'!$A$2:$V$130,16,FALSE),0)+IF(E13="cup",VLOOKUP(E13,Arkcup!$A$2:$V$130,16,FALSE),0)+IF(A13=45,VLOOKUP(E13,'Ark45'!$A$2:$V$130,16,FALSE),0)+IF(A13=54,VLOOKUP(E13,'Ark54'!$A$2:$V$130,16,FALSE),0)+IF(A13=56,VLOOKUP(E13,'Ark56'!$A$2:$V$130,16,FALSE),0)+IF(A13=65,VLOOKUP(E13,'Ark65'!$A$2:$V$130,16,FALSE),0)+IF(A13="U911",VLOOKUP(E13,ArkU11d!$A$2:$V$130,16,FALSE),0)</f>
        <v>0</v>
      </c>
      <c r="Q13" s="104">
        <f>IF(A13=43,VLOOKUP(E13,Ark43s!$A$2:$V$130,17,FALSE),0)+IF(A13=34,VLOOKUP(E13,'Ark34'!$A$2:$V$130,17,FALSE),0)+IF(E13="cup",VLOOKUP(E13,Arkcup!$A$2:$V$130,17,FALSE),0)+IF(A13=45,VLOOKUP(E13,'Ark45'!$A$2:$V$130,17,FALSE),0)+IF(A13=54,VLOOKUP(E13,'Ark54'!$A$2:$V$130,17,FALSE),0)+IF(A13=56,VLOOKUP(E13,'Ark56'!$A$2:$V$130,17,FALSE),0)+IF(A13=65,VLOOKUP(E13,'Ark65'!$A$2:$V$130,17,FALSE),0)+IF(A13="U911",VLOOKUP(E13,ArkU11d!$A$2:$V$130,17,FALSE),0)</f>
        <v>0</v>
      </c>
      <c r="R13" s="104">
        <f>IF(A13=43,VLOOKUP(E13,Ark43s!$A$2:$V$130,18,FALSE),0)+IF(A13=34,VLOOKUP(E13,'Ark34'!$A$2:$V$130,18,FALSE),0)+IF(E13="cup",VLOOKUP(E13,Arkcup!$A$2:$V$130,18,FALSE),0)+IF(A13=45,VLOOKUP(E13,'Ark45'!$A$2:$V$130,18,FALSE),0)+IF(A13=54,VLOOKUP(E13,'Ark54'!$A$2:$V$130,18,FALSE),0)+IF(A13=56,VLOOKUP(E13,'Ark56'!$A$2:$V$130,18,FALSE),0)+IF(A13=65,VLOOKUP(E13,'Ark65'!$A$2:$V$130,18,FALSE),0)+IF(A13="U911",VLOOKUP(E13,ArkU11d!$A$2:$V$130,18,FALSE),0)</f>
        <v>0</v>
      </c>
      <c r="S13" s="104">
        <f>IF(A13=43,VLOOKUP(E13,Ark43s!$A$2:$V$130,19,FALSE),0)+IF(A13=34,VLOOKUP(E13,'Ark34'!$A$2:$V$130,19,FALSE),0)+IF(E13="cup",VLOOKUP(E13,Arkcup!$A$2:$V$130,19,FALSE),0)+IF(A13=45,VLOOKUP(E13,'Ark45'!$A$2:$V$130,19,FALSE),0)+IF(A13=54,VLOOKUP(E13,'Ark54'!$A$2:$V$130,19,FALSE),0)+IF(A13=56,VLOOKUP(E13,'Ark56'!$A$2:$V$130,19,FALSE),0)+IF(A13=65,VLOOKUP(E13,'Ark65'!$A$2:$V$130,19,FALSE),0)+IF(A13="U911",VLOOKUP(E13,ArkU11d!$A$2:$V$130,19,FALSE),0)</f>
        <v>0</v>
      </c>
      <c r="T13" s="104">
        <f>IF(A13=43,VLOOKUP(E13,Ark43s!$A$2:$V$130,20,FALSE),0)+IF(A13=34,VLOOKUP(E13,'Ark34'!$A$2:$V$130,20,FALSE),0)+IF(E13="cup",VLOOKUP(E13,Arkcup!$A$2:$V$130,20,FALSE),0)+IF(A13=45,VLOOKUP(E13,'Ark45'!$A$2:$V$130,20,FALSE),0)+IF(A13=54,VLOOKUP(E13,'Ark54'!$A$2:$V$130,20,FALSE),0)+IF(A13=56,VLOOKUP(E13,'Ark56'!$A$2:$V$130,20,FALSE),0)+IF(A13=65,VLOOKUP(E13,'Ark65'!$A$2:$V$130,20,FALSE),0)+IF(A13="U911",VLOOKUP(E13,ArkU11d!$A$2:$V$130,20,FALSE),0)</f>
        <v>0</v>
      </c>
      <c r="U13" s="104">
        <f>IF(A13=43,VLOOKUP(E13,Ark43s!$A$2:$V$130,21,FALSE),0)+IF(A13=34,VLOOKUP(E13,'Ark34'!$A$2:$V$130,21,FALSE),0)+IF(E13="cup",VLOOKUP(E13,Arkcup!$A$2:$V$130,21,FALSE),0)+IF(A13=45,VLOOKUP(E13,'Ark45'!$A$2:$V$130,21,FALSE),0)+IF(A13=54,VLOOKUP(E13,'Ark54'!$A$2:$V$130,21,FALSE),0)+IF(A13=56,VLOOKUP(E13,'Ark56'!$A$2:$V$130,21,FALSE),0)+IF(A13=65,VLOOKUP(E13,'Ark65'!$A$2:$V$130,21,FALSE),0)+IF(A13="U911",VLOOKUP(E13,ArkU11d!$A$2:$V$130,21,FALSE),0)</f>
        <v>0</v>
      </c>
      <c r="V13" s="105">
        <f t="shared" si="0"/>
        <v>0</v>
      </c>
      <c r="W13" s="136"/>
      <c r="X13" s="156"/>
    </row>
    <row r="14" spans="1:24" x14ac:dyDescent="0.25">
      <c r="A14" s="83">
        <v>54</v>
      </c>
      <c r="B14" s="88" t="s">
        <v>41</v>
      </c>
      <c r="C14" s="73" t="s">
        <v>20</v>
      </c>
      <c r="D14" s="60"/>
      <c r="E14" s="74">
        <v>0</v>
      </c>
      <c r="F14" s="75">
        <f>IF(A14=43,VLOOKUP(E14,Ark43s!$A$2:$V$130,6,FALSE),0)+IF(A14=34,VLOOKUP(E14,'Ark34'!$A$2:$V$130,6,FALSE),0)+IF(E14="cup",VLOOKUP(E14,Arkcup!$A$2:$V$130,6,FALSE),0)+IF(A14=45,VLOOKUP(E14,'Ark45'!$A$2:$V$130,6,FALSE),0)+IF(A14=54,VLOOKUP(E14,'Ark54'!$A$2:$V$130,6,FALSE),0)+IF(A14=56,VLOOKUP(E14,'Ark56'!$A$2:$V$130,6,FALSE),0)+IF(A14=65,VLOOKUP(E14,'Ark65'!$A$2:$V$130,6,FALSE),0)+IF(A14="U911",VLOOKUP(E14,ArkU911s!$A$2:$V$130,6,FALSE),0)</f>
        <v>0</v>
      </c>
      <c r="G14" s="75">
        <f>IF(A14=43,VLOOKUP(E14,Ark43s!$A$2:$V$130,7,FALSE),0)+IF(A14=34,VLOOKUP(E14,'Ark34'!$A$2:$V$130,7,FALSE),0)+IF(E14="cup",VLOOKUP(E14,Arkcup!$A$2:$V$130,7,FALSE),0)+IF(A14=45,VLOOKUP(E14,'Ark45'!$A$2:$V$130,7,FALSE),0)++IF(A14=54,VLOOKUP(E14,'Ark54'!$A$2:$V$130,7,FALSE),0)+IF(A14=56,VLOOKUP(E14,'Ark56'!$A$2:$V$130,7,FALSE),0)+IF(A14=65,VLOOKUP(E14,'Ark65'!$A$2:$V$130,7,FALSE),0)+IF(A14="U911",VLOOKUP(E14,ArkU911s!$A$2:$V$130,7,FALSE),0)</f>
        <v>0</v>
      </c>
      <c r="H14" s="75">
        <f>IF(A14=43,VLOOKUP(E14,Ark43s!$A$2:$V$130,8,FALSE),0)+IF(A14=34,VLOOKUP(E14,'Ark34'!$A$2:$V$130,8,FALSE),0)+IF(E14="cup",VLOOKUP(E14,Arkcup!$A$2:$V$130,8,FALSE),0)+IF(A14=45,VLOOKUP(E14,'Ark45'!$A$2:$V$130,8,FALSE),0)++IF(A14=54,VLOOKUP(E14,'Ark54'!$A$2:$V$130,8,FALSE),0)+IF(A14=56,VLOOKUP(E14,'Ark56'!$A$2:$V$130,8,FALSE),0)+IF(A14=65,VLOOKUP(E14,'Ark65'!$A$2:$V$130,8,FALSE),0)+IF(A14="U911",VLOOKUP(E14,ArkU911s!$A$2:$V$130,8,FALSE),0)</f>
        <v>0</v>
      </c>
      <c r="I14" s="75">
        <f>IF(A14=43,VLOOKUP(E14,Ark43s!$A$2:$V$130,9,FALSE),0)+IF(A14=34,VLOOKUP(E14,'Ark34'!$A$2:$V$130,9,FALSE),0)+IF(E14="cup",VLOOKUP(E14,Arkcup!$A$2:$V$130,9,FALSE),0)+IF(A14=45,VLOOKUP(E14,'Ark45'!$A$2:$V$130,9,FALSE),0)++IF(A14=54,VLOOKUP(E14,'Ark54'!$A$2:$V$130,9,FALSE),0)+IF(A14=56,VLOOKUP(E14,'Ark56'!$A$2:$V$130,9,FALSE),0)+IF(A14=65,VLOOKUP(E14,'Ark65'!$A$2:$V$130,9,FALSE),0)+IF(A14="U911",VLOOKUP(E14,ArkU911s!$A$2:$V$130,9,FALSE),0)</f>
        <v>0</v>
      </c>
      <c r="J14" s="75">
        <f>IF(A14=43,VLOOKUP(E14,Ark43s!$A$2:$V$130,10,FALSE),0)+IF(A14=34,VLOOKUP(E14,'Ark34'!$A$2:$V$130,10,FALSE),0)+IF(E14="cup",VLOOKUP(E14,Arkcup!$A$2:$V$130,10,FALSE),0)+IF(A14=45,VLOOKUP(E14,'Ark45'!$A$2:$V$130,10,FALSE),0)++IF(A14=54,VLOOKUP(E14,'Ark54'!$A$2:$V$130,10,FALSE),0)+IF(A14=56,VLOOKUP(E14,'Ark56'!$A$2:$V$130,10,FALSE),0)+IF(A14=65,VLOOKUP(E14,'Ark65'!$A$2:$V$130,10,FALSE),0)+IF(A14="SW3",VLOOKUP(E14,ArkSw3!$A$2:$V$130,10,FALSE),0)+IF(A14="SW4",VLOOKUP(E14,ArkSw4!$A$2:$V$130,10,FALSE),0)+IF(A14="SW5",VLOOKUP(E14,ArkSw5!$A$2:$V$130,10,FALSE),0)+IF(A14="SW6",VLOOKUP(E14,ArkSw6!$A$2:$V$130,10,FALSE),0)+IF(A14="U911",VLOOKUP(E14,ArkU911s!$A$2:$V$130,10,FALSE),0)</f>
        <v>0</v>
      </c>
      <c r="K14" s="75">
        <f>IF(A14=43,VLOOKUP(E14,Ark43s!$A$2:$V$130,11,FALSE),0)+IF(A14=34,VLOOKUP(E14,'Ark34'!$A$2:$V$130,11,FALSE),0)+IF(E14="cup",VLOOKUP(E14,Arkcup!$A$2:$V$130,11,FALSE),0)+IF(A14=45,VLOOKUP(E14,'Ark45'!$A$2:$V$130,11,FALSE),0)++IF(A14=54,VLOOKUP(E14,'Ark54'!$A$2:$V$130,11,FALSE),0)+IF(A14=56,VLOOKUP(E14,'Ark56'!$A$2:$V$130,11,FALSE),0)+IF(A14=65,VLOOKUP(E14,'Ark65'!$A$2:$V$130,11,FALSE),0)+IF(A14="SW3",VLOOKUP(E14,ArkSw3!$A$2:$V$130,11,FALSE),0)+IF(A14="SW4",VLOOKUP(E14,ArkSw4!$A$2:$V$130,11,FALSE),0)+IF(A14="SW5",VLOOKUP(E14,ArkSw5!$A$2:$V$130,11,FALSE),0)+IF(A14="SW6",VLOOKUP(E14,ArkSw6!$A$2:$V$130,11,FALSE),0)+IF(A14="U911",VLOOKUP(E14,ArkU911s!$A$2:$V$130,11,FALSE),0)</f>
        <v>0</v>
      </c>
      <c r="L14" s="75">
        <f>IF(A14=43,VLOOKUP(E14,Ark43s!$A$2:$V$130,12,FALSE),0)+IF(A14=34,VLOOKUP(E14,'Ark34'!$A$2:$V$130,12,FALSE),0)+IF(E14="cup",VLOOKUP(E14,Arkcup!$A$2:$V$130,12,FALSE),0)+IF(A14=45,VLOOKUP(E14,'Ark45'!$A$2:$V$130,12,FALSE),0)++IF(A14=54,VLOOKUP(E14,'Ark54'!$A$2:$V$130,12,FALSE),0)+IF(A14=56,VLOOKUP(E14,'Ark56'!$A$2:$V$130,12,FALSE),0)+IF(A14=65,VLOOKUP(E14,'Ark65'!$A$2:$V$130,12,FALSE),0)+IF(A14="SW3",VLOOKUP(E14,ArkSw3!$A$2:$V$130,12,FALSE),0)+IF(A14="SW4",VLOOKUP(E14,ArkSw4!$A$2:$V$130,12,FALSE),0)+IF(A14="SW5",VLOOKUP(E14,ArkSw5!$A$2:$V$130,12,FALSE),0)+IF(A14="SW6",VLOOKUP(E14,ArkSw6!$A$2:$V$130,12,FALSE),0)+IF(A14="U911",VLOOKUP(E14,ArkU911s!$A$2:$V$130,12,FALSE),0)</f>
        <v>0</v>
      </c>
      <c r="M14" s="75">
        <f>IF(A14=43,VLOOKUP(E14,Ark43s!$A$2:$V$130,13,FALSE),0)+IF(A14=34,VLOOKUP(E14,'Ark34'!$A$2:$V$130,13,FALSE),0)+IF(E14="cup",VLOOKUP(E14,Arkcup!$A$2:$V$130,13,FALSE),0)+IF(A14=45,VLOOKUP(E14,'Ark45'!$A$2:$V$130,13,FALSE),0)++IF(A14=54,VLOOKUP(E14,'Ark54'!$A$2:$V$130,13,FALSE),0)+IF(A14=56,VLOOKUP(E14,'Ark56'!$A$2:$V$130,13,FALSE),0)+IF(A14=65,VLOOKUP(E14,'Ark65'!$A$2:$V$130,13,FALSE),0)+IF(A14="SW3",VLOOKUP(E14,ArkSw3!$A$2:$V$130,13,FALSE),0)+IF(A14="SW4",VLOOKUP(E14,ArkSw4!$A$2:$V$130,13,FALSE),0)+IF(A14="SW5",VLOOKUP(E14,ArkSw5!$A$2:$V$130,13,FALSE),0)+IF(A14="SW6",VLOOKUP(E14,ArkSw6!$A$2:$V$130,13,FALSE),0)+IF(A14="U911",VLOOKUP(E14,ArkU911s!$A$2:$V$130,13,FALSE),0)</f>
        <v>0</v>
      </c>
      <c r="N14" s="75">
        <f>IF(A14=43,VLOOKUP(E14,Ark43s!$A$2:$V$130,14,FALSE),0)+IF(A14=34,VLOOKUP(E14,'Ark34'!$A$2:$V$130,14,FALSE),0)+IF(E14="cup",VLOOKUP(E14,Arkcup!$A$2:$V$130,14,FALSE),0)+IF(A14=45,VLOOKUP(E14,'Ark45'!$A$2:$V$130,14,FALSE),0)++IF(A14=54,VLOOKUP(E14,'Ark54'!$A$2:$V$130,14,FALSE),0)+IF(A14=56,VLOOKUP(E14,'Ark56'!$A$2:$V$130,14,FALSE),0)+IF(A14=65,VLOOKUP(E14,'Ark65'!$A$2:$V$130,14,FALSE),0)+IF(A14="SW3",VLOOKUP(E14,ArkSw3!$A$2:$V$130,14,FALSE),0)+IF(A14="SW4",VLOOKUP(E14,ArkSw4!$A$2:$V$130,14,FALSE),0)+IF(A14="SW5",VLOOKUP(E14,ArkSw5!$A$2:$V$130,14,FALSE),0)+IF(A14="SW6",VLOOKUP(E14,ArkSw6!$A$2:$V$130,14,FALSE),0)+IF(A14="U911",VLOOKUP(E14,ArkU911s!$A$2:$V$130,14,FALSE),0)</f>
        <v>0</v>
      </c>
      <c r="O14" s="75">
        <f>IF(A14=43,VLOOKUP(E14,Ark43s!$A$2:$V$130,15,FALSE),0)+IF(A14=34,VLOOKUP(E14,'Ark34'!$A$2:$V$130,15,FALSE),0)+IF(E14="cup",VLOOKUP(E14,Arkcup!$A$2:$V$130,15,FALSE),0)+IF(A14=45,VLOOKUP(E14,'Ark45'!$A$2:$V$130,15,FALSE),0)++IF(A14=54,VLOOKUP(E14,'Ark54'!$A$2:$V$130,15,FALSE),0)+IF(A14=56,VLOOKUP(E14,'Ark56'!$A$2:$V$130,15,FALSE),0)+IF(A14=65,VLOOKUP(E14,'Ark65'!$A$2:$V$130,15,FALSE),0)+IF(A14="SW3",VLOOKUP(E14,ArkSw3!$A$2:$V$130,15,FALSE),0)+IF(A14="SW4",VLOOKUP(E14,ArkSw4!$A$2:$V$130,15,FALSE),0)+IF(A14="SW5",VLOOKUP(E14,ArkSw5!$A$2:$V$130,15,FALSE),0)+IF(A14="SW6",VLOOKUP(E14,ArkSw6!$A$2:$V$130,15,FALSE),0)+IF(A14="U911",VLOOKUP(E14,ArkU911s!$A$2:$V$130,15,FALSE),0)</f>
        <v>0</v>
      </c>
      <c r="P14" s="75">
        <f>IF(A14=43,VLOOKUP(E14,Ark43s!$A$2:$V$130,16,FALSE),0)+IF(A14=34,VLOOKUP(E14,'Ark34'!$A$2:$V$130,16,FALSE),0)+IF(E14="cup",VLOOKUP(E14,Arkcup!$A$2:$V$130,16,FALSE),0)+IF(A14=45,VLOOKUP(E14,'Ark45'!$A$2:$V$130,16,FALSE),0)+IF(A14=54,VLOOKUP(E14,'Ark54'!$A$2:$V$130,16,FALSE),0)+IF(A14=56,VLOOKUP(E14,'Ark56'!$A$2:$V$130,16,FALSE),0)+IF(A14=65,VLOOKUP(E14,'Ark65'!$A$2:$V$130,16,FALSE),0)+IF(A14="U911",VLOOKUP(E14,ArkU911s!$A$2:$V$130,16,FALSE),0)</f>
        <v>0</v>
      </c>
      <c r="Q14" s="75">
        <f>IF(A14=43,VLOOKUP(E14,Ark43s!$A$2:$V$130,17,FALSE),0)+IF(A14=34,VLOOKUP(E14,'Ark34'!$A$2:$V$130,17,FALSE),0)+IF(E14="cup",VLOOKUP(E14,Arkcup!$A$2:$V$130,17,FALSE),0)+IF(A14=45,VLOOKUP(E14,'Ark45'!$A$2:$V$130,17,FALSE),0)+IF(A14=54,VLOOKUP(E14,'Ark54'!$A$2:$V$130,17,FALSE),0)+IF(A14=56,VLOOKUP(E14,'Ark56'!$A$2:$V$130,17,FALSE),0)+IF(A14=65,VLOOKUP(E14,'Ark65'!$A$2:$V$130,17,FALSE),0)+IF(A14="U911",VLOOKUP(E14,ArkU911s!$A$2:$V$130,17,FALSE),0)</f>
        <v>0</v>
      </c>
      <c r="R14" s="75">
        <f>IF(A14=43,VLOOKUP(E14,Ark43s!$A$2:$V$130,18,FALSE),0)+IF(A14=34,VLOOKUP(E14,'Ark34'!$A$2:$V$130,18,FALSE),0)+IF(E14="cup",VLOOKUP(E14,Arkcup!$A$2:$V$130,18,FALSE),0)+IF(A14=45,VLOOKUP(E14,'Ark45'!$A$2:$V$130,18,FALSE),0)+IF(A14=54,VLOOKUP(E14,'Ark54'!$A$2:$V$130,18,FALSE),0)+IF(A14=56,VLOOKUP(E14,'Ark56'!$A$2:$V$130,18,FALSE),0)+IF(A14=65,VLOOKUP(E14,'Ark65'!$A$2:$V$130,18,FALSE),0)+IF(A14="U911",VLOOKUP(E14,ArkU911s!$A$2:$V$130,18,FALSE),0)</f>
        <v>0</v>
      </c>
      <c r="S14" s="75">
        <f>IF(A14=43,VLOOKUP(E14,Ark43s!$A$2:$V$130,19,FALSE),0)+IF(A14=34,VLOOKUP(E14,'Ark34'!$A$2:$V$130,19,FALSE),0)+IF(E14="cup",VLOOKUP(E14,Arkcup!$A$2:$V$130,19,FALSE),0)+IF(A14=45,VLOOKUP(E14,'Ark45'!$A$2:$V$130,19,FALSE),0)+IF(A14=54,VLOOKUP(E14,'Ark54'!$A$2:$V$130,19,FALSE),0)+IF(A14=56,VLOOKUP(E14,'Ark56'!$A$2:$V$130,19,FALSE),0)+IF(A14=65,VLOOKUP(E14,'Ark65'!$A$2:$V$130,19,FALSE),0)+IF(A14="U911",VLOOKUP(E14,ArkU911s!$A$2:$V$130,19,FALSE),0)</f>
        <v>0</v>
      </c>
      <c r="T14" s="75">
        <f>IF(A14=43,VLOOKUP(E14,Ark43s!$A$2:$V$130,20,FALSE),0)+IF(A14=34,VLOOKUP(E14,'Ark34'!$A$2:$V$130,20,FALSE),0)+IF(E14="cup",VLOOKUP(E14,Arkcup!$A$2:$V$130,20,FALSE),0)+IF(A14=45,VLOOKUP(E14,'Ark45'!$A$2:$V$130,20,FALSE),0)+IF(A14=54,VLOOKUP(E14,'Ark54'!$A$2:$V$130,20,FALSE),0)+IF(A14=56,VLOOKUP(E14,'Ark56'!$A$2:$V$130,20,FALSE),0)+IF(A14=65,VLOOKUP(E14,'Ark65'!$A$2:$V$130,20,FALSE),0)+IF(A14="U911",VLOOKUP(E14,ArkU911s!$A$2:$V$130,20,FALSE),0)</f>
        <v>0</v>
      </c>
      <c r="U14" s="75">
        <f>IF(A14=43,VLOOKUP(E14,Ark43s!$A$2:$V$130,21,FALSE),0)+IF(A14=34,VLOOKUP(E14,'Ark34'!$A$2:$V$130,21,FALSE),0)+IF(E14="cup",VLOOKUP(E14,Arkcup!$A$2:$V$130,21,FALSE),0)+IF(A14=45,VLOOKUP(E14,'Ark45'!$A$2:$V$130,21,FALSE),0)+IF(A14=54,VLOOKUP(E14,'Ark54'!$A$2:$V$130,21,FALSE),0)+IF(A14=56,VLOOKUP(E14,'Ark56'!$A$2:$V$130,21,FALSE),0)+IF(A14=65,VLOOKUP(E14,'Ark65'!$A$2:$V$130,21,FALSE),0)+IF(A14="U911",VLOOKUP(E14,ArkU911s!$A$2:$V$130,21,FALSE),0)</f>
        <v>0</v>
      </c>
      <c r="V14" s="76">
        <f t="shared" si="0"/>
        <v>0</v>
      </c>
      <c r="W14" s="133">
        <f>SUM(V14:V18)</f>
        <v>0</v>
      </c>
      <c r="X14" s="156"/>
    </row>
    <row r="15" spans="1:24" x14ac:dyDescent="0.25">
      <c r="A15" s="83">
        <v>54</v>
      </c>
      <c r="B15" s="89" t="s">
        <v>41</v>
      </c>
      <c r="C15" s="77" t="s">
        <v>21</v>
      </c>
      <c r="D15" s="61"/>
      <c r="E15" s="78">
        <v>0</v>
      </c>
      <c r="F15" s="102">
        <f>IF(A15=43,VLOOKUP(E15,Ark43s!$A$2:$V$130,6,FALSE),0)+IF(A15=34,VLOOKUP(E15,'Ark34'!$A$2:$V$130,6,FALSE),0)+IF(E15="cup",VLOOKUP(E15,Arkcup!$A$2:$V$130,6,FALSE),0)+IF(A15=45,VLOOKUP(E15,'Ark45'!$A$2:$V$130,6,FALSE),0)+IF(A15=54,VLOOKUP(E15,'Ark54'!$A$2:$V$130,6,FALSE),0)+IF(A15=56,VLOOKUP(E15,'Ark56'!$A$2:$V$130,6,FALSE),0)+IF(A15=65,VLOOKUP(E15,'Ark65'!$A$2:$V$130,6,FALSE),0)+IF(A15="U911",VLOOKUP(E15,ArkU911s!$A$2:$V$130,6,FALSE),0)</f>
        <v>0</v>
      </c>
      <c r="G15" s="102">
        <f>IF(A15=43,VLOOKUP(E15,Ark43s!$A$2:$V$130,7,FALSE),0)+IF(A15=34,VLOOKUP(E15,'Ark34'!$A$2:$V$130,7,FALSE),0)+IF(E15="cup",VLOOKUP(E15,Arkcup!$A$2:$V$130,7,FALSE),0)+IF(A15=45,VLOOKUP(E15,'Ark45'!$A$2:$V$130,7,FALSE),0)++IF(A15=54,VLOOKUP(E15,'Ark54'!$A$2:$V$130,7,FALSE),0)+IF(A15=56,VLOOKUP(E15,'Ark56'!$A$2:$V$130,7,FALSE),0)+IF(A15=65,VLOOKUP(E15,'Ark65'!$A$2:$V$130,7,FALSE),0)+IF(A15="U911",VLOOKUP(E15,ArkU911s!$A$2:$V$130,7,FALSE),0)</f>
        <v>0</v>
      </c>
      <c r="H15" s="102">
        <f>IF(A15=43,VLOOKUP(E15,Ark43s!$A$2:$V$130,8,FALSE),0)+IF(A15=34,VLOOKUP(E15,'Ark34'!$A$2:$V$130,8,FALSE),0)+IF(E15="cup",VLOOKUP(E15,Arkcup!$A$2:$V$130,8,FALSE),0)+IF(A15=45,VLOOKUP(E15,'Ark45'!$A$2:$V$130,8,FALSE),0)++IF(A15=54,VLOOKUP(E15,'Ark54'!$A$2:$V$130,8,FALSE),0)+IF(A15=56,VLOOKUP(E15,'Ark56'!$A$2:$V$130,8,FALSE),0)+IF(A15=65,VLOOKUP(E15,'Ark65'!$A$2:$V$130,8,FALSE),0)+IF(A15="U911",VLOOKUP(E15,ArkU911s!$A$2:$V$130,8,FALSE),0)</f>
        <v>0</v>
      </c>
      <c r="I15" s="102">
        <f>IF(A15=43,VLOOKUP(E15,Ark43s!$A$2:$V$130,9,FALSE),0)+IF(A15=34,VLOOKUP(E15,'Ark34'!$A$2:$V$130,9,FALSE),0)+IF(E15="cup",VLOOKUP(E15,Arkcup!$A$2:$V$130,9,FALSE),0)+IF(A15=45,VLOOKUP(E15,'Ark45'!$A$2:$V$130,9,FALSE),0)++IF(A15=54,VLOOKUP(E15,'Ark54'!$A$2:$V$130,9,FALSE),0)+IF(A15=56,VLOOKUP(E15,'Ark56'!$A$2:$V$130,9,FALSE),0)+IF(A15=65,VLOOKUP(E15,'Ark65'!$A$2:$V$130,9,FALSE),0)+IF(A15="U911",VLOOKUP(E15,ArkU911s!$A$2:$V$130,9,FALSE),0)</f>
        <v>0</v>
      </c>
      <c r="J15" s="102">
        <f>IF(A15=43,VLOOKUP(E15,Ark43s!$A$2:$V$130,10,FALSE),0)+IF(A15=34,VLOOKUP(E15,'Ark34'!$A$2:$V$130,10,FALSE),0)+IF(E15="cup",VLOOKUP(E15,Arkcup!$A$2:$V$130,10,FALSE),0)+IF(A15=45,VLOOKUP(E15,'Ark45'!$A$2:$V$130,10,FALSE),0)++IF(A15=54,VLOOKUP(E15,'Ark54'!$A$2:$V$130,10,FALSE),0)+IF(A15=56,VLOOKUP(E15,'Ark56'!$A$2:$V$130,10,FALSE),0)+IF(A15=65,VLOOKUP(E15,'Ark65'!$A$2:$V$130,10,FALSE),0)+IF(A15="SW3",VLOOKUP(E15,ArkSw3!$A$2:$V$130,10,FALSE),0)+IF(A15="SW4",VLOOKUP(E15,ArkSw4!$A$2:$V$130,10,FALSE),0)+IF(A15="SW5",VLOOKUP(E15,ArkSw5!$A$2:$V$130,10,FALSE),0)+IF(A15="SW6",VLOOKUP(E15,ArkSw6!$A$2:$V$130,10,FALSE),0)+IF(A15="U911",VLOOKUP(E15,ArkU911s!$A$2:$V$130,10,FALSE),0)</f>
        <v>0</v>
      </c>
      <c r="K15" s="102">
        <f>IF(A15=43,VLOOKUP(E15,Ark43s!$A$2:$V$130,11,FALSE),0)+IF(A15=34,VLOOKUP(E15,'Ark34'!$A$2:$V$130,11,FALSE),0)+IF(E15="cup",VLOOKUP(E15,Arkcup!$A$2:$V$130,11,FALSE),0)+IF(A15=45,VLOOKUP(E15,'Ark45'!$A$2:$V$130,11,FALSE),0)++IF(A15=54,VLOOKUP(E15,'Ark54'!$A$2:$V$130,11,FALSE),0)+IF(A15=56,VLOOKUP(E15,'Ark56'!$A$2:$V$130,11,FALSE),0)+IF(A15=65,VLOOKUP(E15,'Ark65'!$A$2:$V$130,11,FALSE),0)+IF(A15="SW3",VLOOKUP(E15,ArkSw3!$A$2:$V$130,11,FALSE),0)+IF(A15="SW4",VLOOKUP(E15,ArkSw4!$A$2:$V$130,11,FALSE),0)+IF(A15="SW5",VLOOKUP(E15,ArkSw5!$A$2:$V$130,11,FALSE),0)+IF(A15="SW6",VLOOKUP(E15,ArkSw6!$A$2:$V$130,11,FALSE),0)+IF(A15="U911",VLOOKUP(E15,ArkU911s!$A$2:$V$130,11,FALSE),0)</f>
        <v>0</v>
      </c>
      <c r="L15" s="102">
        <f>IF(A15=43,VLOOKUP(E15,Ark43s!$A$2:$V$130,12,FALSE),0)+IF(A15=34,VLOOKUP(E15,'Ark34'!$A$2:$V$130,12,FALSE),0)+IF(E15="cup",VLOOKUP(E15,Arkcup!$A$2:$V$130,12,FALSE),0)+IF(A15=45,VLOOKUP(E15,'Ark45'!$A$2:$V$130,12,FALSE),0)++IF(A15=54,VLOOKUP(E15,'Ark54'!$A$2:$V$130,12,FALSE),0)+IF(A15=56,VLOOKUP(E15,'Ark56'!$A$2:$V$130,12,FALSE),0)+IF(A15=65,VLOOKUP(E15,'Ark65'!$A$2:$V$130,12,FALSE),0)+IF(A15="SW3",VLOOKUP(E15,ArkSw3!$A$2:$V$130,12,FALSE),0)+IF(A15="SW4",VLOOKUP(E15,ArkSw4!$A$2:$V$130,12,FALSE),0)+IF(A15="SW5",VLOOKUP(E15,ArkSw5!$A$2:$V$130,12,FALSE),0)+IF(A15="SW6",VLOOKUP(E15,ArkSw6!$A$2:$V$130,12,FALSE),0)+IF(A15="U911",VLOOKUP(E15,ArkU911s!$A$2:$V$130,12,FALSE),0)</f>
        <v>0</v>
      </c>
      <c r="M15" s="102">
        <f>IF(A15=43,VLOOKUP(E15,Ark43s!$A$2:$V$130,13,FALSE),0)+IF(A15=34,VLOOKUP(E15,'Ark34'!$A$2:$V$130,13,FALSE),0)+IF(E15="cup",VLOOKUP(E15,Arkcup!$A$2:$V$130,13,FALSE),0)+IF(A15=45,VLOOKUP(E15,'Ark45'!$A$2:$V$130,13,FALSE),0)++IF(A15=54,VLOOKUP(E15,'Ark54'!$A$2:$V$130,13,FALSE),0)+IF(A15=56,VLOOKUP(E15,'Ark56'!$A$2:$V$130,13,FALSE),0)+IF(A15=65,VLOOKUP(E15,'Ark65'!$A$2:$V$130,13,FALSE),0)+IF(A15="SW3",VLOOKUP(E15,ArkSw3!$A$2:$V$130,13,FALSE),0)+IF(A15="SW4",VLOOKUP(E15,ArkSw4!$A$2:$V$130,13,FALSE),0)+IF(A15="SW5",VLOOKUP(E15,ArkSw5!$A$2:$V$130,13,FALSE),0)+IF(A15="SW6",VLOOKUP(E15,ArkSw6!$A$2:$V$130,13,FALSE),0)+IF(A15="U911",VLOOKUP(E15,ArkU911s!$A$2:$V$130,13,FALSE),0)</f>
        <v>0</v>
      </c>
      <c r="N15" s="102">
        <f>IF(A15=43,VLOOKUP(E15,Ark43s!$A$2:$V$130,14,FALSE),0)+IF(A15=34,VLOOKUP(E15,'Ark34'!$A$2:$V$130,14,FALSE),0)+IF(E15="cup",VLOOKUP(E15,Arkcup!$A$2:$V$130,14,FALSE),0)+IF(A15=45,VLOOKUP(E15,'Ark45'!$A$2:$V$130,14,FALSE),0)++IF(A15=54,VLOOKUP(E15,'Ark54'!$A$2:$V$130,14,FALSE),0)+IF(A15=56,VLOOKUP(E15,'Ark56'!$A$2:$V$130,14,FALSE),0)+IF(A15=65,VLOOKUP(E15,'Ark65'!$A$2:$V$130,14,FALSE),0)+IF(A15="SW3",VLOOKUP(E15,ArkSw3!$A$2:$V$130,14,FALSE),0)+IF(A15="SW4",VLOOKUP(E15,ArkSw4!$A$2:$V$130,14,FALSE),0)+IF(A15="SW5",VLOOKUP(E15,ArkSw5!$A$2:$V$130,14,FALSE),0)+IF(A15="SW6",VLOOKUP(E15,ArkSw6!$A$2:$V$130,14,FALSE),0)+IF(A15="U911",VLOOKUP(E15,ArkU911s!$A$2:$V$130,14,FALSE),0)</f>
        <v>0</v>
      </c>
      <c r="O15" s="102">
        <f>IF(A15=43,VLOOKUP(E15,Ark43s!$A$2:$V$130,15,FALSE),0)+IF(A15=34,VLOOKUP(E15,'Ark34'!$A$2:$V$130,15,FALSE),0)+IF(E15="cup",VLOOKUP(E15,Arkcup!$A$2:$V$130,15,FALSE),0)+IF(A15=45,VLOOKUP(E15,'Ark45'!$A$2:$V$130,15,FALSE),0)++IF(A15=54,VLOOKUP(E15,'Ark54'!$A$2:$V$130,15,FALSE),0)+IF(A15=56,VLOOKUP(E15,'Ark56'!$A$2:$V$130,15,FALSE),0)+IF(A15=65,VLOOKUP(E15,'Ark65'!$A$2:$V$130,15,FALSE),0)+IF(A15="SW3",VLOOKUP(E15,ArkSw3!$A$2:$V$130,15,FALSE),0)+IF(A15="SW4",VLOOKUP(E15,ArkSw4!$A$2:$V$130,15,FALSE),0)+IF(A15="SW5",VLOOKUP(E15,ArkSw5!$A$2:$V$130,15,FALSE),0)+IF(A15="SW6",VLOOKUP(E15,ArkSw6!$A$2:$V$130,15,FALSE),0)+IF(A15="U911",VLOOKUP(E15,ArkU911s!$A$2:$V$130,15,FALSE),0)</f>
        <v>0</v>
      </c>
      <c r="P15" s="102">
        <f>IF(A15=43,VLOOKUP(E15,Ark43s!$A$2:$V$130,16,FALSE),0)+IF(A15=34,VLOOKUP(E15,'Ark34'!$A$2:$V$130,16,FALSE),0)+IF(E15="cup",VLOOKUP(E15,Arkcup!$A$2:$V$130,16,FALSE),0)+IF(A15=45,VLOOKUP(E15,'Ark45'!$A$2:$V$130,16,FALSE),0)+IF(A15=54,VLOOKUP(E15,'Ark54'!$A$2:$V$130,16,FALSE),0)+IF(A15=56,VLOOKUP(E15,'Ark56'!$A$2:$V$130,16,FALSE),0)+IF(A15=65,VLOOKUP(E15,'Ark65'!$A$2:$V$130,16,FALSE),0)+IF(A15="U911",VLOOKUP(E15,ArkU911s!$A$2:$V$130,16,FALSE),0)</f>
        <v>0</v>
      </c>
      <c r="Q15" s="102">
        <f>IF(A15=43,VLOOKUP(E15,Ark43s!$A$2:$V$130,17,FALSE),0)+IF(A15=34,VLOOKUP(E15,'Ark34'!$A$2:$V$130,17,FALSE),0)+IF(E15="cup",VLOOKUP(E15,Arkcup!$A$2:$V$130,17,FALSE),0)+IF(A15=45,VLOOKUP(E15,'Ark45'!$A$2:$V$130,17,FALSE),0)+IF(A15=54,VLOOKUP(E15,'Ark54'!$A$2:$V$130,17,FALSE),0)+IF(A15=56,VLOOKUP(E15,'Ark56'!$A$2:$V$130,17,FALSE),0)+IF(A15=65,VLOOKUP(E15,'Ark65'!$A$2:$V$130,17,FALSE),0)+IF(A15="U911",VLOOKUP(E15,ArkU911s!$A$2:$V$130,17,FALSE),0)</f>
        <v>0</v>
      </c>
      <c r="R15" s="102">
        <f>IF(A15=43,VLOOKUP(E15,Ark43s!$A$2:$V$130,18,FALSE),0)+IF(A15=34,VLOOKUP(E15,'Ark34'!$A$2:$V$130,18,FALSE),0)+IF(E15="cup",VLOOKUP(E15,Arkcup!$A$2:$V$130,18,FALSE),0)+IF(A15=45,VLOOKUP(E15,'Ark45'!$A$2:$V$130,18,FALSE),0)+IF(A15=54,VLOOKUP(E15,'Ark54'!$A$2:$V$130,18,FALSE),0)+IF(A15=56,VLOOKUP(E15,'Ark56'!$A$2:$V$130,18,FALSE),0)+IF(A15=65,VLOOKUP(E15,'Ark65'!$A$2:$V$130,18,FALSE),0)+IF(A15="U911",VLOOKUP(E15,ArkU911s!$A$2:$V$130,18,FALSE),0)</f>
        <v>0</v>
      </c>
      <c r="S15" s="102">
        <f>IF(A15=43,VLOOKUP(E15,Ark43s!$A$2:$V$130,19,FALSE),0)+IF(A15=34,VLOOKUP(E15,'Ark34'!$A$2:$V$130,19,FALSE),0)+IF(E15="cup",VLOOKUP(E15,Arkcup!$A$2:$V$130,19,FALSE),0)+IF(A15=45,VLOOKUP(E15,'Ark45'!$A$2:$V$130,19,FALSE),0)+IF(A15=54,VLOOKUP(E15,'Ark54'!$A$2:$V$130,19,FALSE),0)+IF(A15=56,VLOOKUP(E15,'Ark56'!$A$2:$V$130,19,FALSE),0)+IF(A15=65,VLOOKUP(E15,'Ark65'!$A$2:$V$130,19,FALSE),0)+IF(A15="U911",VLOOKUP(E15,ArkU911s!$A$2:$V$130,19,FALSE),0)</f>
        <v>0</v>
      </c>
      <c r="T15" s="102">
        <f>IF(A15=43,VLOOKUP(E15,Ark43s!$A$2:$V$130,20,FALSE),0)+IF(A15=34,VLOOKUP(E15,'Ark34'!$A$2:$V$130,20,FALSE),0)+IF(E15="cup",VLOOKUP(E15,Arkcup!$A$2:$V$130,20,FALSE),0)+IF(A15=45,VLOOKUP(E15,'Ark45'!$A$2:$V$130,20,FALSE),0)+IF(A15=54,VLOOKUP(E15,'Ark54'!$A$2:$V$130,20,FALSE),0)+IF(A15=56,VLOOKUP(E15,'Ark56'!$A$2:$V$130,20,FALSE),0)+IF(A15=65,VLOOKUP(E15,'Ark65'!$A$2:$V$130,20,FALSE),0)+IF(A15="U911",VLOOKUP(E15,ArkU911s!$A$2:$V$130,20,FALSE),0)</f>
        <v>0</v>
      </c>
      <c r="U15" s="102">
        <f>IF(A15=43,VLOOKUP(E15,Ark43s!$A$2:$V$130,21,FALSE),0)+IF(A15=34,VLOOKUP(E15,'Ark34'!$A$2:$V$130,21,FALSE),0)+IF(E15="cup",VLOOKUP(E15,Arkcup!$A$2:$V$130,21,FALSE),0)+IF(A15=45,VLOOKUP(E15,'Ark45'!$A$2:$V$130,21,FALSE),0)+IF(A15=54,VLOOKUP(E15,'Ark54'!$A$2:$V$130,21,FALSE),0)+IF(A15=56,VLOOKUP(E15,'Ark56'!$A$2:$V$130,21,FALSE),0)+IF(A15=65,VLOOKUP(E15,'Ark65'!$A$2:$V$130,21,FALSE),0)+IF(A15="U911",VLOOKUP(E15,ArkU911s!$A$2:$V$130,21,FALSE),0)</f>
        <v>0</v>
      </c>
      <c r="V15" s="79">
        <f t="shared" si="0"/>
        <v>0</v>
      </c>
      <c r="W15" s="134"/>
      <c r="X15" s="156"/>
    </row>
    <row r="16" spans="1:24" x14ac:dyDescent="0.25">
      <c r="A16" s="83">
        <v>43</v>
      </c>
      <c r="B16" s="89" t="s">
        <v>41</v>
      </c>
      <c r="C16" s="77" t="s">
        <v>22</v>
      </c>
      <c r="D16" s="61"/>
      <c r="E16" s="78">
        <v>0</v>
      </c>
      <c r="F16" s="102">
        <f>IF(A16=43,VLOOKUP(E16,Ark43d!$A$2:$V$130,6,FALSE),0)+IF(A16=34,VLOOKUP(E16,'Ark34'!$A$2:$V$130,6,FALSE),0)+IF(A16="cup",VLOOKUP(E16,Arkcup!$A$2:$V$130,6,FALSE),0)+IF(A16=45,VLOOKUP(E16,'Ark45'!$A$2:$V$130,6,FALSE),0)++IF(A16=54,VLOOKUP(E16,'Ark54'!$A$2:$V$130,6,FALSE),0)+IF(A16=56,VLOOKUP(E16,'Ark56'!$A$2:$V$130,6,FALSE),0)+IF(A16=65,VLOOKUP(E16,'Ark65'!$A$2:$V$130,6,FALSE),0)+IF(A16="U911",VLOOKUP(E16,ArkU11d!$A$2:$V$130,6,FALSE),0)</f>
        <v>0</v>
      </c>
      <c r="G16" s="102">
        <f>IF(A16=43,VLOOKUP(E16,Ark43d!$A$2:$V$130,7,FALSE),0)+IF(A16=34,VLOOKUP(E16,'Ark34'!$A$2:$V$130,7,FALSE),0)+IF(A16="cup",VLOOKUP(E16,Arkcup!$A$2:$V$130,7,FALSE),0)+IF(A16=45,VLOOKUP(E16,'Ark45'!$A$2:$V$130,7,FALSE),0)++IF(A16=54,VLOOKUP(E16,'Ark54'!$A$2:$V$130,7,FALSE),0)+IF(A16=56,VLOOKUP(E16,'Ark56'!$A$2:$V$130,7,FALSE),0)+IF(A16=65,VLOOKUP(E16,'Ark65'!$A$2:$V$130,7,FALSE),0)+IF(A16="U911",VLOOKUP(E16,ArkU11d!$A$2:$V$130,7,FALSE),0)</f>
        <v>0</v>
      </c>
      <c r="H16" s="102">
        <f>IF(A16=43,VLOOKUP(E16,Ark43d!$A$2:$V$130,8,FALSE),0)+IF(A16=34,VLOOKUP(E16,'Ark34'!$A$2:$V$130,8,FALSE),0)+IF(A16="cup",VLOOKUP(E16,Arkcup!$A$2:$V$130,8,FALSE),0)+IF(A16=45,VLOOKUP(E16,'Ark45'!$A$2:$V$130,8,FALSE),0)++IF(A16=54,VLOOKUP(E16,'Ark54'!$A$2:$V$130,8,FALSE),0)+IF(A16=56,VLOOKUP(E16,'Ark56'!$A$2:$V$130,8,FALSE),0)+IF(A16=65,VLOOKUP(E16,'Ark65'!$A$2:$V$130,8,FALSE),0)+IF(A16="U911",VLOOKUP(E16,ArkU11d!$A$2:$V$130,8,FALSE),0)</f>
        <v>0</v>
      </c>
      <c r="I16" s="102">
        <f>IF(A16=43,VLOOKUP(E16,Ark43d!$A$2:$V$130,9,FALSE),0)+IF(A16=34,VLOOKUP(E16,'Ark34'!$A$2:$V$130,9,FALSE),0)+IF(A16="cup",VLOOKUP(E16,Arkcup!$A$2:$V$130,9,FALSE),0)+IF(A16=45,VLOOKUP(E16,'Ark45'!$A$2:$V$130,9,FALSE),0)++IF(A16=54,VLOOKUP(E16,'Ark54'!$A$2:$V$130,9,FALSE),0)+IF(A16=56,VLOOKUP(E16,'Ark56'!$A$2:$V$130,9,FALSE),0)+IF(A16=65,VLOOKUP(E16,'Ark65'!$A$2:$V$130,9,FALSE),0)+IF(A16="U911",VLOOKUP(E16,ArkU11d!$A$2:$V$130,9,FALSE),0)</f>
        <v>0</v>
      </c>
      <c r="J16" s="102">
        <f>IF(A16=43,VLOOKUP(E16,Ark43s!$A$2:$V$130,10,FALSE),0)+IF(A16=34,VLOOKUP(E16,'Ark34'!$A$2:$V$130,10,FALSE),0)+IF(E16="cup",VLOOKUP(E16,Arkcup!$A$2:$V$130,10,FALSE),0)+IF(A16=45,VLOOKUP(E16,'Ark45'!$A$2:$V$130,10,FALSE),0)++IF(A16=54,VLOOKUP(E16,'Ark54'!$A$2:$V$130,10,FALSE),0)+IF(A16=56,VLOOKUP(E16,'Ark56'!$A$2:$V$130,10,FALSE),0)+IF(A16=65,VLOOKUP(E16,'Ark65'!$A$2:$V$130,10,FALSE),0)+IF(A16="SW3",VLOOKUP(E16,ArkSw3!$A$2:$V$130,10,FALSE),0)+IF(A16="SW4",VLOOKUP(E16,ArkSw4!$A$2:$V$130,10,FALSE),0)+IF(A16="SW5",VLOOKUP(E16,ArkSw5!$A$2:$V$130,10,FALSE),0)+IF(A16="SW6",VLOOKUP(E16,ArkSw6!$A$2:$V$130,10,FALSE),0)+IF(A16="U911",VLOOKUP(E16,ArkU11d!$A$2:$V$130,10,FALSE),0)</f>
        <v>0</v>
      </c>
      <c r="K16" s="102">
        <f>IF(A16=43,VLOOKUP(E16,Ark43s!$A$2:$V$130,11,FALSE),0)+IF(A16=34,VLOOKUP(E16,'Ark34'!$A$2:$V$130,11,FALSE),0)+IF(E16="cup",VLOOKUP(E16,Arkcup!$A$2:$V$130,11,FALSE),0)+IF(A16=45,VLOOKUP(E16,'Ark45'!$A$2:$V$130,11,FALSE),0)++IF(A16=54,VLOOKUP(E16,'Ark54'!$A$2:$V$130,11,FALSE),0)+IF(A16=56,VLOOKUP(E16,'Ark56'!$A$2:$V$130,11,FALSE),0)+IF(A16=65,VLOOKUP(E16,'Ark65'!$A$2:$V$130,11,FALSE),0)+IF(A16="SW3",VLOOKUP(E16,ArkSw3!$A$2:$V$130,11,FALSE),0)+IF(A16="SW4",VLOOKUP(E16,ArkSw4!$A$2:$V$130,11,FALSE),0)+IF(A16="SW5",VLOOKUP(E16,ArkSw5!$A$2:$V$130,11,FALSE),0)+IF(A16="SW6",VLOOKUP(E16,ArkSw6!$A$2:$V$130,11,FALSE),0)+IF(A16="U911",VLOOKUP(E16,ArkU11d!$A$2:$V$130,11,FALSE),0)</f>
        <v>0</v>
      </c>
      <c r="L16" s="102">
        <f>IF(A16=43,VLOOKUP(E16,Ark43s!$A$2:$V$130,12,FALSE),0)+IF(A16=34,VLOOKUP(E16,'Ark34'!$A$2:$V$130,12,FALSE),0)+IF(E16="cup",VLOOKUP(E16,Arkcup!$A$2:$V$130,12,FALSE),0)+IF(A16=45,VLOOKUP(E16,'Ark45'!$A$2:$V$130,12,FALSE),0)++IF(A16=54,VLOOKUP(E16,'Ark54'!$A$2:$V$130,12,FALSE),0)+IF(A16=56,VLOOKUP(E16,'Ark56'!$A$2:$V$130,12,FALSE),0)+IF(A16=65,VLOOKUP(E16,'Ark65'!$A$2:$V$130,12,FALSE),0)+IF(A16="SW3",VLOOKUP(E16,ArkSw3!$A$2:$V$130,12,FALSE),0)+IF(A16="SW4",VLOOKUP(E16,ArkSw4!$A$2:$V$130,12,FALSE),0)+IF(A16="SW5",VLOOKUP(E16,ArkSw5!$A$2:$V$130,12,FALSE),0)+IF(A16="SW6",VLOOKUP(E16,ArkSw6!$A$2:$V$130,12,FALSE),0)+IF(A16="U911",VLOOKUP(E16,ArkU11d!$A$2:$V$130,12,FALSE),0)</f>
        <v>0</v>
      </c>
      <c r="M16" s="102">
        <f>IF(A16=43,VLOOKUP(E16,Ark43s!$A$2:$V$130,13,FALSE),0)+IF(A16=34,VLOOKUP(E16,'Ark34'!$A$2:$V$130,13,FALSE),0)+IF(E16="cup",VLOOKUP(E16,Arkcup!$A$2:$V$130,13,FALSE),0)+IF(A16=45,VLOOKUP(E16,'Ark45'!$A$2:$V$130,13,FALSE),0)++IF(A16=54,VLOOKUP(E16,'Ark54'!$A$2:$V$130,13,FALSE),0)+IF(A16=56,VLOOKUP(E16,'Ark56'!$A$2:$V$130,13,FALSE),0)+IF(A16=65,VLOOKUP(E16,'Ark65'!$A$2:$V$130,13,FALSE),0)+IF(A16="SW3",VLOOKUP(E16,ArkSw3!$A$2:$V$130,13,FALSE),0)+IF(A16="SW4",VLOOKUP(E16,ArkSw4!$A$2:$V$130,13,FALSE),0)+IF(A16="SW5",VLOOKUP(E16,ArkSw5!$A$2:$V$130,13,FALSE),0)+IF(A16="SW6",VLOOKUP(E16,ArkSw6!$A$2:$V$130,13,FALSE),0)+IF(A16="U911",VLOOKUP(E16,ArkU11d!$A$2:$V$130,13,FALSE),0)</f>
        <v>0</v>
      </c>
      <c r="N16" s="102">
        <f>IF(A16=43,VLOOKUP(E16,Ark43s!$A$2:$V$130,14,FALSE),0)+IF(A16=34,VLOOKUP(E16,'Ark34'!$A$2:$V$130,14,FALSE),0)+IF(E16="cup",VLOOKUP(E16,Arkcup!$A$2:$V$130,14,FALSE),0)+IF(A16=45,VLOOKUP(E16,'Ark45'!$A$2:$V$130,14,FALSE),0)++IF(A16=54,VLOOKUP(E16,'Ark54'!$A$2:$V$130,14,FALSE),0)+IF(A16=56,VLOOKUP(E16,'Ark56'!$A$2:$V$130,14,FALSE),0)+IF(A16=65,VLOOKUP(E16,'Ark65'!$A$2:$V$130,14,FALSE),0)+IF(A16="SW3",VLOOKUP(E16,ArkSw3!$A$2:$V$130,14,FALSE),0)+IF(A16="SW4",VLOOKUP(E16,ArkSw4!$A$2:$V$130,14,FALSE),0)+IF(A16="SW5",VLOOKUP(E16,ArkSw5!$A$2:$V$130,14,FALSE),0)+IF(A16="SW6",VLOOKUP(E16,ArkSw6!$A$2:$V$130,14,FALSE),0)+IF(A16="U911",VLOOKUP(E16,ArkU11d!$A$2:$V$130,14,FALSE),0)</f>
        <v>0</v>
      </c>
      <c r="O16" s="102">
        <f>IF(A16=43,VLOOKUP(E16,Ark43s!$A$2:$V$130,15,FALSE),0)+IF(A16=34,VLOOKUP(E16,'Ark34'!$A$2:$V$130,15,FALSE),0)+IF(E16="cup",VLOOKUP(E16,Arkcup!$A$2:$V$130,15,FALSE),0)+IF(A16=45,VLOOKUP(E16,'Ark45'!$A$2:$V$130,15,FALSE),0)++IF(A16=54,VLOOKUP(E16,'Ark54'!$A$2:$V$130,15,FALSE),0)+IF(A16=56,VLOOKUP(E16,'Ark56'!$A$2:$V$130,15,FALSE),0)+IF(A16=65,VLOOKUP(E16,'Ark65'!$A$2:$V$130,15,FALSE),0)+IF(A16="SW3",VLOOKUP(E16,ArkSw3!$A$2:$V$130,15,FALSE),0)+IF(A16="SW4",VLOOKUP(E16,ArkSw4!$A$2:$V$130,15,FALSE),0)+IF(A16="SW5",VLOOKUP(E16,ArkSw5!$A$2:$V$130,15,FALSE),0)+IF(A16="SW6",VLOOKUP(E16,ArkSw6!$A$2:$V$130,15,FALSE),0)+IF(A16="U911",VLOOKUP(E16,ArkU11d!$A$2:$V$130,15,FALSE),0)</f>
        <v>0</v>
      </c>
      <c r="P16" s="102">
        <f>IF(A16=43,VLOOKUP(E16,Ark43s!$A$2:$V$130,16,FALSE),0)+IF(A16=34,VLOOKUP(E16,'Ark34'!$A$2:$V$130,16,FALSE),0)+IF(E16="cup",VLOOKUP(E16,Arkcup!$A$2:$V$130,16,FALSE),0)+IF(A16=45,VLOOKUP(E16,'Ark45'!$A$2:$V$130,16,FALSE),0)+IF(A16=54,VLOOKUP(E16,'Ark54'!$A$2:$V$130,16,FALSE),0)+IF(A16=56,VLOOKUP(E16,'Ark56'!$A$2:$V$130,16,FALSE),0)+IF(A16=65,VLOOKUP(E16,'Ark65'!$A$2:$V$130,16,FALSE),0)+IF(A16="U911",VLOOKUP(E16,ArkU11d!$A$2:$V$130,16,FALSE),0)</f>
        <v>0</v>
      </c>
      <c r="Q16" s="102">
        <f>IF(A16=43,VLOOKUP(E16,Ark43s!$A$2:$V$130,17,FALSE),0)+IF(A16=34,VLOOKUP(E16,'Ark34'!$A$2:$V$130,17,FALSE),0)+IF(E16="cup",VLOOKUP(E16,Arkcup!$A$2:$V$130,17,FALSE),0)+IF(A16=45,VLOOKUP(E16,'Ark45'!$A$2:$V$130,17,FALSE),0)+IF(A16=54,VLOOKUP(E16,'Ark54'!$A$2:$V$130,17,FALSE),0)+IF(A16=56,VLOOKUP(E16,'Ark56'!$A$2:$V$130,17,FALSE),0)+IF(A16=65,VLOOKUP(E16,'Ark65'!$A$2:$V$130,17,FALSE),0)+IF(A16="U911",VLOOKUP(E16,ArkU11d!$A$2:$V$130,17,FALSE),0)</f>
        <v>0</v>
      </c>
      <c r="R16" s="102">
        <f>IF(A16=43,VLOOKUP(E16,Ark43s!$A$2:$V$130,18,FALSE),0)+IF(A16=34,VLOOKUP(E16,'Ark34'!$A$2:$V$130,18,FALSE),0)+IF(E16="cup",VLOOKUP(E16,Arkcup!$A$2:$V$130,18,FALSE),0)+IF(A16=45,VLOOKUP(E16,'Ark45'!$A$2:$V$130,18,FALSE),0)+IF(A16=54,VLOOKUP(E16,'Ark54'!$A$2:$V$130,18,FALSE),0)+IF(A16=56,VLOOKUP(E16,'Ark56'!$A$2:$V$130,18,FALSE),0)+IF(A16=65,VLOOKUP(E16,'Ark65'!$A$2:$V$130,18,FALSE),0)+IF(A16="U911",VLOOKUP(E16,ArkU11d!$A$2:$V$130,18,FALSE),0)</f>
        <v>0</v>
      </c>
      <c r="S16" s="102">
        <f>IF(A16=43,VLOOKUP(E16,Ark43s!$A$2:$V$130,19,FALSE),0)+IF(A16=34,VLOOKUP(E16,'Ark34'!$A$2:$V$130,19,FALSE),0)+IF(E16="cup",VLOOKUP(E16,Arkcup!$A$2:$V$130,19,FALSE),0)+IF(A16=45,VLOOKUP(E16,'Ark45'!$A$2:$V$130,19,FALSE),0)+IF(A16=54,VLOOKUP(E16,'Ark54'!$A$2:$V$130,19,FALSE),0)+IF(A16=56,VLOOKUP(E16,'Ark56'!$A$2:$V$130,19,FALSE),0)+IF(A16=65,VLOOKUP(E16,'Ark65'!$A$2:$V$130,19,FALSE),0)+IF(A16="U911",VLOOKUP(E16,ArkU11d!$A$2:$V$130,19,FALSE),0)</f>
        <v>0</v>
      </c>
      <c r="T16" s="102">
        <f>IF(A16=43,VLOOKUP(E16,Ark43s!$A$2:$V$130,20,FALSE),0)+IF(A16=34,VLOOKUP(E16,'Ark34'!$A$2:$V$130,20,FALSE),0)+IF(E16="cup",VLOOKUP(E16,Arkcup!$A$2:$V$130,20,FALSE),0)+IF(A16=45,VLOOKUP(E16,'Ark45'!$A$2:$V$130,20,FALSE),0)+IF(A16=54,VLOOKUP(E16,'Ark54'!$A$2:$V$130,20,FALSE),0)+IF(A16=56,VLOOKUP(E16,'Ark56'!$A$2:$V$130,20,FALSE),0)+IF(A16=65,VLOOKUP(E16,'Ark65'!$A$2:$V$130,20,FALSE),0)+IF(A16="U911",VLOOKUP(E16,ArkU11d!$A$2:$V$130,20,FALSE),0)</f>
        <v>0</v>
      </c>
      <c r="U16" s="102">
        <f>IF(A16=43,VLOOKUP(E16,Ark43s!$A$2:$V$130,21,FALSE),0)+IF(A16=34,VLOOKUP(E16,'Ark34'!$A$2:$V$130,21,FALSE),0)+IF(E16="cup",VLOOKUP(E16,Arkcup!$A$2:$V$130,21,FALSE),0)+IF(A16=45,VLOOKUP(E16,'Ark45'!$A$2:$V$130,21,FALSE),0)+IF(A16=54,VLOOKUP(E16,'Ark54'!$A$2:$V$130,21,FALSE),0)+IF(A16=56,VLOOKUP(E16,'Ark56'!$A$2:$V$130,21,FALSE),0)+IF(A16=65,VLOOKUP(E16,'Ark65'!$A$2:$V$130,21,FALSE),0)+IF(A16="U911",VLOOKUP(E16,ArkU11d!$A$2:$V$130,21,FALSE),0)</f>
        <v>0</v>
      </c>
      <c r="V16" s="79">
        <f t="shared" si="0"/>
        <v>0</v>
      </c>
      <c r="W16" s="134"/>
      <c r="X16" s="156"/>
    </row>
    <row r="17" spans="1:34" x14ac:dyDescent="0.25">
      <c r="A17" s="83">
        <v>43</v>
      </c>
      <c r="B17" s="89" t="s">
        <v>41</v>
      </c>
      <c r="C17" s="77" t="s">
        <v>23</v>
      </c>
      <c r="D17" s="61"/>
      <c r="E17" s="78">
        <v>0</v>
      </c>
      <c r="F17" s="102">
        <f>IF(A17=43,VLOOKUP(E17,Ark43d!$A$2:$V$130,6,FALSE),0)+IF(A17=34,VLOOKUP(E17,'Ark34'!$A$2:$V$130,6,FALSE),0)+IF(A17="cup",VLOOKUP(E17,Arkcup!$A$2:$V$130,6,FALSE),0)+IF(A17=45,VLOOKUP(E17,'Ark45'!$A$2:$V$130,6,FALSE),0)++IF(A17=54,VLOOKUP(E17,'Ark54'!$A$2:$V$130,6,FALSE),0)+IF(A17=56,VLOOKUP(E17,'Ark56'!$A$2:$V$130,6,FALSE),0)+IF(A17=65,VLOOKUP(E17,'Ark65'!$A$2:$V$130,6,FALSE),0)+IF(A17="U911",VLOOKUP(E17,ArkU11d!$A$2:$V$130,6,FALSE),0)</f>
        <v>0</v>
      </c>
      <c r="G17" s="102">
        <f>IF(A17=43,VLOOKUP(E17,Ark43d!$A$2:$V$130,7,FALSE),0)+IF(A17=34,VLOOKUP(E17,'Ark34'!$A$2:$V$130,7,FALSE),0)+IF(A17="cup",VLOOKUP(E17,Arkcup!$A$2:$V$130,7,FALSE),0)+IF(A17=45,VLOOKUP(E17,'Ark45'!$A$2:$V$130,7,FALSE),0)++IF(A17=54,VLOOKUP(E17,'Ark54'!$A$2:$V$130,7,FALSE),0)+IF(A17=56,VLOOKUP(E17,'Ark56'!$A$2:$V$130,7,FALSE),0)+IF(A17=65,VLOOKUP(E17,'Ark65'!$A$2:$V$130,7,FALSE),0)+IF(A17="U911",VLOOKUP(E17,ArkU11d!$A$2:$V$130,7,FALSE),0)</f>
        <v>0</v>
      </c>
      <c r="H17" s="102">
        <f>IF(A17=43,VLOOKUP(E17,Ark43d!$A$2:$V$130,8,FALSE),0)+IF(A17=34,VLOOKUP(E17,'Ark34'!$A$2:$V$130,8,FALSE),0)+IF(A17="cup",VLOOKUP(E17,Arkcup!$A$2:$V$130,8,FALSE),0)+IF(A17=45,VLOOKUP(E17,'Ark45'!$A$2:$V$130,8,FALSE),0)++IF(A17=54,VLOOKUP(E17,'Ark54'!$A$2:$V$130,8,FALSE),0)+IF(A17=56,VLOOKUP(E17,'Ark56'!$A$2:$V$130,8,FALSE),0)+IF(A17=65,VLOOKUP(E17,'Ark65'!$A$2:$V$130,8,FALSE),0)+IF(A17="U911",VLOOKUP(E17,ArkU11d!$A$2:$V$130,8,FALSE),0)</f>
        <v>0</v>
      </c>
      <c r="I17" s="102">
        <f>IF(A17=43,VLOOKUP(E17,Ark43d!$A$2:$V$130,9,FALSE),0)+IF(A17=34,VLOOKUP(E17,'Ark34'!$A$2:$V$130,9,FALSE),0)+IF(A17="cup",VLOOKUP(E17,Arkcup!$A$2:$V$130,9,FALSE),0)+IF(A17=45,VLOOKUP(E17,'Ark45'!$A$2:$V$130,9,FALSE),0)++IF(A17=54,VLOOKUP(E17,'Ark54'!$A$2:$V$130,9,FALSE),0)+IF(A17=56,VLOOKUP(E17,'Ark56'!$A$2:$V$130,9,FALSE),0)+IF(A17=65,VLOOKUP(E17,'Ark65'!$A$2:$V$130,9,FALSE),0)+IF(A17="U911",VLOOKUP(E17,ArkU11d!$A$2:$V$130,9,FALSE),0)</f>
        <v>0</v>
      </c>
      <c r="J17" s="102">
        <f>IF(A17=43,VLOOKUP(E17,Ark43s!$A$2:$V$130,10,FALSE),0)+IF(A17=34,VLOOKUP(E17,'Ark34'!$A$2:$V$130,10,FALSE),0)+IF(E17="cup",VLOOKUP(E17,Arkcup!$A$2:$V$130,10,FALSE),0)+IF(A17=45,VLOOKUP(E17,'Ark45'!$A$2:$V$130,10,FALSE),0)++IF(A17=54,VLOOKUP(E17,'Ark54'!$A$2:$V$130,10,FALSE),0)+IF(A17=56,VLOOKUP(E17,'Ark56'!$A$2:$V$130,10,FALSE),0)+IF(A17=65,VLOOKUP(E17,'Ark65'!$A$2:$V$130,10,FALSE),0)+IF(A17="SW3",VLOOKUP(E17,ArkSw3!$A$2:$V$130,10,FALSE),0)+IF(A17="SW4",VLOOKUP(E17,ArkSw4!$A$2:$V$130,10,FALSE),0)+IF(A17="SW5",VLOOKUP(E17,ArkSw5!$A$2:$V$130,10,FALSE),0)+IF(A17="SW6",VLOOKUP(E17,ArkSw6!$A$2:$V$130,10,FALSE),0)+IF(A17="U911",VLOOKUP(E17,ArkU11d!$A$2:$V$130,10,FALSE),0)</f>
        <v>0</v>
      </c>
      <c r="K17" s="102">
        <f>IF(A17=43,VLOOKUP(E17,Ark43s!$A$2:$V$130,11,FALSE),0)+IF(A17=34,VLOOKUP(E17,'Ark34'!$A$2:$V$130,11,FALSE),0)+IF(E17="cup",VLOOKUP(E17,Arkcup!$A$2:$V$130,11,FALSE),0)+IF(A17=45,VLOOKUP(E17,'Ark45'!$A$2:$V$130,11,FALSE),0)++IF(A17=54,VLOOKUP(E17,'Ark54'!$A$2:$V$130,11,FALSE),0)+IF(A17=56,VLOOKUP(E17,'Ark56'!$A$2:$V$130,11,FALSE),0)+IF(A17=65,VLOOKUP(E17,'Ark65'!$A$2:$V$130,11,FALSE),0)+IF(A17="SW3",VLOOKUP(E17,ArkSw3!$A$2:$V$130,11,FALSE),0)+IF(A17="SW4",VLOOKUP(E17,ArkSw4!$A$2:$V$130,11,FALSE),0)+IF(A17="SW5",VLOOKUP(E17,ArkSw5!$A$2:$V$130,11,FALSE),0)+IF(A17="SW6",VLOOKUP(E17,ArkSw6!$A$2:$V$130,11,FALSE),0)+IF(A17="U911",VLOOKUP(E17,ArkU11d!$A$2:$V$130,11,FALSE),0)</f>
        <v>0</v>
      </c>
      <c r="L17" s="102">
        <f>IF(A17=43,VLOOKUP(E17,Ark43s!$A$2:$V$130,12,FALSE),0)+IF(A17=34,VLOOKUP(E17,'Ark34'!$A$2:$V$130,12,FALSE),0)+IF(E17="cup",VLOOKUP(E17,Arkcup!$A$2:$V$130,12,FALSE),0)+IF(A17=45,VLOOKUP(E17,'Ark45'!$A$2:$V$130,12,FALSE),0)++IF(A17=54,VLOOKUP(E17,'Ark54'!$A$2:$V$130,12,FALSE),0)+IF(A17=56,VLOOKUP(E17,'Ark56'!$A$2:$V$130,12,FALSE),0)+IF(A17=65,VLOOKUP(E17,'Ark65'!$A$2:$V$130,12,FALSE),0)+IF(A17="SW3",VLOOKUP(E17,ArkSw3!$A$2:$V$130,12,FALSE),0)+IF(A17="SW4",VLOOKUP(E17,ArkSw4!$A$2:$V$130,12,FALSE),0)+IF(A17="SW5",VLOOKUP(E17,ArkSw5!$A$2:$V$130,12,FALSE),0)+IF(A17="SW6",VLOOKUP(E17,ArkSw6!$A$2:$V$130,12,FALSE),0)+IF(A17="U911",VLOOKUP(E17,ArkU11d!$A$2:$V$130,12,FALSE),0)</f>
        <v>0</v>
      </c>
      <c r="M17" s="102">
        <f>IF(A17=43,VLOOKUP(E17,Ark43s!$A$2:$V$130,13,FALSE),0)+IF(A17=34,VLOOKUP(E17,'Ark34'!$A$2:$V$130,13,FALSE),0)+IF(E17="cup",VLOOKUP(E17,Arkcup!$A$2:$V$130,13,FALSE),0)+IF(A17=45,VLOOKUP(E17,'Ark45'!$A$2:$V$130,13,FALSE),0)++IF(A17=54,VLOOKUP(E17,'Ark54'!$A$2:$V$130,13,FALSE),0)+IF(A17=56,VLOOKUP(E17,'Ark56'!$A$2:$V$130,13,FALSE),0)+IF(A17=65,VLOOKUP(E17,'Ark65'!$A$2:$V$130,13,FALSE),0)+IF(A17="SW3",VLOOKUP(E17,ArkSw3!$A$2:$V$130,13,FALSE),0)+IF(A17="SW4",VLOOKUP(E17,ArkSw4!$A$2:$V$130,13,FALSE),0)+IF(A17="SW5",VLOOKUP(E17,ArkSw5!$A$2:$V$130,13,FALSE),0)+IF(A17="SW6",VLOOKUP(E17,ArkSw6!$A$2:$V$130,13,FALSE),0)+IF(A17="U911",VLOOKUP(E17,ArkU11d!$A$2:$V$130,13,FALSE),0)</f>
        <v>0</v>
      </c>
      <c r="N17" s="102">
        <f>IF(A17=43,VLOOKUP(E17,Ark43s!$A$2:$V$130,14,FALSE),0)+IF(A17=34,VLOOKUP(E17,'Ark34'!$A$2:$V$130,14,FALSE),0)+IF(E17="cup",VLOOKUP(E17,Arkcup!$A$2:$V$130,14,FALSE),0)+IF(A17=45,VLOOKUP(E17,'Ark45'!$A$2:$V$130,14,FALSE),0)++IF(A17=54,VLOOKUP(E17,'Ark54'!$A$2:$V$130,14,FALSE),0)+IF(A17=56,VLOOKUP(E17,'Ark56'!$A$2:$V$130,14,FALSE),0)+IF(A17=65,VLOOKUP(E17,'Ark65'!$A$2:$V$130,14,FALSE),0)+IF(A17="SW3",VLOOKUP(E17,ArkSw3!$A$2:$V$130,14,FALSE),0)+IF(A17="SW4",VLOOKUP(E17,ArkSw4!$A$2:$V$130,14,FALSE),0)+IF(A17="SW5",VLOOKUP(E17,ArkSw5!$A$2:$V$130,14,FALSE),0)+IF(A17="SW6",VLOOKUP(E17,ArkSw6!$A$2:$V$130,14,FALSE),0)+IF(A17="U911",VLOOKUP(E17,ArkU11d!$A$2:$V$130,14,FALSE),0)</f>
        <v>0</v>
      </c>
      <c r="O17" s="102">
        <f>IF(A17=43,VLOOKUP(E17,Ark43s!$A$2:$V$130,15,FALSE),0)+IF(A17=34,VLOOKUP(E17,'Ark34'!$A$2:$V$130,15,FALSE),0)+IF(E17="cup",VLOOKUP(E17,Arkcup!$A$2:$V$130,15,FALSE),0)+IF(A17=45,VLOOKUP(E17,'Ark45'!$A$2:$V$130,15,FALSE),0)++IF(A17=54,VLOOKUP(E17,'Ark54'!$A$2:$V$130,15,FALSE),0)+IF(A17=56,VLOOKUP(E17,'Ark56'!$A$2:$V$130,15,FALSE),0)+IF(A17=65,VLOOKUP(E17,'Ark65'!$A$2:$V$130,15,FALSE),0)+IF(A17="SW3",VLOOKUP(E17,ArkSw3!$A$2:$V$130,15,FALSE),0)+IF(A17="SW4",VLOOKUP(E17,ArkSw4!$A$2:$V$130,15,FALSE),0)+IF(A17="SW5",VLOOKUP(E17,ArkSw5!$A$2:$V$130,15,FALSE),0)+IF(A17="SW6",VLOOKUP(E17,ArkSw6!$A$2:$V$130,15,FALSE),0)+IF(A17="U911",VLOOKUP(E17,ArkU11d!$A$2:$V$130,15,FALSE),0)</f>
        <v>0</v>
      </c>
      <c r="P17" s="102">
        <f>IF(A17=43,VLOOKUP(E17,Ark43s!$A$2:$V$130,16,FALSE),0)+IF(A17=34,VLOOKUP(E17,'Ark34'!$A$2:$V$130,16,FALSE),0)+IF(E17="cup",VLOOKUP(E17,Arkcup!$A$2:$V$130,16,FALSE),0)+IF(A17=45,VLOOKUP(E17,'Ark45'!$A$2:$V$130,16,FALSE),0)+IF(A17=54,VLOOKUP(E17,'Ark54'!$A$2:$V$130,16,FALSE),0)+IF(A17=56,VLOOKUP(E17,'Ark56'!$A$2:$V$130,16,FALSE),0)+IF(A17=65,VLOOKUP(E17,'Ark65'!$A$2:$V$130,16,FALSE),0)+IF(A17="U911",VLOOKUP(E17,ArkU11d!$A$2:$V$130,16,FALSE),0)</f>
        <v>0</v>
      </c>
      <c r="Q17" s="102">
        <f>IF(A17=43,VLOOKUP(E17,Ark43s!$A$2:$V$130,17,FALSE),0)+IF(A17=34,VLOOKUP(E17,'Ark34'!$A$2:$V$130,17,FALSE),0)+IF(E17="cup",VLOOKUP(E17,Arkcup!$A$2:$V$130,17,FALSE),0)+IF(A17=45,VLOOKUP(E17,'Ark45'!$A$2:$V$130,17,FALSE),0)+IF(A17=54,VLOOKUP(E17,'Ark54'!$A$2:$V$130,17,FALSE),0)+IF(A17=56,VLOOKUP(E17,'Ark56'!$A$2:$V$130,17,FALSE),0)+IF(A17=65,VLOOKUP(E17,'Ark65'!$A$2:$V$130,17,FALSE),0)+IF(A17="U911",VLOOKUP(E17,ArkU11d!$A$2:$V$130,17,FALSE),0)</f>
        <v>0</v>
      </c>
      <c r="R17" s="102">
        <f>IF(A17=43,VLOOKUP(E17,Ark43s!$A$2:$V$130,18,FALSE),0)+IF(A17=34,VLOOKUP(E17,'Ark34'!$A$2:$V$130,18,FALSE),0)+IF(E17="cup",VLOOKUP(E17,Arkcup!$A$2:$V$130,18,FALSE),0)+IF(A17=45,VLOOKUP(E17,'Ark45'!$A$2:$V$130,18,FALSE),0)+IF(A17=54,VLOOKUP(E17,'Ark54'!$A$2:$V$130,18,FALSE),0)+IF(A17=56,VLOOKUP(E17,'Ark56'!$A$2:$V$130,18,FALSE),0)+IF(A17=65,VLOOKUP(E17,'Ark65'!$A$2:$V$130,18,FALSE),0)+IF(A17="U911",VLOOKUP(E17,ArkU11d!$A$2:$V$130,18,FALSE),0)</f>
        <v>0</v>
      </c>
      <c r="S17" s="102">
        <f>IF(A17=43,VLOOKUP(E17,Ark43s!$A$2:$V$130,19,FALSE),0)+IF(A17=34,VLOOKUP(E17,'Ark34'!$A$2:$V$130,19,FALSE),0)+IF(E17="cup",VLOOKUP(E17,Arkcup!$A$2:$V$130,19,FALSE),0)+IF(A17=45,VLOOKUP(E17,'Ark45'!$A$2:$V$130,19,FALSE),0)+IF(A17=54,VLOOKUP(E17,'Ark54'!$A$2:$V$130,19,FALSE),0)+IF(A17=56,VLOOKUP(E17,'Ark56'!$A$2:$V$130,19,FALSE),0)+IF(A17=65,VLOOKUP(E17,'Ark65'!$A$2:$V$130,19,FALSE),0)+IF(A17="U911",VLOOKUP(E17,ArkU11d!$A$2:$V$130,19,FALSE),0)</f>
        <v>0</v>
      </c>
      <c r="T17" s="102">
        <f>IF(A17=43,VLOOKUP(E17,Ark43s!$A$2:$V$130,20,FALSE),0)+IF(A17=34,VLOOKUP(E17,'Ark34'!$A$2:$V$130,20,FALSE),0)+IF(E17="cup",VLOOKUP(E17,Arkcup!$A$2:$V$130,20,FALSE),0)+IF(A17=45,VLOOKUP(E17,'Ark45'!$A$2:$V$130,20,FALSE),0)+IF(A17=54,VLOOKUP(E17,'Ark54'!$A$2:$V$130,20,FALSE),0)+IF(A17=56,VLOOKUP(E17,'Ark56'!$A$2:$V$130,20,FALSE),0)+IF(A17=65,VLOOKUP(E17,'Ark65'!$A$2:$V$130,20,FALSE),0)+IF(A17="U911",VLOOKUP(E17,ArkU11d!$A$2:$V$130,20,FALSE),0)</f>
        <v>0</v>
      </c>
      <c r="U17" s="102">
        <f>IF(A17=43,VLOOKUP(E17,Ark43s!$A$2:$V$130,21,FALSE),0)+IF(A17=34,VLOOKUP(E17,'Ark34'!$A$2:$V$130,21,FALSE),0)+IF(E17="cup",VLOOKUP(E17,Arkcup!$A$2:$V$130,21,FALSE),0)+IF(A17=45,VLOOKUP(E17,'Ark45'!$A$2:$V$130,21,FALSE),0)+IF(A17=54,VLOOKUP(E17,'Ark54'!$A$2:$V$130,21,FALSE),0)+IF(A17=56,VLOOKUP(E17,'Ark56'!$A$2:$V$130,21,FALSE),0)+IF(A17=65,VLOOKUP(E17,'Ark65'!$A$2:$V$130,21,FALSE),0)+IF(A17="U911",VLOOKUP(E17,ArkU11d!$A$2:$V$130,21,FALSE),0)</f>
        <v>0</v>
      </c>
      <c r="V17" s="79">
        <f t="shared" si="0"/>
        <v>0</v>
      </c>
      <c r="W17" s="134"/>
      <c r="X17" s="156"/>
    </row>
    <row r="18" spans="1:34" ht="15.75" thickBot="1" x14ac:dyDescent="0.3">
      <c r="A18" s="83">
        <v>43</v>
      </c>
      <c r="B18" s="132" t="s">
        <v>41</v>
      </c>
      <c r="C18" s="106" t="s">
        <v>24</v>
      </c>
      <c r="D18" s="107"/>
      <c r="E18" s="108">
        <v>0</v>
      </c>
      <c r="F18" s="104">
        <f>IF(A18=43,VLOOKUP(E18,Ark43d!$A$2:$V$130,6,FALSE),0)+IF(A18=34,VLOOKUP(E18,'Ark34'!$A$2:$V$130,6,FALSE),0)+IF(A18="cup",VLOOKUP(E18,Arkcup!$A$2:$V$130,6,FALSE),0)+IF(A18=45,VLOOKUP(E18,'Ark45'!$A$2:$V$130,6,FALSE),0)++IF(A18=54,VLOOKUP(E18,'Ark54'!$A$2:$V$130,6,FALSE),0)+IF(A18=56,VLOOKUP(E18,'Ark56'!$A$2:$V$130,6,FALSE),0)+IF(A18=65,VLOOKUP(E18,'Ark65'!$A$2:$V$130,6,FALSE),0)+IF(A18="U911",VLOOKUP(E18,ArkU11d!$A$2:$V$130,6,FALSE),0)</f>
        <v>0</v>
      </c>
      <c r="G18" s="104">
        <f>IF(A18=43,VLOOKUP(E18,Ark43d!$A$2:$V$130,7,FALSE),0)+IF(A18=34,VLOOKUP(E18,'Ark34'!$A$2:$V$130,7,FALSE),0)+IF(A18="cup",VLOOKUP(E18,Arkcup!$A$2:$V$130,7,FALSE),0)+IF(A18=45,VLOOKUP(E18,'Ark45'!$A$2:$V$130,7,FALSE),0)++IF(A18=54,VLOOKUP(E18,'Ark54'!$A$2:$V$130,7,FALSE),0)+IF(A18=56,VLOOKUP(E18,'Ark56'!$A$2:$V$130,7,FALSE),0)+IF(A18=65,VLOOKUP(E18,'Ark65'!$A$2:$V$130,7,FALSE),0)+IF(A18="U911",VLOOKUP(E18,ArkU11d!$A$2:$V$130,7,FALSE),0)</f>
        <v>0</v>
      </c>
      <c r="H18" s="104">
        <f>IF(A18=43,VLOOKUP(E18,Ark43d!$A$2:$V$130,8,FALSE),0)+IF(A18=34,VLOOKUP(E18,'Ark34'!$A$2:$V$130,8,FALSE),0)+IF(A18="cup",VLOOKUP(E18,Arkcup!$A$2:$V$130,8,FALSE),0)+IF(A18=45,VLOOKUP(E18,'Ark45'!$A$2:$V$130,8,FALSE),0)++IF(A18=54,VLOOKUP(E18,'Ark54'!$A$2:$V$130,8,FALSE),0)+IF(A18=56,VLOOKUP(E18,'Ark56'!$A$2:$V$130,8,FALSE),0)+IF(A18=65,VLOOKUP(E18,'Ark65'!$A$2:$V$130,8,FALSE),0)+IF(A18="U911",VLOOKUP(E18,ArkU11d!$A$2:$V$130,8,FALSE),0)</f>
        <v>0</v>
      </c>
      <c r="I18" s="104">
        <f>IF(A18=43,VLOOKUP(E18,Ark43d!$A$2:$V$130,9,FALSE),0)+IF(A18=34,VLOOKUP(E18,'Ark34'!$A$2:$V$130,9,FALSE),0)+IF(A18="cup",VLOOKUP(E18,Arkcup!$A$2:$V$130,9,FALSE),0)+IF(A18=45,VLOOKUP(E18,'Ark45'!$A$2:$V$130,9,FALSE),0)++IF(A18=54,VLOOKUP(E18,'Ark54'!$A$2:$V$130,9,FALSE),0)+IF(A18=56,VLOOKUP(E18,'Ark56'!$A$2:$V$130,9,FALSE),0)+IF(A18=65,VLOOKUP(E18,'Ark65'!$A$2:$V$130,9,FALSE),0)+IF(A18="U911",VLOOKUP(E18,ArkU11d!$A$2:$V$130,9,FALSE),0)</f>
        <v>0</v>
      </c>
      <c r="J18" s="104">
        <f>IF(A18=43,VLOOKUP(E18,Ark43s!$A$2:$V$130,10,FALSE),0)+IF(A18=34,VLOOKUP(E18,'Ark34'!$A$2:$V$130,10,FALSE),0)+IF(E18="cup",VLOOKUP(E18,Arkcup!$A$2:$V$130,10,FALSE),0)+IF(A18=45,VLOOKUP(E18,'Ark45'!$A$2:$V$130,10,FALSE),0)++IF(A18=54,VLOOKUP(E18,'Ark54'!$A$2:$V$130,10,FALSE),0)+IF(A18=56,VLOOKUP(E18,'Ark56'!$A$2:$V$130,10,FALSE),0)+IF(A18=65,VLOOKUP(E18,'Ark65'!$A$2:$V$130,10,FALSE),0)+IF(A18="SW3",VLOOKUP(E18,ArkSw3!$A$2:$V$130,10,FALSE),0)+IF(A18="SW4",VLOOKUP(E18,ArkSw4!$A$2:$V$130,10,FALSE),0)+IF(A18="SW5",VLOOKUP(E18,ArkSw5!$A$2:$V$130,10,FALSE),0)+IF(A18="SW6",VLOOKUP(E18,ArkSw6!$A$2:$V$130,10,FALSE),0)+IF(A18="U911",VLOOKUP(E18,ArkU11d!$A$2:$V$130,10,FALSE),0)</f>
        <v>0</v>
      </c>
      <c r="K18" s="104">
        <f>IF(A18=43,VLOOKUP(E18,Ark43s!$A$2:$V$130,11,FALSE),0)+IF(A18=34,VLOOKUP(E18,'Ark34'!$A$2:$V$130,11,FALSE),0)+IF(E18="cup",VLOOKUP(E18,Arkcup!$A$2:$V$130,11,FALSE),0)+IF(A18=45,VLOOKUP(E18,'Ark45'!$A$2:$V$130,11,FALSE),0)++IF(A18=54,VLOOKUP(E18,'Ark54'!$A$2:$V$130,11,FALSE),0)+IF(A18=56,VLOOKUP(E18,'Ark56'!$A$2:$V$130,11,FALSE),0)+IF(A18=65,VLOOKUP(E18,'Ark65'!$A$2:$V$130,11,FALSE),0)+IF(A18="SW3",VLOOKUP(E18,ArkSw3!$A$2:$V$130,11,FALSE),0)+IF(A18="SW4",VLOOKUP(E18,ArkSw4!$A$2:$V$130,11,FALSE),0)+IF(A18="SW5",VLOOKUP(E18,ArkSw5!$A$2:$V$130,11,FALSE),0)+IF(A18="SW6",VLOOKUP(E18,ArkSw6!$A$2:$V$130,11,FALSE),0)+IF(A18="U911",VLOOKUP(E18,ArkU11d!$A$2:$V$130,11,FALSE),0)</f>
        <v>0</v>
      </c>
      <c r="L18" s="104">
        <f>IF(A18=43,VLOOKUP(E18,Ark43s!$A$2:$V$130,12,FALSE),0)+IF(A18=34,VLOOKUP(E18,'Ark34'!$A$2:$V$130,12,FALSE),0)+IF(E18="cup",VLOOKUP(E18,Arkcup!$A$2:$V$130,12,FALSE),0)+IF(A18=45,VLOOKUP(E18,'Ark45'!$A$2:$V$130,12,FALSE),0)++IF(A18=54,VLOOKUP(E18,'Ark54'!$A$2:$V$130,12,FALSE),0)+IF(A18=56,VLOOKUP(E18,'Ark56'!$A$2:$V$130,12,FALSE),0)+IF(A18=65,VLOOKUP(E18,'Ark65'!$A$2:$V$130,12,FALSE),0)+IF(A18="SW3",VLOOKUP(E18,ArkSw3!$A$2:$V$130,12,FALSE),0)+IF(A18="SW4",VLOOKUP(E18,ArkSw4!$A$2:$V$130,12,FALSE),0)+IF(A18="SW5",VLOOKUP(E18,ArkSw5!$A$2:$V$130,12,FALSE),0)+IF(A18="SW6",VLOOKUP(E18,ArkSw6!$A$2:$V$130,12,FALSE),0)+IF(A18="U911",VLOOKUP(E18,ArkU11d!$A$2:$V$130,12,FALSE),0)</f>
        <v>0</v>
      </c>
      <c r="M18" s="104">
        <f>IF(A18=43,VLOOKUP(E18,Ark43s!$A$2:$V$130,13,FALSE),0)+IF(A18=34,VLOOKUP(E18,'Ark34'!$A$2:$V$130,13,FALSE),0)+IF(E18="cup",VLOOKUP(E18,Arkcup!$A$2:$V$130,13,FALSE),0)+IF(A18=45,VLOOKUP(E18,'Ark45'!$A$2:$V$130,13,FALSE),0)++IF(A18=54,VLOOKUP(E18,'Ark54'!$A$2:$V$130,13,FALSE),0)+IF(A18=56,VLOOKUP(E18,'Ark56'!$A$2:$V$130,13,FALSE),0)+IF(A18=65,VLOOKUP(E18,'Ark65'!$A$2:$V$130,13,FALSE),0)+IF(A18="SW3",VLOOKUP(E18,ArkSw3!$A$2:$V$130,13,FALSE),0)+IF(A18="SW4",VLOOKUP(E18,ArkSw4!$A$2:$V$130,13,FALSE),0)+IF(A18="SW5",VLOOKUP(E18,ArkSw5!$A$2:$V$130,13,FALSE),0)+IF(A18="SW6",VLOOKUP(E18,ArkSw6!$A$2:$V$130,13,FALSE),0)+IF(A18="U911",VLOOKUP(E18,ArkU11d!$A$2:$V$130,13,FALSE),0)</f>
        <v>0</v>
      </c>
      <c r="N18" s="104">
        <f>IF(A18=43,VLOOKUP(E18,Ark43s!$A$2:$V$130,14,FALSE),0)+IF(A18=34,VLOOKUP(E18,'Ark34'!$A$2:$V$130,14,FALSE),0)+IF(E18="cup",VLOOKUP(E18,Arkcup!$A$2:$V$130,14,FALSE),0)+IF(A18=45,VLOOKUP(E18,'Ark45'!$A$2:$V$130,14,FALSE),0)++IF(A18=54,VLOOKUP(E18,'Ark54'!$A$2:$V$130,14,FALSE),0)+IF(A18=56,VLOOKUP(E18,'Ark56'!$A$2:$V$130,14,FALSE),0)+IF(A18=65,VLOOKUP(E18,'Ark65'!$A$2:$V$130,14,FALSE),0)+IF(A18="SW3",VLOOKUP(E18,ArkSw3!$A$2:$V$130,14,FALSE),0)+IF(A18="SW4",VLOOKUP(E18,ArkSw4!$A$2:$V$130,14,FALSE),0)+IF(A18="SW5",VLOOKUP(E18,ArkSw5!$A$2:$V$130,14,FALSE),0)+IF(A18="SW6",VLOOKUP(E18,ArkSw6!$A$2:$V$130,14,FALSE),0)+IF(A18="U911",VLOOKUP(E18,ArkU11d!$A$2:$V$130,14,FALSE),0)</f>
        <v>0</v>
      </c>
      <c r="O18" s="104">
        <f>IF(A18=43,VLOOKUP(E18,Ark43s!$A$2:$V$130,15,FALSE),0)+IF(A18=34,VLOOKUP(E18,'Ark34'!$A$2:$V$130,15,FALSE),0)+IF(E18="cup",VLOOKUP(E18,Arkcup!$A$2:$V$130,15,FALSE),0)+IF(A18=45,VLOOKUP(E18,'Ark45'!$A$2:$V$130,15,FALSE),0)++IF(A18=54,VLOOKUP(E18,'Ark54'!$A$2:$V$130,15,FALSE),0)+IF(A18=56,VLOOKUP(E18,'Ark56'!$A$2:$V$130,15,FALSE),0)+IF(A18=65,VLOOKUP(E18,'Ark65'!$A$2:$V$130,15,FALSE),0)+IF(A18="SW3",VLOOKUP(E18,ArkSw3!$A$2:$V$130,15,FALSE),0)+IF(A18="SW4",VLOOKUP(E18,ArkSw4!$A$2:$V$130,15,FALSE),0)+IF(A18="SW5",VLOOKUP(E18,ArkSw5!$A$2:$V$130,15,FALSE),0)+IF(A18="SW6",VLOOKUP(E18,ArkSw6!$A$2:$V$130,15,FALSE),0)+IF(A18="U911",VLOOKUP(E18,ArkU11d!$A$2:$V$130,15,FALSE),0)</f>
        <v>0</v>
      </c>
      <c r="P18" s="104">
        <f>IF(A18=43,VLOOKUP(E18,Ark43s!$A$2:$V$130,16,FALSE),0)+IF(A18=34,VLOOKUP(E18,'Ark34'!$A$2:$V$130,16,FALSE),0)+IF(E18="cup",VLOOKUP(E18,Arkcup!$A$2:$V$130,16,FALSE),0)+IF(A18=45,VLOOKUP(E18,'Ark45'!$A$2:$V$130,16,FALSE),0)+IF(A18=54,VLOOKUP(E18,'Ark54'!$A$2:$V$130,16,FALSE),0)+IF(A18=56,VLOOKUP(E18,'Ark56'!$A$2:$V$130,16,FALSE),0)+IF(A18=65,VLOOKUP(E18,'Ark65'!$A$2:$V$130,16,FALSE),0)+IF(A18="U911",VLOOKUP(E18,ArkU11d!$A$2:$V$130,16,FALSE),0)</f>
        <v>0</v>
      </c>
      <c r="Q18" s="104">
        <f>IF(A18=43,VLOOKUP(E18,Ark43s!$A$2:$V$130,17,FALSE),0)+IF(A18=34,VLOOKUP(E18,'Ark34'!$A$2:$V$130,17,FALSE),0)+IF(E18="cup",VLOOKUP(E18,Arkcup!$A$2:$V$130,17,FALSE),0)+IF(A18=45,VLOOKUP(E18,'Ark45'!$A$2:$V$130,17,FALSE),0)+IF(A18=54,VLOOKUP(E18,'Ark54'!$A$2:$V$130,17,FALSE),0)+IF(A18=56,VLOOKUP(E18,'Ark56'!$A$2:$V$130,17,FALSE),0)+IF(A18=65,VLOOKUP(E18,'Ark65'!$A$2:$V$130,17,FALSE),0)+IF(A18="U911",VLOOKUP(E18,ArkU11d!$A$2:$V$130,17,FALSE),0)</f>
        <v>0</v>
      </c>
      <c r="R18" s="104">
        <f>IF(A18=43,VLOOKUP(E18,Ark43s!$A$2:$V$130,18,FALSE),0)+IF(A18=34,VLOOKUP(E18,'Ark34'!$A$2:$V$130,18,FALSE),0)+IF(E18="cup",VLOOKUP(E18,Arkcup!$A$2:$V$130,18,FALSE),0)+IF(A18=45,VLOOKUP(E18,'Ark45'!$A$2:$V$130,18,FALSE),0)+IF(A18=54,VLOOKUP(E18,'Ark54'!$A$2:$V$130,18,FALSE),0)+IF(A18=56,VLOOKUP(E18,'Ark56'!$A$2:$V$130,18,FALSE),0)+IF(A18=65,VLOOKUP(E18,'Ark65'!$A$2:$V$130,18,FALSE),0)+IF(A18="U911",VLOOKUP(E18,ArkU11d!$A$2:$V$130,18,FALSE),0)</f>
        <v>0</v>
      </c>
      <c r="S18" s="104">
        <f>IF(A18=43,VLOOKUP(E18,Ark43s!$A$2:$V$130,19,FALSE),0)+IF(A18=34,VLOOKUP(E18,'Ark34'!$A$2:$V$130,19,FALSE),0)+IF(E18="cup",VLOOKUP(E18,Arkcup!$A$2:$V$130,19,FALSE),0)+IF(A18=45,VLOOKUP(E18,'Ark45'!$A$2:$V$130,19,FALSE),0)+IF(A18=54,VLOOKUP(E18,'Ark54'!$A$2:$V$130,19,FALSE),0)+IF(A18=56,VLOOKUP(E18,'Ark56'!$A$2:$V$130,19,FALSE),0)+IF(A18=65,VLOOKUP(E18,'Ark65'!$A$2:$V$130,19,FALSE),0)+IF(A18="U911",VLOOKUP(E18,ArkU11d!$A$2:$V$130,19,FALSE),0)</f>
        <v>0</v>
      </c>
      <c r="T18" s="104">
        <f>IF(A18=43,VLOOKUP(E18,Ark43s!$A$2:$V$130,20,FALSE),0)+IF(A18=34,VLOOKUP(E18,'Ark34'!$A$2:$V$130,20,FALSE),0)+IF(E18="cup",VLOOKUP(E18,Arkcup!$A$2:$V$130,20,FALSE),0)+IF(A18=45,VLOOKUP(E18,'Ark45'!$A$2:$V$130,20,FALSE),0)+IF(A18=54,VLOOKUP(E18,'Ark54'!$A$2:$V$130,20,FALSE),0)+IF(A18=56,VLOOKUP(E18,'Ark56'!$A$2:$V$130,20,FALSE),0)+IF(A18=65,VLOOKUP(E18,'Ark65'!$A$2:$V$130,20,FALSE),0)+IF(A18="U911",VLOOKUP(E18,ArkU11d!$A$2:$V$130,20,FALSE),0)</f>
        <v>0</v>
      </c>
      <c r="U18" s="104">
        <f>IF(A18=43,VLOOKUP(E18,Ark43s!$A$2:$V$130,21,FALSE),0)+IF(A18=34,VLOOKUP(E18,'Ark34'!$A$2:$V$130,21,FALSE),0)+IF(E18="cup",VLOOKUP(E18,Arkcup!$A$2:$V$130,21,FALSE),0)+IF(A18=45,VLOOKUP(E18,'Ark45'!$A$2:$V$130,21,FALSE),0)+IF(A18=54,VLOOKUP(E18,'Ark54'!$A$2:$V$130,21,FALSE),0)+IF(A18=56,VLOOKUP(E18,'Ark56'!$A$2:$V$130,21,FALSE),0)+IF(A18=65,VLOOKUP(E18,'Ark65'!$A$2:$V$130,21,FALSE),0)+IF(A18="U911",VLOOKUP(E18,ArkU11d!$A$2:$V$130,21,FALSE),0)</f>
        <v>0</v>
      </c>
      <c r="V18" s="105">
        <f t="shared" si="0"/>
        <v>0</v>
      </c>
      <c r="W18" s="136"/>
      <c r="X18" s="156"/>
    </row>
    <row r="19" spans="1:34" x14ac:dyDescent="0.25">
      <c r="A19" s="72" t="s">
        <v>78</v>
      </c>
      <c r="B19" s="88" t="s">
        <v>42</v>
      </c>
      <c r="C19" s="73" t="s">
        <v>20</v>
      </c>
      <c r="D19" s="60"/>
      <c r="E19" s="74">
        <v>0</v>
      </c>
      <c r="F19" s="75">
        <f>IF(A19=43,VLOOKUP(E19,Ark43s!$A$2:$V$130,6,FALSE),0)+IF(A19=34,VLOOKUP(E19,'Ark34'!$A$2:$V$130,6,FALSE),0)+IF(E19="cup",VLOOKUP(E19,Arkcup!$A$2:$V$130,6,FALSE),0)+IF(A19=45,VLOOKUP(E19,'Ark45'!$A$2:$V$130,6,FALSE),0)+IF(A19=54,VLOOKUP(E19,'Ark54'!$A$2:$V$130,6,FALSE),0)+IF(A19=56,VLOOKUP(E19,'Ark56'!$A$2:$V$130,6,FALSE),0)+IF(A19=65,VLOOKUP(E19,'Ark65'!$A$2:$V$130,6,FALSE),0)+IF(A19="U911",VLOOKUP(E19,ArkU911s!$A$2:$V$130,6,FALSE),0)</f>
        <v>0</v>
      </c>
      <c r="G19" s="75">
        <f>IF(A19=43,VLOOKUP(E19,Ark43s!$A$2:$V$130,7,FALSE),0)+IF(A19=34,VLOOKUP(E19,'Ark34'!$A$2:$V$130,7,FALSE),0)+IF(E19="cup",VLOOKUP(E19,Arkcup!$A$2:$V$130,7,FALSE),0)+IF(A19=45,VLOOKUP(E19,'Ark45'!$A$2:$V$130,7,FALSE),0)++IF(A19=54,VLOOKUP(E19,'Ark54'!$A$2:$V$130,7,FALSE),0)+IF(A19=56,VLOOKUP(E19,'Ark56'!$A$2:$V$130,7,FALSE),0)+IF(A19=65,VLOOKUP(E19,'Ark65'!$A$2:$V$130,7,FALSE),0)+IF(A19="U911",VLOOKUP(E19,ArkU911s!$A$2:$V$130,7,FALSE),0)</f>
        <v>0</v>
      </c>
      <c r="H19" s="75">
        <f>IF(A19=43,VLOOKUP(E19,Ark43s!$A$2:$V$130,8,FALSE),0)+IF(A19=34,VLOOKUP(E19,'Ark34'!$A$2:$V$130,8,FALSE),0)+IF(E19="cup",VLOOKUP(E19,Arkcup!$A$2:$V$130,8,FALSE),0)+IF(A19=45,VLOOKUP(E19,'Ark45'!$A$2:$V$130,8,FALSE),0)++IF(A19=54,VLOOKUP(E19,'Ark54'!$A$2:$V$130,8,FALSE),0)+IF(A19=56,VLOOKUP(E19,'Ark56'!$A$2:$V$130,8,FALSE),0)+IF(A19=65,VLOOKUP(E19,'Ark65'!$A$2:$V$130,8,FALSE),0)+IF(A19="U911",VLOOKUP(E19,ArkU911s!$A$2:$V$130,8,FALSE),0)</f>
        <v>0</v>
      </c>
      <c r="I19" s="75">
        <f>IF(A19=43,VLOOKUP(E19,Ark43s!$A$2:$V$130,9,FALSE),0)+IF(A19=34,VLOOKUP(E19,'Ark34'!$A$2:$V$130,9,FALSE),0)+IF(E19="cup",VLOOKUP(E19,Arkcup!$A$2:$V$130,9,FALSE),0)+IF(A19=45,VLOOKUP(E19,'Ark45'!$A$2:$V$130,9,FALSE),0)++IF(A19=54,VLOOKUP(E19,'Ark54'!$A$2:$V$130,9,FALSE),0)+IF(A19=56,VLOOKUP(E19,'Ark56'!$A$2:$V$130,9,FALSE),0)+IF(A19=65,VLOOKUP(E19,'Ark65'!$A$2:$V$130,9,FALSE),0)+IF(A19="U911",VLOOKUP(E19,ArkU911s!$A$2:$V$130,9,FALSE),0)</f>
        <v>0</v>
      </c>
      <c r="J19" s="75">
        <f>IF(A19=43,VLOOKUP(E19,Ark43s!$A$2:$V$130,10,FALSE),0)+IF(A19=34,VLOOKUP(E19,'Ark34'!$A$2:$V$130,10,FALSE),0)+IF(E19="cup",VLOOKUP(E19,Arkcup!$A$2:$V$130,10,FALSE),0)+IF(A19=45,VLOOKUP(E19,'Ark45'!$A$2:$V$130,10,FALSE),0)++IF(A19=54,VLOOKUP(E19,'Ark54'!$A$2:$V$130,10,FALSE),0)+IF(A19=56,VLOOKUP(E19,'Ark56'!$A$2:$V$130,10,FALSE),0)+IF(A19=65,VLOOKUP(E19,'Ark65'!$A$2:$V$130,10,FALSE),0)+IF(A19="SW3",VLOOKUP(E19,ArkSw3!$A$2:$V$130,10,FALSE),0)+IF(A19="SW4",VLOOKUP(E19,ArkSw4!$A$2:$V$130,10,FALSE),0)+IF(A19="SW5",VLOOKUP(E19,ArkSw5!$A$2:$V$130,10,FALSE),0)+IF(A19="SW6",VLOOKUP(E19,ArkSw6!$A$2:$V$130,10,FALSE),0)+IF(A19="U911",VLOOKUP(E19,ArkU911s!$A$2:$V$130,10,FALSE),0)</f>
        <v>0</v>
      </c>
      <c r="K19" s="75">
        <f>IF(A19=43,VLOOKUP(E19,Ark43s!$A$2:$V$130,11,FALSE),0)+IF(A19=34,VLOOKUP(E19,'Ark34'!$A$2:$V$130,11,FALSE),0)+IF(E19="cup",VLOOKUP(E19,Arkcup!$A$2:$V$130,11,FALSE),0)+IF(A19=45,VLOOKUP(E19,'Ark45'!$A$2:$V$130,11,FALSE),0)++IF(A19=54,VLOOKUP(E19,'Ark54'!$A$2:$V$130,11,FALSE),0)+IF(A19=56,VLOOKUP(E19,'Ark56'!$A$2:$V$130,11,FALSE),0)+IF(A19=65,VLOOKUP(E19,'Ark65'!$A$2:$V$130,11,FALSE),0)+IF(A19="SW3",VLOOKUP(E19,ArkSw3!$A$2:$V$130,11,FALSE),0)+IF(A19="SW4",VLOOKUP(E19,ArkSw4!$A$2:$V$130,11,FALSE),0)+IF(A19="SW5",VLOOKUP(E19,ArkSw5!$A$2:$V$130,11,FALSE),0)+IF(A19="SW6",VLOOKUP(E19,ArkSw6!$A$2:$V$130,11,FALSE),0)+IF(A19="U911",VLOOKUP(E19,ArkU911s!$A$2:$V$130,11,FALSE),0)</f>
        <v>0</v>
      </c>
      <c r="L19" s="75">
        <f>IF(A19=43,VLOOKUP(E19,Ark43s!$A$2:$V$130,12,FALSE),0)+IF(A19=34,VLOOKUP(E19,'Ark34'!$A$2:$V$130,12,FALSE),0)+IF(E19="cup",VLOOKUP(E19,Arkcup!$A$2:$V$130,12,FALSE),0)+IF(A19=45,VLOOKUP(E19,'Ark45'!$A$2:$V$130,12,FALSE),0)++IF(A19=54,VLOOKUP(E19,'Ark54'!$A$2:$V$130,12,FALSE),0)+IF(A19=56,VLOOKUP(E19,'Ark56'!$A$2:$V$130,12,FALSE),0)+IF(A19=65,VLOOKUP(E19,'Ark65'!$A$2:$V$130,12,FALSE),0)+IF(A19="SW3",VLOOKUP(E19,ArkSw3!$A$2:$V$130,12,FALSE),0)+IF(A19="SW4",VLOOKUP(E19,ArkSw4!$A$2:$V$130,12,FALSE),0)+IF(A19="SW5",VLOOKUP(E19,ArkSw5!$A$2:$V$130,12,FALSE),0)+IF(A19="SW6",VLOOKUP(E19,ArkSw6!$A$2:$V$130,12,FALSE),0)+IF(A19="U911",VLOOKUP(E19,ArkU911s!$A$2:$V$130,12,FALSE),0)</f>
        <v>0</v>
      </c>
      <c r="M19" s="75">
        <f>IF(A19=43,VLOOKUP(E19,Ark43s!$A$2:$V$130,13,FALSE),0)+IF(A19=34,VLOOKUP(E19,'Ark34'!$A$2:$V$130,13,FALSE),0)+IF(E19="cup",VLOOKUP(E19,Arkcup!$A$2:$V$130,13,FALSE),0)+IF(A19=45,VLOOKUP(E19,'Ark45'!$A$2:$V$130,13,FALSE),0)++IF(A19=54,VLOOKUP(E19,'Ark54'!$A$2:$V$130,13,FALSE),0)+IF(A19=56,VLOOKUP(E19,'Ark56'!$A$2:$V$130,13,FALSE),0)+IF(A19=65,VLOOKUP(E19,'Ark65'!$A$2:$V$130,13,FALSE),0)+IF(A19="SW3",VLOOKUP(E19,ArkSw3!$A$2:$V$130,13,FALSE),0)+IF(A19="SW4",VLOOKUP(E19,ArkSw4!$A$2:$V$130,13,FALSE),0)+IF(A19="SW5",VLOOKUP(E19,ArkSw5!$A$2:$V$130,13,FALSE),0)+IF(A19="SW6",VLOOKUP(E19,ArkSw6!$A$2:$V$130,13,FALSE),0)+IF(A19="U911",VLOOKUP(E19,ArkU911s!$A$2:$V$130,13,FALSE),0)</f>
        <v>0</v>
      </c>
      <c r="N19" s="75">
        <f>IF(A19=43,VLOOKUP(E19,Ark43s!$A$2:$V$130,14,FALSE),0)+IF(A19=34,VLOOKUP(E19,'Ark34'!$A$2:$V$130,14,FALSE),0)+IF(E19="cup",VLOOKUP(E19,Arkcup!$A$2:$V$130,14,FALSE),0)+IF(A19=45,VLOOKUP(E19,'Ark45'!$A$2:$V$130,14,FALSE),0)++IF(A19=54,VLOOKUP(E19,'Ark54'!$A$2:$V$130,14,FALSE),0)+IF(A19=56,VLOOKUP(E19,'Ark56'!$A$2:$V$130,14,FALSE),0)+IF(A19=65,VLOOKUP(E19,'Ark65'!$A$2:$V$130,14,FALSE),0)+IF(A19="SW3",VLOOKUP(E19,ArkSw3!$A$2:$V$130,14,FALSE),0)+IF(A19="SW4",VLOOKUP(E19,ArkSw4!$A$2:$V$130,14,FALSE),0)+IF(A19="SW5",VLOOKUP(E19,ArkSw5!$A$2:$V$130,14,FALSE),0)+IF(A19="SW6",VLOOKUP(E19,ArkSw6!$A$2:$V$130,14,FALSE),0)+IF(A19="U911",VLOOKUP(E19,ArkU911s!$A$2:$V$130,14,FALSE),0)</f>
        <v>0</v>
      </c>
      <c r="O19" s="75">
        <f>IF(A19=43,VLOOKUP(E19,Ark43s!$A$2:$V$130,15,FALSE),0)+IF(A19=34,VLOOKUP(E19,'Ark34'!$A$2:$V$130,15,FALSE),0)+IF(E19="cup",VLOOKUP(E19,Arkcup!$A$2:$V$130,15,FALSE),0)+IF(A19=45,VLOOKUP(E19,'Ark45'!$A$2:$V$130,15,FALSE),0)++IF(A19=54,VLOOKUP(E19,'Ark54'!$A$2:$V$130,15,FALSE),0)+IF(A19=56,VLOOKUP(E19,'Ark56'!$A$2:$V$130,15,FALSE),0)+IF(A19=65,VLOOKUP(E19,'Ark65'!$A$2:$V$130,15,FALSE),0)+IF(A19="SW3",VLOOKUP(E19,ArkSw3!$A$2:$V$130,15,FALSE),0)+IF(A19="SW4",VLOOKUP(E19,ArkSw4!$A$2:$V$130,15,FALSE),0)+IF(A19="SW5",VLOOKUP(E19,ArkSw5!$A$2:$V$130,15,FALSE),0)+IF(A19="SW6",VLOOKUP(E19,ArkSw6!$A$2:$V$130,15,FALSE),0)+IF(A19="U911",VLOOKUP(E19,ArkU911s!$A$2:$V$130,15,FALSE),0)</f>
        <v>0</v>
      </c>
      <c r="P19" s="75">
        <f>IF(A19=43,VLOOKUP(E19,Ark43s!$A$2:$V$130,16,FALSE),0)+IF(A19=34,VLOOKUP(E19,'Ark34'!$A$2:$V$130,16,FALSE),0)+IF(E19="cup",VLOOKUP(E19,Arkcup!$A$2:$V$130,16,FALSE),0)+IF(A19=45,VLOOKUP(E19,'Ark45'!$A$2:$V$130,16,FALSE),0)+IF(A19=54,VLOOKUP(E19,'Ark54'!$A$2:$V$130,16,FALSE),0)+IF(A19=56,VLOOKUP(E19,'Ark56'!$A$2:$V$130,16,FALSE),0)+IF(A19=65,VLOOKUP(E19,'Ark65'!$A$2:$V$130,16,FALSE),0)+IF(A19="U911",VLOOKUP(E19,ArkU911s!$A$2:$V$130,16,FALSE),0)</f>
        <v>0</v>
      </c>
      <c r="Q19" s="75">
        <f>IF(A19=43,VLOOKUP(E19,Ark43s!$A$2:$V$130,17,FALSE),0)+IF(A19=34,VLOOKUP(E19,'Ark34'!$A$2:$V$130,17,FALSE),0)+IF(E19="cup",VLOOKUP(E19,Arkcup!$A$2:$V$130,17,FALSE),0)+IF(A19=45,VLOOKUP(E19,'Ark45'!$A$2:$V$130,17,FALSE),0)+IF(A19=54,VLOOKUP(E19,'Ark54'!$A$2:$V$130,17,FALSE),0)+IF(A19=56,VLOOKUP(E19,'Ark56'!$A$2:$V$130,17,FALSE),0)+IF(A19=65,VLOOKUP(E19,'Ark65'!$A$2:$V$130,17,FALSE),0)+IF(A19="U911",VLOOKUP(E19,ArkU911s!$A$2:$V$130,17,FALSE),0)</f>
        <v>0</v>
      </c>
      <c r="R19" s="75">
        <f>IF(A19=43,VLOOKUP(E19,Ark43s!$A$2:$V$130,18,FALSE),0)+IF(A19=34,VLOOKUP(E19,'Ark34'!$A$2:$V$130,18,FALSE),0)+IF(E19="cup",VLOOKUP(E19,Arkcup!$A$2:$V$130,18,FALSE),0)+IF(A19=45,VLOOKUP(E19,'Ark45'!$A$2:$V$130,18,FALSE),0)+IF(A19=54,VLOOKUP(E19,'Ark54'!$A$2:$V$130,18,FALSE),0)+IF(A19=56,VLOOKUP(E19,'Ark56'!$A$2:$V$130,18,FALSE),0)+IF(A19=65,VLOOKUP(E19,'Ark65'!$A$2:$V$130,18,FALSE),0)+IF(A19="U911",VLOOKUP(E19,ArkU911s!$A$2:$V$130,18,FALSE),0)</f>
        <v>0</v>
      </c>
      <c r="S19" s="75">
        <f>IF(A19=43,VLOOKUP(E19,Ark43s!$A$2:$V$130,19,FALSE),0)+IF(A19=34,VLOOKUP(E19,'Ark34'!$A$2:$V$130,19,FALSE),0)+IF(E19="cup",VLOOKUP(E19,Arkcup!$A$2:$V$130,19,FALSE),0)+IF(A19=45,VLOOKUP(E19,'Ark45'!$A$2:$V$130,19,FALSE),0)+IF(A19=54,VLOOKUP(E19,'Ark54'!$A$2:$V$130,19,FALSE),0)+IF(A19=56,VLOOKUP(E19,'Ark56'!$A$2:$V$130,19,FALSE),0)+IF(A19=65,VLOOKUP(E19,'Ark65'!$A$2:$V$130,19,FALSE),0)+IF(A19="U911",VLOOKUP(E19,ArkU911s!$A$2:$V$130,19,FALSE),0)</f>
        <v>0</v>
      </c>
      <c r="T19" s="75">
        <f>IF(A19=43,VLOOKUP(E19,Ark43s!$A$2:$V$130,20,FALSE),0)+IF(A19=34,VLOOKUP(E19,'Ark34'!$A$2:$V$130,20,FALSE),0)+IF(E19="cup",VLOOKUP(E19,Arkcup!$A$2:$V$130,20,FALSE),0)+IF(A19=45,VLOOKUP(E19,'Ark45'!$A$2:$V$130,20,FALSE),0)+IF(A19=54,VLOOKUP(E19,'Ark54'!$A$2:$V$130,20,FALSE),0)+IF(A19=56,VLOOKUP(E19,'Ark56'!$A$2:$V$130,20,FALSE),0)+IF(A19=65,VLOOKUP(E19,'Ark65'!$A$2:$V$130,20,FALSE),0)+IF(A19="U911",VLOOKUP(E19,ArkU911s!$A$2:$V$130,20,FALSE),0)</f>
        <v>0</v>
      </c>
      <c r="U19" s="75">
        <f>IF(A19=43,VLOOKUP(E19,Ark43s!$A$2:$V$130,21,FALSE),0)+IF(A19=34,VLOOKUP(E19,'Ark34'!$A$2:$V$130,21,FALSE),0)+IF(E19="cup",VLOOKUP(E19,Arkcup!$A$2:$V$130,21,FALSE),0)+IF(A19=45,VLOOKUP(E19,'Ark45'!$A$2:$V$130,21,FALSE),0)+IF(A19=54,VLOOKUP(E19,'Ark54'!$A$2:$V$130,21,FALSE),0)+IF(A19=56,VLOOKUP(E19,'Ark56'!$A$2:$V$130,21,FALSE),0)+IF(A19=65,VLOOKUP(E19,'Ark65'!$A$2:$V$130,21,FALSE),0)+IF(A19="U911",VLOOKUP(E19,ArkU911s!$A$2:$V$130,21,FALSE),0)</f>
        <v>0</v>
      </c>
      <c r="V19" s="76">
        <f t="shared" si="0"/>
        <v>0</v>
      </c>
      <c r="W19" s="133">
        <f>SUM(V19:V23)</f>
        <v>0</v>
      </c>
      <c r="X19" s="156"/>
    </row>
    <row r="20" spans="1:34" x14ac:dyDescent="0.25">
      <c r="A20" s="72" t="s">
        <v>78</v>
      </c>
      <c r="B20" s="89" t="s">
        <v>42</v>
      </c>
      <c r="C20" s="77" t="s">
        <v>21</v>
      </c>
      <c r="D20" s="61"/>
      <c r="E20" s="78">
        <v>0</v>
      </c>
      <c r="F20" s="102">
        <f>IF(A20=43,VLOOKUP(E20,Ark43s!$A$2:$V$130,6,FALSE),0)+IF(A20=34,VLOOKUP(E20,'Ark34'!$A$2:$V$130,6,FALSE),0)+IF(E20="cup",VLOOKUP(E20,Arkcup!$A$2:$V$130,6,FALSE),0)+IF(A20=45,VLOOKUP(E20,'Ark45'!$A$2:$V$130,6,FALSE),0)+IF(A20=54,VLOOKUP(E20,'Ark54'!$A$2:$V$130,6,FALSE),0)+IF(A20=56,VLOOKUP(E20,'Ark56'!$A$2:$V$130,6,FALSE),0)+IF(A20=65,VLOOKUP(E20,'Ark65'!$A$2:$V$130,6,FALSE),0)+IF(A20="U911",VLOOKUP(E20,ArkU911s!$A$2:$V$130,6,FALSE),0)</f>
        <v>0</v>
      </c>
      <c r="G20" s="102">
        <f>IF(A20=43,VLOOKUP(E20,Ark43s!$A$2:$V$130,7,FALSE),0)+IF(A20=34,VLOOKUP(E20,'Ark34'!$A$2:$V$130,7,FALSE),0)+IF(E20="cup",VLOOKUP(E20,Arkcup!$A$2:$V$130,7,FALSE),0)+IF(A20=45,VLOOKUP(E20,'Ark45'!$A$2:$V$130,7,FALSE),0)++IF(A20=54,VLOOKUP(E20,'Ark54'!$A$2:$V$130,7,FALSE),0)+IF(A20=56,VLOOKUP(E20,'Ark56'!$A$2:$V$130,7,FALSE),0)+IF(A20=65,VLOOKUP(E20,'Ark65'!$A$2:$V$130,7,FALSE),0)+IF(A20="U911",VLOOKUP(E20,ArkU911s!$A$2:$V$130,7,FALSE),0)</f>
        <v>0</v>
      </c>
      <c r="H20" s="102">
        <f>IF(A20=43,VLOOKUP(E20,Ark43s!$A$2:$V$130,8,FALSE),0)+IF(A20=34,VLOOKUP(E20,'Ark34'!$A$2:$V$130,8,FALSE),0)+IF(E20="cup",VLOOKUP(E20,Arkcup!$A$2:$V$130,8,FALSE),0)+IF(A20=45,VLOOKUP(E20,'Ark45'!$A$2:$V$130,8,FALSE),0)++IF(A20=54,VLOOKUP(E20,'Ark54'!$A$2:$V$130,8,FALSE),0)+IF(A20=56,VLOOKUP(E20,'Ark56'!$A$2:$V$130,8,FALSE),0)+IF(A20=65,VLOOKUP(E20,'Ark65'!$A$2:$V$130,8,FALSE),0)+IF(A20="U911",VLOOKUP(E20,ArkU911s!$A$2:$V$130,8,FALSE),0)</f>
        <v>0</v>
      </c>
      <c r="I20" s="102">
        <f>IF(A20=43,VLOOKUP(E20,Ark43s!$A$2:$V$130,9,FALSE),0)+IF(A20=34,VLOOKUP(E20,'Ark34'!$A$2:$V$130,9,FALSE),0)+IF(E20="cup",VLOOKUP(E20,Arkcup!$A$2:$V$130,9,FALSE),0)+IF(A20=45,VLOOKUP(E20,'Ark45'!$A$2:$V$130,9,FALSE),0)++IF(A20=54,VLOOKUP(E20,'Ark54'!$A$2:$V$130,9,FALSE),0)+IF(A20=56,VLOOKUP(E20,'Ark56'!$A$2:$V$130,9,FALSE),0)+IF(A20=65,VLOOKUP(E20,'Ark65'!$A$2:$V$130,9,FALSE),0)+IF(A20="U911",VLOOKUP(E20,ArkU911s!$A$2:$V$130,9,FALSE),0)</f>
        <v>0</v>
      </c>
      <c r="J20" s="102">
        <f>IF(A20=43,VLOOKUP(E20,Ark43s!$A$2:$V$130,10,FALSE),0)+IF(A20=34,VLOOKUP(E20,'Ark34'!$A$2:$V$130,10,FALSE),0)+IF(E20="cup",VLOOKUP(E20,Arkcup!$A$2:$V$130,10,FALSE),0)+IF(A20=45,VLOOKUP(E20,'Ark45'!$A$2:$V$130,10,FALSE),0)++IF(A20=54,VLOOKUP(E20,'Ark54'!$A$2:$V$130,10,FALSE),0)+IF(A20=56,VLOOKUP(E20,'Ark56'!$A$2:$V$130,10,FALSE),0)+IF(A20=65,VLOOKUP(E20,'Ark65'!$A$2:$V$130,10,FALSE),0)+IF(A20="SW3",VLOOKUP(E20,ArkSw3!$A$2:$V$130,10,FALSE),0)+IF(A20="SW4",VLOOKUP(E20,ArkSw4!$A$2:$V$130,10,FALSE),0)+IF(A20="SW5",VLOOKUP(E20,ArkSw5!$A$2:$V$130,10,FALSE),0)+IF(A20="SW6",VLOOKUP(E20,ArkSw6!$A$2:$V$130,10,FALSE),0)+IF(A20="U911",VLOOKUP(E20,ArkU911s!$A$2:$V$130,10,FALSE),0)</f>
        <v>0</v>
      </c>
      <c r="K20" s="102">
        <f>IF(A20=43,VLOOKUP(E20,Ark43s!$A$2:$V$130,11,FALSE),0)+IF(A20=34,VLOOKUP(E20,'Ark34'!$A$2:$V$130,11,FALSE),0)+IF(E20="cup",VLOOKUP(E20,Arkcup!$A$2:$V$130,11,FALSE),0)+IF(A20=45,VLOOKUP(E20,'Ark45'!$A$2:$V$130,11,FALSE),0)++IF(A20=54,VLOOKUP(E20,'Ark54'!$A$2:$V$130,11,FALSE),0)+IF(A20=56,VLOOKUP(E20,'Ark56'!$A$2:$V$130,11,FALSE),0)+IF(A20=65,VLOOKUP(E20,'Ark65'!$A$2:$V$130,11,FALSE),0)+IF(A20="SW3",VLOOKUP(E20,ArkSw3!$A$2:$V$130,11,FALSE),0)+IF(A20="SW4",VLOOKUP(E20,ArkSw4!$A$2:$V$130,11,FALSE),0)+IF(A20="SW5",VLOOKUP(E20,ArkSw5!$A$2:$V$130,11,FALSE),0)+IF(A20="SW6",VLOOKUP(E20,ArkSw6!$A$2:$V$130,11,FALSE),0)+IF(A20="U911",VLOOKUP(E20,ArkU911s!$A$2:$V$130,11,FALSE),0)</f>
        <v>0</v>
      </c>
      <c r="L20" s="102">
        <f>IF(A20=43,VLOOKUP(E20,Ark43s!$A$2:$V$130,12,FALSE),0)+IF(A20=34,VLOOKUP(E20,'Ark34'!$A$2:$V$130,12,FALSE),0)+IF(E20="cup",VLOOKUP(E20,Arkcup!$A$2:$V$130,12,FALSE),0)+IF(A20=45,VLOOKUP(E20,'Ark45'!$A$2:$V$130,12,FALSE),0)++IF(A20=54,VLOOKUP(E20,'Ark54'!$A$2:$V$130,12,FALSE),0)+IF(A20=56,VLOOKUP(E20,'Ark56'!$A$2:$V$130,12,FALSE),0)+IF(A20=65,VLOOKUP(E20,'Ark65'!$A$2:$V$130,12,FALSE),0)+IF(A20="SW3",VLOOKUP(E20,ArkSw3!$A$2:$V$130,12,FALSE),0)+IF(A20="SW4",VLOOKUP(E20,ArkSw4!$A$2:$V$130,12,FALSE),0)+IF(A20="SW5",VLOOKUP(E20,ArkSw5!$A$2:$V$130,12,FALSE),0)+IF(A20="SW6",VLOOKUP(E20,ArkSw6!$A$2:$V$130,12,FALSE),0)+IF(A20="U911",VLOOKUP(E20,ArkU911s!$A$2:$V$130,12,FALSE),0)</f>
        <v>0</v>
      </c>
      <c r="M20" s="102">
        <f>IF(A20=43,VLOOKUP(E20,Ark43s!$A$2:$V$130,13,FALSE),0)+IF(A20=34,VLOOKUP(E20,'Ark34'!$A$2:$V$130,13,FALSE),0)+IF(E20="cup",VLOOKUP(E20,Arkcup!$A$2:$V$130,13,FALSE),0)+IF(A20=45,VLOOKUP(E20,'Ark45'!$A$2:$V$130,13,FALSE),0)++IF(A20=54,VLOOKUP(E20,'Ark54'!$A$2:$V$130,13,FALSE),0)+IF(A20=56,VLOOKUP(E20,'Ark56'!$A$2:$V$130,13,FALSE),0)+IF(A20=65,VLOOKUP(E20,'Ark65'!$A$2:$V$130,13,FALSE),0)+IF(A20="SW3",VLOOKUP(E20,ArkSw3!$A$2:$V$130,13,FALSE),0)+IF(A20="SW4",VLOOKUP(E20,ArkSw4!$A$2:$V$130,13,FALSE),0)+IF(A20="SW5",VLOOKUP(E20,ArkSw5!$A$2:$V$130,13,FALSE),0)+IF(A20="SW6",VLOOKUP(E20,ArkSw6!$A$2:$V$130,13,FALSE),0)+IF(A20="U911",VLOOKUP(E20,ArkU911s!$A$2:$V$130,13,FALSE),0)</f>
        <v>0</v>
      </c>
      <c r="N20" s="102">
        <f>IF(A20=43,VLOOKUP(E20,Ark43s!$A$2:$V$130,14,FALSE),0)+IF(A20=34,VLOOKUP(E20,'Ark34'!$A$2:$V$130,14,FALSE),0)+IF(E20="cup",VLOOKUP(E20,Arkcup!$A$2:$V$130,14,FALSE),0)+IF(A20=45,VLOOKUP(E20,'Ark45'!$A$2:$V$130,14,FALSE),0)++IF(A20=54,VLOOKUP(E20,'Ark54'!$A$2:$V$130,14,FALSE),0)+IF(A20=56,VLOOKUP(E20,'Ark56'!$A$2:$V$130,14,FALSE),0)+IF(A20=65,VLOOKUP(E20,'Ark65'!$A$2:$V$130,14,FALSE),0)+IF(A20="SW3",VLOOKUP(E20,ArkSw3!$A$2:$V$130,14,FALSE),0)+IF(A20="SW4",VLOOKUP(E20,ArkSw4!$A$2:$V$130,14,FALSE),0)+IF(A20="SW5",VLOOKUP(E20,ArkSw5!$A$2:$V$130,14,FALSE),0)+IF(A20="SW6",VLOOKUP(E20,ArkSw6!$A$2:$V$130,14,FALSE),0)+IF(A20="U911",VLOOKUP(E20,ArkU911s!$A$2:$V$130,14,FALSE),0)</f>
        <v>0</v>
      </c>
      <c r="O20" s="102">
        <f>IF(A20=43,VLOOKUP(E20,Ark43s!$A$2:$V$130,15,FALSE),0)+IF(A20=34,VLOOKUP(E20,'Ark34'!$A$2:$V$130,15,FALSE),0)+IF(E20="cup",VLOOKUP(E20,Arkcup!$A$2:$V$130,15,FALSE),0)+IF(A20=45,VLOOKUP(E20,'Ark45'!$A$2:$V$130,15,FALSE),0)++IF(A20=54,VLOOKUP(E20,'Ark54'!$A$2:$V$130,15,FALSE),0)+IF(A20=56,VLOOKUP(E20,'Ark56'!$A$2:$V$130,15,FALSE),0)+IF(A20=65,VLOOKUP(E20,'Ark65'!$A$2:$V$130,15,FALSE),0)+IF(A20="SW3",VLOOKUP(E20,ArkSw3!$A$2:$V$130,15,FALSE),0)+IF(A20="SW4",VLOOKUP(E20,ArkSw4!$A$2:$V$130,15,FALSE),0)+IF(A20="SW5",VLOOKUP(E20,ArkSw5!$A$2:$V$130,15,FALSE),0)+IF(A20="SW6",VLOOKUP(E20,ArkSw6!$A$2:$V$130,15,FALSE),0)+IF(A20="U911",VLOOKUP(E20,ArkU911s!$A$2:$V$130,15,FALSE),0)</f>
        <v>0</v>
      </c>
      <c r="P20" s="102">
        <f>IF(A20=43,VLOOKUP(E20,Ark43s!$A$2:$V$130,16,FALSE),0)+IF(A20=34,VLOOKUP(E20,'Ark34'!$A$2:$V$130,16,FALSE),0)+IF(E20="cup",VLOOKUP(E20,Arkcup!$A$2:$V$130,16,FALSE),0)+IF(A20=45,VLOOKUP(E20,'Ark45'!$A$2:$V$130,16,FALSE),0)+IF(A20=54,VLOOKUP(E20,'Ark54'!$A$2:$V$130,16,FALSE),0)+IF(A20=56,VLOOKUP(E20,'Ark56'!$A$2:$V$130,16,FALSE),0)+IF(A20=65,VLOOKUP(E20,'Ark65'!$A$2:$V$130,16,FALSE),0)+IF(A20="U911",VLOOKUP(E20,ArkU911s!$A$2:$V$130,16,FALSE),0)</f>
        <v>0</v>
      </c>
      <c r="Q20" s="102">
        <f>IF(A20=43,VLOOKUP(E20,Ark43s!$A$2:$V$130,17,FALSE),0)+IF(A20=34,VLOOKUP(E20,'Ark34'!$A$2:$V$130,17,FALSE),0)+IF(E20="cup",VLOOKUP(E20,Arkcup!$A$2:$V$130,17,FALSE),0)+IF(A20=45,VLOOKUP(E20,'Ark45'!$A$2:$V$130,17,FALSE),0)+IF(A20=54,VLOOKUP(E20,'Ark54'!$A$2:$V$130,17,FALSE),0)+IF(A20=56,VLOOKUP(E20,'Ark56'!$A$2:$V$130,17,FALSE),0)+IF(A20=65,VLOOKUP(E20,'Ark65'!$A$2:$V$130,17,FALSE),0)+IF(A20="U911",VLOOKUP(E20,ArkU911s!$A$2:$V$130,17,FALSE),0)</f>
        <v>0</v>
      </c>
      <c r="R20" s="102">
        <f>IF(A20=43,VLOOKUP(E20,Ark43s!$A$2:$V$130,18,FALSE),0)+IF(A20=34,VLOOKUP(E20,'Ark34'!$A$2:$V$130,18,FALSE),0)+IF(E20="cup",VLOOKUP(E20,Arkcup!$A$2:$V$130,18,FALSE),0)+IF(A20=45,VLOOKUP(E20,'Ark45'!$A$2:$V$130,18,FALSE),0)+IF(A20=54,VLOOKUP(E20,'Ark54'!$A$2:$V$130,18,FALSE),0)+IF(A20=56,VLOOKUP(E20,'Ark56'!$A$2:$V$130,18,FALSE),0)+IF(A20=65,VLOOKUP(E20,'Ark65'!$A$2:$V$130,18,FALSE),0)+IF(A20="U911",VLOOKUP(E20,ArkU911s!$A$2:$V$130,18,FALSE),0)</f>
        <v>0</v>
      </c>
      <c r="S20" s="102">
        <f>IF(A20=43,VLOOKUP(E20,Ark43s!$A$2:$V$130,19,FALSE),0)+IF(A20=34,VLOOKUP(E20,'Ark34'!$A$2:$V$130,19,FALSE),0)+IF(E20="cup",VLOOKUP(E20,Arkcup!$A$2:$V$130,19,FALSE),0)+IF(A20=45,VLOOKUP(E20,'Ark45'!$A$2:$V$130,19,FALSE),0)+IF(A20=54,VLOOKUP(E20,'Ark54'!$A$2:$V$130,19,FALSE),0)+IF(A20=56,VLOOKUP(E20,'Ark56'!$A$2:$V$130,19,FALSE),0)+IF(A20=65,VLOOKUP(E20,'Ark65'!$A$2:$V$130,19,FALSE),0)+IF(A20="U911",VLOOKUP(E20,ArkU911s!$A$2:$V$130,19,FALSE),0)</f>
        <v>0</v>
      </c>
      <c r="T20" s="102">
        <f>IF(A20=43,VLOOKUP(E20,Ark43s!$A$2:$V$130,20,FALSE),0)+IF(A20=34,VLOOKUP(E20,'Ark34'!$A$2:$V$130,20,FALSE),0)+IF(E20="cup",VLOOKUP(E20,Arkcup!$A$2:$V$130,20,FALSE),0)+IF(A20=45,VLOOKUP(E20,'Ark45'!$A$2:$V$130,20,FALSE),0)+IF(A20=54,VLOOKUP(E20,'Ark54'!$A$2:$V$130,20,FALSE),0)+IF(A20=56,VLOOKUP(E20,'Ark56'!$A$2:$V$130,20,FALSE),0)+IF(A20=65,VLOOKUP(E20,'Ark65'!$A$2:$V$130,20,FALSE),0)+IF(A20="U911",VLOOKUP(E20,ArkU911s!$A$2:$V$130,20,FALSE),0)</f>
        <v>0</v>
      </c>
      <c r="U20" s="102">
        <f>IF(A20=43,VLOOKUP(E20,Ark43s!$A$2:$V$130,21,FALSE),0)+IF(A20=34,VLOOKUP(E20,'Ark34'!$A$2:$V$130,21,FALSE),0)+IF(E20="cup",VLOOKUP(E20,Arkcup!$A$2:$V$130,21,FALSE),0)+IF(A20=45,VLOOKUP(E20,'Ark45'!$A$2:$V$130,21,FALSE),0)+IF(A20=54,VLOOKUP(E20,'Ark54'!$A$2:$V$130,21,FALSE),0)+IF(A20=56,VLOOKUP(E20,'Ark56'!$A$2:$V$130,21,FALSE),0)+IF(A20=65,VLOOKUP(E20,'Ark65'!$A$2:$V$130,21,FALSE),0)+IF(A20="U911",VLOOKUP(E20,ArkU911s!$A$2:$V$130,21,FALSE),0)</f>
        <v>0</v>
      </c>
      <c r="V20" s="79">
        <f t="shared" si="0"/>
        <v>0</v>
      </c>
      <c r="W20" s="134"/>
      <c r="X20" s="156"/>
      <c r="Z20" s="91"/>
      <c r="AC20" s="1"/>
      <c r="AD20" s="1"/>
      <c r="AE20" s="1"/>
      <c r="AF20" s="1"/>
      <c r="AG20" s="1"/>
      <c r="AH20" s="1"/>
    </row>
    <row r="21" spans="1:34" x14ac:dyDescent="0.25">
      <c r="A21" s="72" t="s">
        <v>78</v>
      </c>
      <c r="B21" s="89" t="s">
        <v>42</v>
      </c>
      <c r="C21" s="77" t="s">
        <v>22</v>
      </c>
      <c r="D21" s="61"/>
      <c r="E21" s="78">
        <v>0</v>
      </c>
      <c r="F21" s="102">
        <f>IF(A21=43,VLOOKUP(E21,Ark43d!$A$2:$V$130,6,FALSE),0)+IF(A21=34,VLOOKUP(E21,'Ark34'!$A$2:$V$130,6,FALSE),0)+IF(A21="cup",VLOOKUP(E21,Arkcup!$A$2:$V$130,6,FALSE),0)+IF(A21=45,VLOOKUP(E21,'Ark45'!$A$2:$V$130,6,FALSE),0)++IF(A21=54,VLOOKUP(E21,'Ark54'!$A$2:$V$130,6,FALSE),0)+IF(A21=56,VLOOKUP(E21,'Ark56'!$A$2:$V$130,6,FALSE),0)+IF(A21=65,VLOOKUP(E21,'Ark65'!$A$2:$V$130,6,FALSE),0)+IF(A21="U911",VLOOKUP(E21,ArkU11d!$A$2:$V$130,6,FALSE),0)</f>
        <v>0</v>
      </c>
      <c r="G21" s="102">
        <f>IF(A21=43,VLOOKUP(E21,Ark43d!$A$2:$V$130,7,FALSE),0)+IF(A21=34,VLOOKUP(E21,'Ark34'!$A$2:$V$130,7,FALSE),0)+IF(A21="cup",VLOOKUP(E21,Arkcup!$A$2:$V$130,7,FALSE),0)+IF(A21=45,VLOOKUP(E21,'Ark45'!$A$2:$V$130,7,FALSE),0)++IF(A21=54,VLOOKUP(E21,'Ark54'!$A$2:$V$130,7,FALSE),0)+IF(A21=56,VLOOKUP(E21,'Ark56'!$A$2:$V$130,7,FALSE),0)+IF(A21=65,VLOOKUP(E21,'Ark65'!$A$2:$V$130,7,FALSE),0)+IF(A21="U911",VLOOKUP(E21,ArkU11d!$A$2:$V$130,7,FALSE),0)</f>
        <v>0</v>
      </c>
      <c r="H21" s="102">
        <f>IF(A21=43,VLOOKUP(E21,Ark43d!$A$2:$V$130,8,FALSE),0)+IF(A21=34,VLOOKUP(E21,'Ark34'!$A$2:$V$130,8,FALSE),0)+IF(A21="cup",VLOOKUP(E21,Arkcup!$A$2:$V$130,8,FALSE),0)+IF(A21=45,VLOOKUP(E21,'Ark45'!$A$2:$V$130,8,FALSE),0)++IF(A21=54,VLOOKUP(E21,'Ark54'!$A$2:$V$130,8,FALSE),0)+IF(A21=56,VLOOKUP(E21,'Ark56'!$A$2:$V$130,8,FALSE),0)+IF(A21=65,VLOOKUP(E21,'Ark65'!$A$2:$V$130,8,FALSE),0)+IF(A21="U911",VLOOKUP(E21,ArkU11d!$A$2:$V$130,8,FALSE),0)</f>
        <v>0</v>
      </c>
      <c r="I21" s="102">
        <f>IF(A21=43,VLOOKUP(E21,Ark43d!$A$2:$V$130,9,FALSE),0)+IF(A21=34,VLOOKUP(E21,'Ark34'!$A$2:$V$130,9,FALSE),0)+IF(A21="cup",VLOOKUP(E21,Arkcup!$A$2:$V$130,9,FALSE),0)+IF(A21=45,VLOOKUP(E21,'Ark45'!$A$2:$V$130,9,FALSE),0)++IF(A21=54,VLOOKUP(E21,'Ark54'!$A$2:$V$130,9,FALSE),0)+IF(A21=56,VLOOKUP(E21,'Ark56'!$A$2:$V$130,9,FALSE),0)+IF(A21=65,VLOOKUP(E21,'Ark65'!$A$2:$V$130,9,FALSE),0)+IF(A21="U911",VLOOKUP(E21,ArkU11d!$A$2:$V$130,9,FALSE),0)</f>
        <v>0</v>
      </c>
      <c r="J21" s="102">
        <f>IF(A21=43,VLOOKUP(E21,Ark43s!$A$2:$V$130,10,FALSE),0)+IF(A21=34,VLOOKUP(E21,'Ark34'!$A$2:$V$130,10,FALSE),0)+IF(E21="cup",VLOOKUP(E21,Arkcup!$A$2:$V$130,10,FALSE),0)+IF(A21=45,VLOOKUP(E21,'Ark45'!$A$2:$V$130,10,FALSE),0)++IF(A21=54,VLOOKUP(E21,'Ark54'!$A$2:$V$130,10,FALSE),0)+IF(A21=56,VLOOKUP(E21,'Ark56'!$A$2:$V$130,10,FALSE),0)+IF(A21=65,VLOOKUP(E21,'Ark65'!$A$2:$V$130,10,FALSE),0)+IF(A21="SW3",VLOOKUP(E21,ArkSw3!$A$2:$V$130,10,FALSE),0)+IF(A21="SW4",VLOOKUP(E21,ArkSw4!$A$2:$V$130,10,FALSE),0)+IF(A21="SW5",VLOOKUP(E21,ArkSw5!$A$2:$V$130,10,FALSE),0)+IF(A21="SW6",VLOOKUP(E21,ArkSw6!$A$2:$V$130,10,FALSE),0)+IF(A21="U911",VLOOKUP(E21,ArkU11d!$A$2:$V$130,10,FALSE),0)</f>
        <v>0</v>
      </c>
      <c r="K21" s="102">
        <f>IF(A21=43,VLOOKUP(E21,Ark43s!$A$2:$V$130,11,FALSE),0)+IF(A21=34,VLOOKUP(E21,'Ark34'!$A$2:$V$130,11,FALSE),0)+IF(E21="cup",VLOOKUP(E21,Arkcup!$A$2:$V$130,11,FALSE),0)+IF(A21=45,VLOOKUP(E21,'Ark45'!$A$2:$V$130,11,FALSE),0)++IF(A21=54,VLOOKUP(E21,'Ark54'!$A$2:$V$130,11,FALSE),0)+IF(A21=56,VLOOKUP(E21,'Ark56'!$A$2:$V$130,11,FALSE),0)+IF(A21=65,VLOOKUP(E21,'Ark65'!$A$2:$V$130,11,FALSE),0)+IF(A21="SW3",VLOOKUP(E21,ArkSw3!$A$2:$V$130,11,FALSE),0)+IF(A21="SW4",VLOOKUP(E21,ArkSw4!$A$2:$V$130,11,FALSE),0)+IF(A21="SW5",VLOOKUP(E21,ArkSw5!$A$2:$V$130,11,FALSE),0)+IF(A21="SW6",VLOOKUP(E21,ArkSw6!$A$2:$V$130,11,FALSE),0)+IF(A21="U911",VLOOKUP(E21,ArkU11d!$A$2:$V$130,11,FALSE),0)</f>
        <v>0</v>
      </c>
      <c r="L21" s="102">
        <f>IF(A21=43,VLOOKUP(E21,Ark43s!$A$2:$V$130,12,FALSE),0)+IF(A21=34,VLOOKUP(E21,'Ark34'!$A$2:$V$130,12,FALSE),0)+IF(E21="cup",VLOOKUP(E21,Arkcup!$A$2:$V$130,12,FALSE),0)+IF(A21=45,VLOOKUP(E21,'Ark45'!$A$2:$V$130,12,FALSE),0)++IF(A21=54,VLOOKUP(E21,'Ark54'!$A$2:$V$130,12,FALSE),0)+IF(A21=56,VLOOKUP(E21,'Ark56'!$A$2:$V$130,12,FALSE),0)+IF(A21=65,VLOOKUP(E21,'Ark65'!$A$2:$V$130,12,FALSE),0)+IF(A21="SW3",VLOOKUP(E21,ArkSw3!$A$2:$V$130,12,FALSE),0)+IF(A21="SW4",VLOOKUP(E21,ArkSw4!$A$2:$V$130,12,FALSE),0)+IF(A21="SW5",VLOOKUP(E21,ArkSw5!$A$2:$V$130,12,FALSE),0)+IF(A21="SW6",VLOOKUP(E21,ArkSw6!$A$2:$V$130,12,FALSE),0)+IF(A21="U911",VLOOKUP(E21,ArkU11d!$A$2:$V$130,12,FALSE),0)</f>
        <v>0</v>
      </c>
      <c r="M21" s="102">
        <f>IF(A21=43,VLOOKUP(E21,Ark43s!$A$2:$V$130,13,FALSE),0)+IF(A21=34,VLOOKUP(E21,'Ark34'!$A$2:$V$130,13,FALSE),0)+IF(E21="cup",VLOOKUP(E21,Arkcup!$A$2:$V$130,13,FALSE),0)+IF(A21=45,VLOOKUP(E21,'Ark45'!$A$2:$V$130,13,FALSE),0)++IF(A21=54,VLOOKUP(E21,'Ark54'!$A$2:$V$130,13,FALSE),0)+IF(A21=56,VLOOKUP(E21,'Ark56'!$A$2:$V$130,13,FALSE),0)+IF(A21=65,VLOOKUP(E21,'Ark65'!$A$2:$V$130,13,FALSE),0)+IF(A21="SW3",VLOOKUP(E21,ArkSw3!$A$2:$V$130,13,FALSE),0)+IF(A21="SW4",VLOOKUP(E21,ArkSw4!$A$2:$V$130,13,FALSE),0)+IF(A21="SW5",VLOOKUP(E21,ArkSw5!$A$2:$V$130,13,FALSE),0)+IF(A21="SW6",VLOOKUP(E21,ArkSw6!$A$2:$V$130,13,FALSE),0)+IF(A21="U911",VLOOKUP(E21,ArkU11d!$A$2:$V$130,13,FALSE),0)</f>
        <v>0</v>
      </c>
      <c r="N21" s="102">
        <f>IF(A21=43,VLOOKUP(E21,Ark43s!$A$2:$V$130,14,FALSE),0)+IF(A21=34,VLOOKUP(E21,'Ark34'!$A$2:$V$130,14,FALSE),0)+IF(E21="cup",VLOOKUP(E21,Arkcup!$A$2:$V$130,14,FALSE),0)+IF(A21=45,VLOOKUP(E21,'Ark45'!$A$2:$V$130,14,FALSE),0)++IF(A21=54,VLOOKUP(E21,'Ark54'!$A$2:$V$130,14,FALSE),0)+IF(A21=56,VLOOKUP(E21,'Ark56'!$A$2:$V$130,14,FALSE),0)+IF(A21=65,VLOOKUP(E21,'Ark65'!$A$2:$V$130,14,FALSE),0)+IF(A21="SW3",VLOOKUP(E21,ArkSw3!$A$2:$V$130,14,FALSE),0)+IF(A21="SW4",VLOOKUP(E21,ArkSw4!$A$2:$V$130,14,FALSE),0)+IF(A21="SW5",VLOOKUP(E21,ArkSw5!$A$2:$V$130,14,FALSE),0)+IF(A21="SW6",VLOOKUP(E21,ArkSw6!$A$2:$V$130,14,FALSE),0)+IF(A21="U911",VLOOKUP(E21,ArkU11d!$A$2:$V$130,14,FALSE),0)</f>
        <v>0</v>
      </c>
      <c r="O21" s="102">
        <f>IF(A21=43,VLOOKUP(E21,Ark43s!$A$2:$V$130,15,FALSE),0)+IF(A21=34,VLOOKUP(E21,'Ark34'!$A$2:$V$130,15,FALSE),0)+IF(E21="cup",VLOOKUP(E21,Arkcup!$A$2:$V$130,15,FALSE),0)+IF(A21=45,VLOOKUP(E21,'Ark45'!$A$2:$V$130,15,FALSE),0)++IF(A21=54,VLOOKUP(E21,'Ark54'!$A$2:$V$130,15,FALSE),0)+IF(A21=56,VLOOKUP(E21,'Ark56'!$A$2:$V$130,15,FALSE),0)+IF(A21=65,VLOOKUP(E21,'Ark65'!$A$2:$V$130,15,FALSE),0)+IF(A21="SW3",VLOOKUP(E21,ArkSw3!$A$2:$V$130,15,FALSE),0)+IF(A21="SW4",VLOOKUP(E21,ArkSw4!$A$2:$V$130,15,FALSE),0)+IF(A21="SW5",VLOOKUP(E21,ArkSw5!$A$2:$V$130,15,FALSE),0)+IF(A21="SW6",VLOOKUP(E21,ArkSw6!$A$2:$V$130,15,FALSE),0)+IF(A21="U911",VLOOKUP(E21,ArkU11d!$A$2:$V$130,15,FALSE),0)</f>
        <v>0</v>
      </c>
      <c r="P21" s="102">
        <f>IF(A21=43,VLOOKUP(E21,Ark43s!$A$2:$V$130,16,FALSE),0)+IF(A21=34,VLOOKUP(E21,'Ark34'!$A$2:$V$130,16,FALSE),0)+IF(E21="cup",VLOOKUP(E21,Arkcup!$A$2:$V$130,16,FALSE),0)+IF(A21=45,VLOOKUP(E21,'Ark45'!$A$2:$V$130,16,FALSE),0)+IF(A21=54,VLOOKUP(E21,'Ark54'!$A$2:$V$130,16,FALSE),0)+IF(A21=56,VLOOKUP(E21,'Ark56'!$A$2:$V$130,16,FALSE),0)+IF(A21=65,VLOOKUP(E21,'Ark65'!$A$2:$V$130,16,FALSE),0)+IF(A21="U911",VLOOKUP(E21,ArkU11d!$A$2:$V$130,16,FALSE),0)</f>
        <v>0</v>
      </c>
      <c r="Q21" s="102">
        <f>IF(A21=43,VLOOKUP(E21,Ark43s!$A$2:$V$130,17,FALSE),0)+IF(A21=34,VLOOKUP(E21,'Ark34'!$A$2:$V$130,17,FALSE),0)+IF(E21="cup",VLOOKUP(E21,Arkcup!$A$2:$V$130,17,FALSE),0)+IF(A21=45,VLOOKUP(E21,'Ark45'!$A$2:$V$130,17,FALSE),0)+IF(A21=54,VLOOKUP(E21,'Ark54'!$A$2:$V$130,17,FALSE),0)+IF(A21=56,VLOOKUP(E21,'Ark56'!$A$2:$V$130,17,FALSE),0)+IF(A21=65,VLOOKUP(E21,'Ark65'!$A$2:$V$130,17,FALSE),0)+IF(A21="U911",VLOOKUP(E21,ArkU11d!$A$2:$V$130,17,FALSE),0)</f>
        <v>0</v>
      </c>
      <c r="R21" s="102">
        <f>IF(A21=43,VLOOKUP(E21,Ark43s!$A$2:$V$130,18,FALSE),0)+IF(A21=34,VLOOKUP(E21,'Ark34'!$A$2:$V$130,18,FALSE),0)+IF(E21="cup",VLOOKUP(E21,Arkcup!$A$2:$V$130,18,FALSE),0)+IF(A21=45,VLOOKUP(E21,'Ark45'!$A$2:$V$130,18,FALSE),0)+IF(A21=54,VLOOKUP(E21,'Ark54'!$A$2:$V$130,18,FALSE),0)+IF(A21=56,VLOOKUP(E21,'Ark56'!$A$2:$V$130,18,FALSE),0)+IF(A21=65,VLOOKUP(E21,'Ark65'!$A$2:$V$130,18,FALSE),0)+IF(A21="U911",VLOOKUP(E21,ArkU11d!$A$2:$V$130,18,FALSE),0)</f>
        <v>0</v>
      </c>
      <c r="S21" s="102">
        <f>IF(A21=43,VLOOKUP(E21,Ark43s!$A$2:$V$130,19,FALSE),0)+IF(A21=34,VLOOKUP(E21,'Ark34'!$A$2:$V$130,19,FALSE),0)+IF(E21="cup",VLOOKUP(E21,Arkcup!$A$2:$V$130,19,FALSE),0)+IF(A21=45,VLOOKUP(E21,'Ark45'!$A$2:$V$130,19,FALSE),0)+IF(A21=54,VLOOKUP(E21,'Ark54'!$A$2:$V$130,19,FALSE),0)+IF(A21=56,VLOOKUP(E21,'Ark56'!$A$2:$V$130,19,FALSE),0)+IF(A21=65,VLOOKUP(E21,'Ark65'!$A$2:$V$130,19,FALSE),0)+IF(A21="U911",VLOOKUP(E21,ArkU11d!$A$2:$V$130,19,FALSE),0)</f>
        <v>0</v>
      </c>
      <c r="T21" s="102">
        <f>IF(A21=43,VLOOKUP(E21,Ark43s!$A$2:$V$130,20,FALSE),0)+IF(A21=34,VLOOKUP(E21,'Ark34'!$A$2:$V$130,20,FALSE),0)+IF(E21="cup",VLOOKUP(E21,Arkcup!$A$2:$V$130,20,FALSE),0)+IF(A21=45,VLOOKUP(E21,'Ark45'!$A$2:$V$130,20,FALSE),0)+IF(A21=54,VLOOKUP(E21,'Ark54'!$A$2:$V$130,20,FALSE),0)+IF(A21=56,VLOOKUP(E21,'Ark56'!$A$2:$V$130,20,FALSE),0)+IF(A21=65,VLOOKUP(E21,'Ark65'!$A$2:$V$130,20,FALSE),0)+IF(A21="U911",VLOOKUP(E21,ArkU11d!$A$2:$V$130,20,FALSE),0)</f>
        <v>0</v>
      </c>
      <c r="U21" s="102">
        <f>IF(A21=43,VLOOKUP(E21,Ark43s!$A$2:$V$130,21,FALSE),0)+IF(A21=34,VLOOKUP(E21,'Ark34'!$A$2:$V$130,21,FALSE),0)+IF(E21="cup",VLOOKUP(E21,Arkcup!$A$2:$V$130,21,FALSE),0)+IF(A21=45,VLOOKUP(E21,'Ark45'!$A$2:$V$130,21,FALSE),0)+IF(A21=54,VLOOKUP(E21,'Ark54'!$A$2:$V$130,21,FALSE),0)+IF(A21=56,VLOOKUP(E21,'Ark56'!$A$2:$V$130,21,FALSE),0)+IF(A21=65,VLOOKUP(E21,'Ark65'!$A$2:$V$130,21,FALSE),0)+IF(A21="U911",VLOOKUP(E21,ArkU11d!$A$2:$V$130,21,FALSE),0)</f>
        <v>0</v>
      </c>
      <c r="V21" s="79">
        <f t="shared" si="0"/>
        <v>0</v>
      </c>
      <c r="W21" s="134"/>
      <c r="X21" s="156"/>
      <c r="Z21" s="91"/>
      <c r="AC21" s="1"/>
      <c r="AD21" s="1"/>
      <c r="AE21" s="1"/>
      <c r="AF21" s="1"/>
      <c r="AG21" s="1"/>
      <c r="AH21" s="1"/>
    </row>
    <row r="22" spans="1:34" x14ac:dyDescent="0.25">
      <c r="A22" s="72" t="s">
        <v>78</v>
      </c>
      <c r="B22" s="89" t="s">
        <v>42</v>
      </c>
      <c r="C22" s="77" t="s">
        <v>23</v>
      </c>
      <c r="D22" s="61"/>
      <c r="E22" s="78">
        <v>0</v>
      </c>
      <c r="F22" s="102">
        <f>IF(A22=43,VLOOKUP(E22,Ark43d!$A$2:$V$130,6,FALSE),0)+IF(A22=34,VLOOKUP(E22,'Ark34'!$A$2:$V$130,6,FALSE),0)+IF(A22="cup",VLOOKUP(E22,Arkcup!$A$2:$V$130,6,FALSE),0)+IF(A22=45,VLOOKUP(E22,'Ark45'!$A$2:$V$130,6,FALSE),0)++IF(A22=54,VLOOKUP(E22,'Ark54'!$A$2:$V$130,6,FALSE),0)+IF(A22=56,VLOOKUP(E22,'Ark56'!$A$2:$V$130,6,FALSE),0)+IF(A22=65,VLOOKUP(E22,'Ark65'!$A$2:$V$130,6,FALSE),0)+IF(A22="U911",VLOOKUP(E22,ArkU11d!$A$2:$V$130,6,FALSE),0)</f>
        <v>0</v>
      </c>
      <c r="G22" s="102">
        <f>IF(A22=43,VLOOKUP(E22,Ark43d!$A$2:$V$130,7,FALSE),0)+IF(A22=34,VLOOKUP(E22,'Ark34'!$A$2:$V$130,7,FALSE),0)+IF(A22="cup",VLOOKUP(E22,Arkcup!$A$2:$V$130,7,FALSE),0)+IF(A22=45,VLOOKUP(E22,'Ark45'!$A$2:$V$130,7,FALSE),0)++IF(A22=54,VLOOKUP(E22,'Ark54'!$A$2:$V$130,7,FALSE),0)+IF(A22=56,VLOOKUP(E22,'Ark56'!$A$2:$V$130,7,FALSE),0)+IF(A22=65,VLOOKUP(E22,'Ark65'!$A$2:$V$130,7,FALSE),0)+IF(A22="U911",VLOOKUP(E22,ArkU11d!$A$2:$V$130,7,FALSE),0)</f>
        <v>0</v>
      </c>
      <c r="H22" s="102">
        <f>IF(A22=43,VLOOKUP(E22,Ark43d!$A$2:$V$130,8,FALSE),0)+IF(A22=34,VLOOKUP(E22,'Ark34'!$A$2:$V$130,8,FALSE),0)+IF(A22="cup",VLOOKUP(E22,Arkcup!$A$2:$V$130,8,FALSE),0)+IF(A22=45,VLOOKUP(E22,'Ark45'!$A$2:$V$130,8,FALSE),0)++IF(A22=54,VLOOKUP(E22,'Ark54'!$A$2:$V$130,8,FALSE),0)+IF(A22=56,VLOOKUP(E22,'Ark56'!$A$2:$V$130,8,FALSE),0)+IF(A22=65,VLOOKUP(E22,'Ark65'!$A$2:$V$130,8,FALSE),0)+IF(A22="U911",VLOOKUP(E22,ArkU11d!$A$2:$V$130,8,FALSE),0)</f>
        <v>0</v>
      </c>
      <c r="I22" s="102">
        <f>IF(A22=43,VLOOKUP(E22,Ark43d!$A$2:$V$130,9,FALSE),0)+IF(A22=34,VLOOKUP(E22,'Ark34'!$A$2:$V$130,9,FALSE),0)+IF(A22="cup",VLOOKUP(E22,Arkcup!$A$2:$V$130,9,FALSE),0)+IF(A22=45,VLOOKUP(E22,'Ark45'!$A$2:$V$130,9,FALSE),0)++IF(A22=54,VLOOKUP(E22,'Ark54'!$A$2:$V$130,9,FALSE),0)+IF(A22=56,VLOOKUP(E22,'Ark56'!$A$2:$V$130,9,FALSE),0)+IF(A22=65,VLOOKUP(E22,'Ark65'!$A$2:$V$130,9,FALSE),0)+IF(A22="U911",VLOOKUP(E22,ArkU11d!$A$2:$V$130,9,FALSE),0)</f>
        <v>0</v>
      </c>
      <c r="J22" s="102">
        <f>IF(A22=43,VLOOKUP(E22,Ark43s!$A$2:$V$130,10,FALSE),0)+IF(A22=34,VLOOKUP(E22,'Ark34'!$A$2:$V$130,10,FALSE),0)+IF(E22="cup",VLOOKUP(E22,Arkcup!$A$2:$V$130,10,FALSE),0)+IF(A22=45,VLOOKUP(E22,'Ark45'!$A$2:$V$130,10,FALSE),0)++IF(A22=54,VLOOKUP(E22,'Ark54'!$A$2:$V$130,10,FALSE),0)+IF(A22=56,VLOOKUP(E22,'Ark56'!$A$2:$V$130,10,FALSE),0)+IF(A22=65,VLOOKUP(E22,'Ark65'!$A$2:$V$130,10,FALSE),0)+IF(A22="SW3",VLOOKUP(E22,ArkSw3!$A$2:$V$130,10,FALSE),0)+IF(A22="SW4",VLOOKUP(E22,ArkSw4!$A$2:$V$130,10,FALSE),0)+IF(A22="SW5",VLOOKUP(E22,ArkSw5!$A$2:$V$130,10,FALSE),0)+IF(A22="SW6",VLOOKUP(E22,ArkSw6!$A$2:$V$130,10,FALSE),0)+IF(A22="U911",VLOOKUP(E22,ArkU11d!$A$2:$V$130,10,FALSE),0)</f>
        <v>0</v>
      </c>
      <c r="K22" s="102">
        <f>IF(A22=43,VLOOKUP(E22,Ark43s!$A$2:$V$130,11,FALSE),0)+IF(A22=34,VLOOKUP(E22,'Ark34'!$A$2:$V$130,11,FALSE),0)+IF(E22="cup",VLOOKUP(E22,Arkcup!$A$2:$V$130,11,FALSE),0)+IF(A22=45,VLOOKUP(E22,'Ark45'!$A$2:$V$130,11,FALSE),0)++IF(A22=54,VLOOKUP(E22,'Ark54'!$A$2:$V$130,11,FALSE),0)+IF(A22=56,VLOOKUP(E22,'Ark56'!$A$2:$V$130,11,FALSE),0)+IF(A22=65,VLOOKUP(E22,'Ark65'!$A$2:$V$130,11,FALSE),0)+IF(A22="SW3",VLOOKUP(E22,ArkSw3!$A$2:$V$130,11,FALSE),0)+IF(A22="SW4",VLOOKUP(E22,ArkSw4!$A$2:$V$130,11,FALSE),0)+IF(A22="SW5",VLOOKUP(E22,ArkSw5!$A$2:$V$130,11,FALSE),0)+IF(A22="SW6",VLOOKUP(E22,ArkSw6!$A$2:$V$130,11,FALSE),0)+IF(A22="U911",VLOOKUP(E22,ArkU11d!$A$2:$V$130,11,FALSE),0)</f>
        <v>0</v>
      </c>
      <c r="L22" s="102">
        <f>IF(A22=43,VLOOKUP(E22,Ark43s!$A$2:$V$130,12,FALSE),0)+IF(A22=34,VLOOKUP(E22,'Ark34'!$A$2:$V$130,12,FALSE),0)+IF(E22="cup",VLOOKUP(E22,Arkcup!$A$2:$V$130,12,FALSE),0)+IF(A22=45,VLOOKUP(E22,'Ark45'!$A$2:$V$130,12,FALSE),0)++IF(A22=54,VLOOKUP(E22,'Ark54'!$A$2:$V$130,12,FALSE),0)+IF(A22=56,VLOOKUP(E22,'Ark56'!$A$2:$V$130,12,FALSE),0)+IF(A22=65,VLOOKUP(E22,'Ark65'!$A$2:$V$130,12,FALSE),0)+IF(A22="SW3",VLOOKUP(E22,ArkSw3!$A$2:$V$130,12,FALSE),0)+IF(A22="SW4",VLOOKUP(E22,ArkSw4!$A$2:$V$130,12,FALSE),0)+IF(A22="SW5",VLOOKUP(E22,ArkSw5!$A$2:$V$130,12,FALSE),0)+IF(A22="SW6",VLOOKUP(E22,ArkSw6!$A$2:$V$130,12,FALSE),0)+IF(A22="U911",VLOOKUP(E22,ArkU11d!$A$2:$V$130,12,FALSE),0)</f>
        <v>0</v>
      </c>
      <c r="M22" s="102">
        <f>IF(A22=43,VLOOKUP(E22,Ark43s!$A$2:$V$130,13,FALSE),0)+IF(A22=34,VLOOKUP(E22,'Ark34'!$A$2:$V$130,13,FALSE),0)+IF(E22="cup",VLOOKUP(E22,Arkcup!$A$2:$V$130,13,FALSE),0)+IF(A22=45,VLOOKUP(E22,'Ark45'!$A$2:$V$130,13,FALSE),0)++IF(A22=54,VLOOKUP(E22,'Ark54'!$A$2:$V$130,13,FALSE),0)+IF(A22=56,VLOOKUP(E22,'Ark56'!$A$2:$V$130,13,FALSE),0)+IF(A22=65,VLOOKUP(E22,'Ark65'!$A$2:$V$130,13,FALSE),0)+IF(A22="SW3",VLOOKUP(E22,ArkSw3!$A$2:$V$130,13,FALSE),0)+IF(A22="SW4",VLOOKUP(E22,ArkSw4!$A$2:$V$130,13,FALSE),0)+IF(A22="SW5",VLOOKUP(E22,ArkSw5!$A$2:$V$130,13,FALSE),0)+IF(A22="SW6",VLOOKUP(E22,ArkSw6!$A$2:$V$130,13,FALSE),0)+IF(A22="U911",VLOOKUP(E22,ArkU11d!$A$2:$V$130,13,FALSE),0)</f>
        <v>0</v>
      </c>
      <c r="N22" s="102">
        <f>IF(A22=43,VLOOKUP(E22,Ark43s!$A$2:$V$130,14,FALSE),0)+IF(A22=34,VLOOKUP(E22,'Ark34'!$A$2:$V$130,14,FALSE),0)+IF(E22="cup",VLOOKUP(E22,Arkcup!$A$2:$V$130,14,FALSE),0)+IF(A22=45,VLOOKUP(E22,'Ark45'!$A$2:$V$130,14,FALSE),0)++IF(A22=54,VLOOKUP(E22,'Ark54'!$A$2:$V$130,14,FALSE),0)+IF(A22=56,VLOOKUP(E22,'Ark56'!$A$2:$V$130,14,FALSE),0)+IF(A22=65,VLOOKUP(E22,'Ark65'!$A$2:$V$130,14,FALSE),0)+IF(A22="SW3",VLOOKUP(E22,ArkSw3!$A$2:$V$130,14,FALSE),0)+IF(A22="SW4",VLOOKUP(E22,ArkSw4!$A$2:$V$130,14,FALSE),0)+IF(A22="SW5",VLOOKUP(E22,ArkSw5!$A$2:$V$130,14,FALSE),0)+IF(A22="SW6",VLOOKUP(E22,ArkSw6!$A$2:$V$130,14,FALSE),0)+IF(A22="U911",VLOOKUP(E22,ArkU11d!$A$2:$V$130,14,FALSE),0)</f>
        <v>0</v>
      </c>
      <c r="O22" s="102">
        <f>IF(A22=43,VLOOKUP(E22,Ark43s!$A$2:$V$130,15,FALSE),0)+IF(A22=34,VLOOKUP(E22,'Ark34'!$A$2:$V$130,15,FALSE),0)+IF(E22="cup",VLOOKUP(E22,Arkcup!$A$2:$V$130,15,FALSE),0)+IF(A22=45,VLOOKUP(E22,'Ark45'!$A$2:$V$130,15,FALSE),0)++IF(A22=54,VLOOKUP(E22,'Ark54'!$A$2:$V$130,15,FALSE),0)+IF(A22=56,VLOOKUP(E22,'Ark56'!$A$2:$V$130,15,FALSE),0)+IF(A22=65,VLOOKUP(E22,'Ark65'!$A$2:$V$130,15,FALSE),0)+IF(A22="SW3",VLOOKUP(E22,ArkSw3!$A$2:$V$130,15,FALSE),0)+IF(A22="SW4",VLOOKUP(E22,ArkSw4!$A$2:$V$130,15,FALSE),0)+IF(A22="SW5",VLOOKUP(E22,ArkSw5!$A$2:$V$130,15,FALSE),0)+IF(A22="SW6",VLOOKUP(E22,ArkSw6!$A$2:$V$130,15,FALSE),0)+IF(A22="U911",VLOOKUP(E22,ArkU11d!$A$2:$V$130,15,FALSE),0)</f>
        <v>0</v>
      </c>
      <c r="P22" s="102">
        <f>IF(A22=43,VLOOKUP(E22,Ark43s!$A$2:$V$130,16,FALSE),0)+IF(A22=34,VLOOKUP(E22,'Ark34'!$A$2:$V$130,16,FALSE),0)+IF(E22="cup",VLOOKUP(E22,Arkcup!$A$2:$V$130,16,FALSE),0)+IF(A22=45,VLOOKUP(E22,'Ark45'!$A$2:$V$130,16,FALSE),0)+IF(A22=54,VLOOKUP(E22,'Ark54'!$A$2:$V$130,16,FALSE),0)+IF(A22=56,VLOOKUP(E22,'Ark56'!$A$2:$V$130,16,FALSE),0)+IF(A22=65,VLOOKUP(E22,'Ark65'!$A$2:$V$130,16,FALSE),0)+IF(A22="U911",VLOOKUP(E22,ArkU11d!$A$2:$V$130,16,FALSE),0)</f>
        <v>0</v>
      </c>
      <c r="Q22" s="102">
        <f>IF(A22=43,VLOOKUP(E22,Ark43s!$A$2:$V$130,17,FALSE),0)+IF(A22=34,VLOOKUP(E22,'Ark34'!$A$2:$V$130,17,FALSE),0)+IF(E22="cup",VLOOKUP(E22,Arkcup!$A$2:$V$130,17,FALSE),0)+IF(A22=45,VLOOKUP(E22,'Ark45'!$A$2:$V$130,17,FALSE),0)+IF(A22=54,VLOOKUP(E22,'Ark54'!$A$2:$V$130,17,FALSE),0)+IF(A22=56,VLOOKUP(E22,'Ark56'!$A$2:$V$130,17,FALSE),0)+IF(A22=65,VLOOKUP(E22,'Ark65'!$A$2:$V$130,17,FALSE),0)+IF(A22="U911",VLOOKUP(E22,ArkU11d!$A$2:$V$130,17,FALSE),0)</f>
        <v>0</v>
      </c>
      <c r="R22" s="102">
        <f>IF(A22=43,VLOOKUP(E22,Ark43s!$A$2:$V$130,18,FALSE),0)+IF(A22=34,VLOOKUP(E22,'Ark34'!$A$2:$V$130,18,FALSE),0)+IF(E22="cup",VLOOKUP(E22,Arkcup!$A$2:$V$130,18,FALSE),0)+IF(A22=45,VLOOKUP(E22,'Ark45'!$A$2:$V$130,18,FALSE),0)+IF(A22=54,VLOOKUP(E22,'Ark54'!$A$2:$V$130,18,FALSE),0)+IF(A22=56,VLOOKUP(E22,'Ark56'!$A$2:$V$130,18,FALSE),0)+IF(A22=65,VLOOKUP(E22,'Ark65'!$A$2:$V$130,18,FALSE),0)+IF(A22="U911",VLOOKUP(E22,ArkU11d!$A$2:$V$130,18,FALSE),0)</f>
        <v>0</v>
      </c>
      <c r="S22" s="102">
        <f>IF(A22=43,VLOOKUP(E22,Ark43s!$A$2:$V$130,19,FALSE),0)+IF(A22=34,VLOOKUP(E22,'Ark34'!$A$2:$V$130,19,FALSE),0)+IF(E22="cup",VLOOKUP(E22,Arkcup!$A$2:$V$130,19,FALSE),0)+IF(A22=45,VLOOKUP(E22,'Ark45'!$A$2:$V$130,19,FALSE),0)+IF(A22=54,VLOOKUP(E22,'Ark54'!$A$2:$V$130,19,FALSE),0)+IF(A22=56,VLOOKUP(E22,'Ark56'!$A$2:$V$130,19,FALSE),0)+IF(A22=65,VLOOKUP(E22,'Ark65'!$A$2:$V$130,19,FALSE),0)+IF(A22="U911",VLOOKUP(E22,ArkU11d!$A$2:$V$130,19,FALSE),0)</f>
        <v>0</v>
      </c>
      <c r="T22" s="102">
        <f>IF(A22=43,VLOOKUP(E22,Ark43s!$A$2:$V$130,20,FALSE),0)+IF(A22=34,VLOOKUP(E22,'Ark34'!$A$2:$V$130,20,FALSE),0)+IF(E22="cup",VLOOKUP(E22,Arkcup!$A$2:$V$130,20,FALSE),0)+IF(A22=45,VLOOKUP(E22,'Ark45'!$A$2:$V$130,20,FALSE),0)+IF(A22=54,VLOOKUP(E22,'Ark54'!$A$2:$V$130,20,FALSE),0)+IF(A22=56,VLOOKUP(E22,'Ark56'!$A$2:$V$130,20,FALSE),0)+IF(A22=65,VLOOKUP(E22,'Ark65'!$A$2:$V$130,20,FALSE),0)+IF(A22="U911",VLOOKUP(E22,ArkU11d!$A$2:$V$130,20,FALSE),0)</f>
        <v>0</v>
      </c>
      <c r="U22" s="102">
        <f>IF(A22=43,VLOOKUP(E22,Ark43s!$A$2:$V$130,21,FALSE),0)+IF(A22=34,VLOOKUP(E22,'Ark34'!$A$2:$V$130,21,FALSE),0)+IF(E22="cup",VLOOKUP(E22,Arkcup!$A$2:$V$130,21,FALSE),0)+IF(A22=45,VLOOKUP(E22,'Ark45'!$A$2:$V$130,21,FALSE),0)+IF(A22=54,VLOOKUP(E22,'Ark54'!$A$2:$V$130,21,FALSE),0)+IF(A22=56,VLOOKUP(E22,'Ark56'!$A$2:$V$130,21,FALSE),0)+IF(A22=65,VLOOKUP(E22,'Ark65'!$A$2:$V$130,21,FALSE),0)+IF(A22="U911",VLOOKUP(E22,ArkU11d!$A$2:$V$130,21,FALSE),0)</f>
        <v>0</v>
      </c>
      <c r="V22" s="79">
        <f t="shared" si="0"/>
        <v>0</v>
      </c>
      <c r="W22" s="134"/>
      <c r="X22" s="156"/>
      <c r="Z22" s="91"/>
      <c r="AC22" s="1"/>
      <c r="AD22" s="1"/>
      <c r="AE22" s="1"/>
      <c r="AF22" s="1"/>
      <c r="AG22" s="1"/>
      <c r="AH22" s="1"/>
    </row>
    <row r="23" spans="1:34" ht="15.75" thickBot="1" x14ac:dyDescent="0.3">
      <c r="A23" s="72" t="s">
        <v>78</v>
      </c>
      <c r="B23" s="90" t="s">
        <v>42</v>
      </c>
      <c r="C23" s="80" t="s">
        <v>24</v>
      </c>
      <c r="D23" s="62"/>
      <c r="E23" s="81">
        <v>0</v>
      </c>
      <c r="F23" s="103">
        <f>IF(A23=43,VLOOKUP(E23,Ark43d!$A$2:$V$130,6,FALSE),0)+IF(A23=34,VLOOKUP(E23,'Ark34'!$A$2:$V$130,6,FALSE),0)+IF(A23="cup",VLOOKUP(E23,Arkcup!$A$2:$V$130,6,FALSE),0)+IF(A23=45,VLOOKUP(E23,'Ark45'!$A$2:$V$130,6,FALSE),0)++IF(A23=54,VLOOKUP(E23,'Ark54'!$A$2:$V$130,6,FALSE),0)+IF(A23=56,VLOOKUP(E23,'Ark56'!$A$2:$V$130,6,FALSE),0)+IF(A23=65,VLOOKUP(E23,'Ark65'!$A$2:$V$130,6,FALSE),0)+IF(A23="U911",VLOOKUP(E23,ArkU11d!$A$2:$V$130,6,FALSE),0)</f>
        <v>0</v>
      </c>
      <c r="G23" s="103">
        <f>IF(A23=43,VLOOKUP(E23,Ark43d!$A$2:$V$130,7,FALSE),0)+IF(A23=34,VLOOKUP(E23,'Ark34'!$A$2:$V$130,7,FALSE),0)+IF(A23="cup",VLOOKUP(E23,Arkcup!$A$2:$V$130,7,FALSE),0)+IF(A23=45,VLOOKUP(E23,'Ark45'!$A$2:$V$130,7,FALSE),0)++IF(A23=54,VLOOKUP(E23,'Ark54'!$A$2:$V$130,7,FALSE),0)+IF(A23=56,VLOOKUP(E23,'Ark56'!$A$2:$V$130,7,FALSE),0)+IF(A23=65,VLOOKUP(E23,'Ark65'!$A$2:$V$130,7,FALSE),0)+IF(A23="U911",VLOOKUP(E23,ArkU11d!$A$2:$V$130,7,FALSE),0)</f>
        <v>0</v>
      </c>
      <c r="H23" s="103">
        <f>IF(A23=43,VLOOKUP(E23,Ark43d!$A$2:$V$130,8,FALSE),0)+IF(A23=34,VLOOKUP(E23,'Ark34'!$A$2:$V$130,8,FALSE),0)+IF(A23="cup",VLOOKUP(E23,Arkcup!$A$2:$V$130,8,FALSE),0)+IF(A23=45,VLOOKUP(E23,'Ark45'!$A$2:$V$130,8,FALSE),0)++IF(A23=54,VLOOKUP(E23,'Ark54'!$A$2:$V$130,8,FALSE),0)+IF(A23=56,VLOOKUP(E23,'Ark56'!$A$2:$V$130,8,FALSE),0)+IF(A23=65,VLOOKUP(E23,'Ark65'!$A$2:$V$130,8,FALSE),0)+IF(A23="U911",VLOOKUP(E23,ArkU11d!$A$2:$V$130,8,FALSE),0)</f>
        <v>0</v>
      </c>
      <c r="I23" s="103">
        <f>IF(A23=43,VLOOKUP(E23,Ark43d!$A$2:$V$130,9,FALSE),0)+IF(A23=34,VLOOKUP(E23,'Ark34'!$A$2:$V$130,9,FALSE),0)+IF(A23="cup",VLOOKUP(E23,Arkcup!$A$2:$V$130,9,FALSE),0)+IF(A23=45,VLOOKUP(E23,'Ark45'!$A$2:$V$130,9,FALSE),0)++IF(A23=54,VLOOKUP(E23,'Ark54'!$A$2:$V$130,9,FALSE),0)+IF(A23=56,VLOOKUP(E23,'Ark56'!$A$2:$V$130,9,FALSE),0)+IF(A23=65,VLOOKUP(E23,'Ark65'!$A$2:$V$130,9,FALSE),0)+IF(A23="U911",VLOOKUP(E23,ArkU11d!$A$2:$V$130,9,FALSE),0)</f>
        <v>0</v>
      </c>
      <c r="J23" s="103">
        <f>IF(A23=43,VLOOKUP(E23,Ark43s!$A$2:$V$130,10,FALSE),0)+IF(A23=34,VLOOKUP(E23,'Ark34'!$A$2:$V$130,10,FALSE),0)+IF(E23="cup",VLOOKUP(E23,Arkcup!$A$2:$V$130,10,FALSE),0)+IF(A23=45,VLOOKUP(E23,'Ark45'!$A$2:$V$130,10,FALSE),0)++IF(A23=54,VLOOKUP(E23,'Ark54'!$A$2:$V$130,10,FALSE),0)+IF(A23=56,VLOOKUP(E23,'Ark56'!$A$2:$V$130,10,FALSE),0)+IF(A23=65,VLOOKUP(E23,'Ark65'!$A$2:$V$130,10,FALSE),0)+IF(A23="SW3",VLOOKUP(E23,ArkSw3!$A$2:$V$130,10,FALSE),0)+IF(A23="SW4",VLOOKUP(E23,ArkSw4!$A$2:$V$130,10,FALSE),0)+IF(A23="SW5",VLOOKUP(E23,ArkSw5!$A$2:$V$130,10,FALSE),0)+IF(A23="SW6",VLOOKUP(E23,ArkSw6!$A$2:$V$130,10,FALSE),0)+IF(A23="U911",VLOOKUP(E23,ArkU11d!$A$2:$V$130,10,FALSE),0)</f>
        <v>0</v>
      </c>
      <c r="K23" s="103">
        <f>IF(A23=43,VLOOKUP(E23,Ark43s!$A$2:$V$130,11,FALSE),0)+IF(A23=34,VLOOKUP(E23,'Ark34'!$A$2:$V$130,11,FALSE),0)+IF(E23="cup",VLOOKUP(E23,Arkcup!$A$2:$V$130,11,FALSE),0)+IF(A23=45,VLOOKUP(E23,'Ark45'!$A$2:$V$130,11,FALSE),0)++IF(A23=54,VLOOKUP(E23,'Ark54'!$A$2:$V$130,11,FALSE),0)+IF(A23=56,VLOOKUP(E23,'Ark56'!$A$2:$V$130,11,FALSE),0)+IF(A23=65,VLOOKUP(E23,'Ark65'!$A$2:$V$130,11,FALSE),0)+IF(A23="SW3",VLOOKUP(E23,ArkSw3!$A$2:$V$130,11,FALSE),0)+IF(A23="SW4",VLOOKUP(E23,ArkSw4!$A$2:$V$130,11,FALSE),0)+IF(A23="SW5",VLOOKUP(E23,ArkSw5!$A$2:$V$130,11,FALSE),0)+IF(A23="SW6",VLOOKUP(E23,ArkSw6!$A$2:$V$130,11,FALSE),0)+IF(A23="U911",VLOOKUP(E23,ArkU11d!$A$2:$V$130,11,FALSE),0)</f>
        <v>0</v>
      </c>
      <c r="L23" s="103">
        <f>IF(A23=43,VLOOKUP(E23,Ark43s!$A$2:$V$130,12,FALSE),0)+IF(A23=34,VLOOKUP(E23,'Ark34'!$A$2:$V$130,12,FALSE),0)+IF(E23="cup",VLOOKUP(E23,Arkcup!$A$2:$V$130,12,FALSE),0)+IF(A23=45,VLOOKUP(E23,'Ark45'!$A$2:$V$130,12,FALSE),0)++IF(A23=54,VLOOKUP(E23,'Ark54'!$A$2:$V$130,12,FALSE),0)+IF(A23=56,VLOOKUP(E23,'Ark56'!$A$2:$V$130,12,FALSE),0)+IF(A23=65,VLOOKUP(E23,'Ark65'!$A$2:$V$130,12,FALSE),0)+IF(A23="SW3",VLOOKUP(E23,ArkSw3!$A$2:$V$130,12,FALSE),0)+IF(A23="SW4",VLOOKUP(E23,ArkSw4!$A$2:$V$130,12,FALSE),0)+IF(A23="SW5",VLOOKUP(E23,ArkSw5!$A$2:$V$130,12,FALSE),0)+IF(A23="SW6",VLOOKUP(E23,ArkSw6!$A$2:$V$130,12,FALSE),0)+IF(A23="U911",VLOOKUP(E23,ArkU11d!$A$2:$V$130,12,FALSE),0)</f>
        <v>0</v>
      </c>
      <c r="M23" s="103">
        <f>IF(A23=43,VLOOKUP(E23,Ark43s!$A$2:$V$130,13,FALSE),0)+IF(A23=34,VLOOKUP(E23,'Ark34'!$A$2:$V$130,13,FALSE),0)+IF(E23="cup",VLOOKUP(E23,Arkcup!$A$2:$V$130,13,FALSE),0)+IF(A23=45,VLOOKUP(E23,'Ark45'!$A$2:$V$130,13,FALSE),0)++IF(A23=54,VLOOKUP(E23,'Ark54'!$A$2:$V$130,13,FALSE),0)+IF(A23=56,VLOOKUP(E23,'Ark56'!$A$2:$V$130,13,FALSE),0)+IF(A23=65,VLOOKUP(E23,'Ark65'!$A$2:$V$130,13,FALSE),0)+IF(A23="SW3",VLOOKUP(E23,ArkSw3!$A$2:$V$130,13,FALSE),0)+IF(A23="SW4",VLOOKUP(E23,ArkSw4!$A$2:$V$130,13,FALSE),0)+IF(A23="SW5",VLOOKUP(E23,ArkSw5!$A$2:$V$130,13,FALSE),0)+IF(A23="SW6",VLOOKUP(E23,ArkSw6!$A$2:$V$130,13,FALSE),0)+IF(A23="U911",VLOOKUP(E23,ArkU11d!$A$2:$V$130,13,FALSE),0)</f>
        <v>0</v>
      </c>
      <c r="N23" s="103">
        <f>IF(A23=43,VLOOKUP(E23,Ark43s!$A$2:$V$130,14,FALSE),0)+IF(A23=34,VLOOKUP(E23,'Ark34'!$A$2:$V$130,14,FALSE),0)+IF(E23="cup",VLOOKUP(E23,Arkcup!$A$2:$V$130,14,FALSE),0)+IF(A23=45,VLOOKUP(E23,'Ark45'!$A$2:$V$130,14,FALSE),0)++IF(A23=54,VLOOKUP(E23,'Ark54'!$A$2:$V$130,14,FALSE),0)+IF(A23=56,VLOOKUP(E23,'Ark56'!$A$2:$V$130,14,FALSE),0)+IF(A23=65,VLOOKUP(E23,'Ark65'!$A$2:$V$130,14,FALSE),0)+IF(A23="SW3",VLOOKUP(E23,ArkSw3!$A$2:$V$130,14,FALSE),0)+IF(A23="SW4",VLOOKUP(E23,ArkSw4!$A$2:$V$130,14,FALSE),0)+IF(A23="SW5",VLOOKUP(E23,ArkSw5!$A$2:$V$130,14,FALSE),0)+IF(A23="SW6",VLOOKUP(E23,ArkSw6!$A$2:$V$130,14,FALSE),0)+IF(A23="U911",VLOOKUP(E23,ArkU11d!$A$2:$V$130,14,FALSE),0)</f>
        <v>0</v>
      </c>
      <c r="O23" s="103">
        <f>IF(A23=43,VLOOKUP(E23,Ark43s!$A$2:$V$130,15,FALSE),0)+IF(A23=34,VLOOKUP(E23,'Ark34'!$A$2:$V$130,15,FALSE),0)+IF(E23="cup",VLOOKUP(E23,Arkcup!$A$2:$V$130,15,FALSE),0)+IF(A23=45,VLOOKUP(E23,'Ark45'!$A$2:$V$130,15,FALSE),0)++IF(A23=54,VLOOKUP(E23,'Ark54'!$A$2:$V$130,15,FALSE),0)+IF(A23=56,VLOOKUP(E23,'Ark56'!$A$2:$V$130,15,FALSE),0)+IF(A23=65,VLOOKUP(E23,'Ark65'!$A$2:$V$130,15,FALSE),0)+IF(A23="SW3",VLOOKUP(E23,ArkSw3!$A$2:$V$130,15,FALSE),0)+IF(A23="SW4",VLOOKUP(E23,ArkSw4!$A$2:$V$130,15,FALSE),0)+IF(A23="SW5",VLOOKUP(E23,ArkSw5!$A$2:$V$130,15,FALSE),0)+IF(A23="SW6",VLOOKUP(E23,ArkSw6!$A$2:$V$130,15,FALSE),0)+IF(A23="U911",VLOOKUP(E23,ArkU11d!$A$2:$V$130,15,FALSE),0)</f>
        <v>0</v>
      </c>
      <c r="P23" s="103">
        <f>IF(A23=43,VLOOKUP(E23,Ark43s!$A$2:$V$130,16,FALSE),0)+IF(A23=34,VLOOKUP(E23,'Ark34'!$A$2:$V$130,16,FALSE),0)+IF(E23="cup",VLOOKUP(E23,Arkcup!$A$2:$V$130,16,FALSE),0)+IF(A23=45,VLOOKUP(E23,'Ark45'!$A$2:$V$130,16,FALSE),0)+IF(A23=54,VLOOKUP(E23,'Ark54'!$A$2:$V$130,16,FALSE),0)+IF(A23=56,VLOOKUP(E23,'Ark56'!$A$2:$V$130,16,FALSE),0)+IF(A23=65,VLOOKUP(E23,'Ark65'!$A$2:$V$130,16,FALSE),0)+IF(A23="U911",VLOOKUP(E23,ArkU11d!$A$2:$V$130,16,FALSE),0)</f>
        <v>0</v>
      </c>
      <c r="Q23" s="103">
        <f>IF(A23=43,VLOOKUP(E23,Ark43s!$A$2:$V$130,17,FALSE),0)+IF(A23=34,VLOOKUP(E23,'Ark34'!$A$2:$V$130,17,FALSE),0)+IF(E23="cup",VLOOKUP(E23,Arkcup!$A$2:$V$130,17,FALSE),0)+IF(A23=45,VLOOKUP(E23,'Ark45'!$A$2:$V$130,17,FALSE),0)+IF(A23=54,VLOOKUP(E23,'Ark54'!$A$2:$V$130,17,FALSE),0)+IF(A23=56,VLOOKUP(E23,'Ark56'!$A$2:$V$130,17,FALSE),0)+IF(A23=65,VLOOKUP(E23,'Ark65'!$A$2:$V$130,17,FALSE),0)+IF(A23="U911",VLOOKUP(E23,ArkU11d!$A$2:$V$130,17,FALSE),0)</f>
        <v>0</v>
      </c>
      <c r="R23" s="103">
        <f>IF(A23=43,VLOOKUP(E23,Ark43s!$A$2:$V$130,18,FALSE),0)+IF(A23=34,VLOOKUP(E23,'Ark34'!$A$2:$V$130,18,FALSE),0)+IF(E23="cup",VLOOKUP(E23,Arkcup!$A$2:$V$130,18,FALSE),0)+IF(A23=45,VLOOKUP(E23,'Ark45'!$A$2:$V$130,18,FALSE),0)+IF(A23=54,VLOOKUP(E23,'Ark54'!$A$2:$V$130,18,FALSE),0)+IF(A23=56,VLOOKUP(E23,'Ark56'!$A$2:$V$130,18,FALSE),0)+IF(A23=65,VLOOKUP(E23,'Ark65'!$A$2:$V$130,18,FALSE),0)+IF(A23="U911",VLOOKUP(E23,ArkU11d!$A$2:$V$130,18,FALSE),0)</f>
        <v>0</v>
      </c>
      <c r="S23" s="103">
        <f>IF(A23=43,VLOOKUP(E23,Ark43s!$A$2:$V$130,19,FALSE),0)+IF(A23=34,VLOOKUP(E23,'Ark34'!$A$2:$V$130,19,FALSE),0)+IF(E23="cup",VLOOKUP(E23,Arkcup!$A$2:$V$130,19,FALSE),0)+IF(A23=45,VLOOKUP(E23,'Ark45'!$A$2:$V$130,19,FALSE),0)+IF(A23=54,VLOOKUP(E23,'Ark54'!$A$2:$V$130,19,FALSE),0)+IF(A23=56,VLOOKUP(E23,'Ark56'!$A$2:$V$130,19,FALSE),0)+IF(A23=65,VLOOKUP(E23,'Ark65'!$A$2:$V$130,19,FALSE),0)+IF(A23="U911",VLOOKUP(E23,ArkU11d!$A$2:$V$130,19,FALSE),0)</f>
        <v>0</v>
      </c>
      <c r="T23" s="103">
        <f>IF(A23=43,VLOOKUP(E23,Ark43s!$A$2:$V$130,20,FALSE),0)+IF(A23=34,VLOOKUP(E23,'Ark34'!$A$2:$V$130,20,FALSE),0)+IF(E23="cup",VLOOKUP(E23,Arkcup!$A$2:$V$130,20,FALSE),0)+IF(A23=45,VLOOKUP(E23,'Ark45'!$A$2:$V$130,20,FALSE),0)+IF(A23=54,VLOOKUP(E23,'Ark54'!$A$2:$V$130,20,FALSE),0)+IF(A23=56,VLOOKUP(E23,'Ark56'!$A$2:$V$130,20,FALSE),0)+IF(A23=65,VLOOKUP(E23,'Ark65'!$A$2:$V$130,20,FALSE),0)+IF(A23="U911",VLOOKUP(E23,ArkU11d!$A$2:$V$130,20,FALSE),0)</f>
        <v>0</v>
      </c>
      <c r="U23" s="103">
        <f>IF(A23=43,VLOOKUP(E23,Ark43s!$A$2:$V$130,21,FALSE),0)+IF(A23=34,VLOOKUP(E23,'Ark34'!$A$2:$V$130,21,FALSE),0)+IF(E23="cup",VLOOKUP(E23,Arkcup!$A$2:$V$130,21,FALSE),0)+IF(A23=45,VLOOKUP(E23,'Ark45'!$A$2:$V$130,21,FALSE),0)+IF(A23=54,VLOOKUP(E23,'Ark54'!$A$2:$V$130,21,FALSE),0)+IF(A23=56,VLOOKUP(E23,'Ark56'!$A$2:$V$130,21,FALSE),0)+IF(A23=65,VLOOKUP(E23,'Ark65'!$A$2:$V$130,21,FALSE),0)+IF(A23="U911",VLOOKUP(E23,ArkU11d!$A$2:$V$130,21,FALSE),0)</f>
        <v>0</v>
      </c>
      <c r="V23" s="82">
        <f t="shared" si="0"/>
        <v>0</v>
      </c>
      <c r="W23" s="135"/>
      <c r="X23" s="156"/>
      <c r="Z23" s="91"/>
      <c r="AC23" s="1"/>
      <c r="AD23" s="1"/>
      <c r="AE23" s="1"/>
      <c r="AF23" s="1"/>
      <c r="AG23" s="1"/>
      <c r="AH23" s="1"/>
    </row>
    <row r="24" spans="1:34" x14ac:dyDescent="0.25">
      <c r="A24" s="72" t="s">
        <v>78</v>
      </c>
      <c r="B24" s="109" t="s">
        <v>43</v>
      </c>
      <c r="C24" s="99" t="s">
        <v>20</v>
      </c>
      <c r="D24" s="100"/>
      <c r="E24" s="101">
        <v>0</v>
      </c>
      <c r="F24" s="75">
        <f>IF(A24=43,VLOOKUP(E24,Ark43s!$A$2:$V$130,6,FALSE),0)+IF(A24=34,VLOOKUP(E24,'Ark34'!$A$2:$V$130,6,FALSE),0)+IF(E24="cup",VLOOKUP(E24,Arkcup!$A$2:$V$130,6,FALSE),0)+IF(A24=45,VLOOKUP(E24,'Ark45'!$A$2:$V$130,6,FALSE),0)+IF(A24=54,VLOOKUP(E24,'Ark54'!$A$2:$V$130,6,FALSE),0)+IF(A24=56,VLOOKUP(E24,'Ark56'!$A$2:$V$130,6,FALSE),0)+IF(A24=65,VLOOKUP(E24,'Ark65'!$A$2:$V$130,6,FALSE),0)+IF(A24="U911",VLOOKUP(E24,ArkU911s!$A$2:$V$130,6,FALSE),0)</f>
        <v>0</v>
      </c>
      <c r="G24" s="75">
        <f>IF(A24=43,VLOOKUP(E24,Ark43s!$A$2:$V$130,7,FALSE),0)+IF(A24=34,VLOOKUP(E24,'Ark34'!$A$2:$V$130,7,FALSE),0)+IF(E24="cup",VLOOKUP(E24,Arkcup!$A$2:$V$130,7,FALSE),0)+IF(A24=45,VLOOKUP(E24,'Ark45'!$A$2:$V$130,7,FALSE),0)++IF(A24=54,VLOOKUP(E24,'Ark54'!$A$2:$V$130,7,FALSE),0)+IF(A24=56,VLOOKUP(E24,'Ark56'!$A$2:$V$130,7,FALSE),0)+IF(A24=65,VLOOKUP(E24,'Ark65'!$A$2:$V$130,7,FALSE),0)+IF(A24="U911",VLOOKUP(E24,ArkU911s!$A$2:$V$130,7,FALSE),0)</f>
        <v>0</v>
      </c>
      <c r="H24" s="75">
        <f>IF(A24=43,VLOOKUP(E24,Ark43s!$A$2:$V$130,8,FALSE),0)+IF(A24=34,VLOOKUP(E24,'Ark34'!$A$2:$V$130,8,FALSE),0)+IF(E24="cup",VLOOKUP(E24,Arkcup!$A$2:$V$130,8,FALSE),0)+IF(A24=45,VLOOKUP(E24,'Ark45'!$A$2:$V$130,8,FALSE),0)++IF(A24=54,VLOOKUP(E24,'Ark54'!$A$2:$V$130,8,FALSE),0)+IF(A24=56,VLOOKUP(E24,'Ark56'!$A$2:$V$130,8,FALSE),0)+IF(A24=65,VLOOKUP(E24,'Ark65'!$A$2:$V$130,8,FALSE),0)+IF(A24="U911",VLOOKUP(E24,ArkU911s!$A$2:$V$130,8,FALSE),0)</f>
        <v>0</v>
      </c>
      <c r="I24" s="75">
        <f>IF(A24=43,VLOOKUP(E24,Ark43s!$A$2:$V$130,9,FALSE),0)+IF(A24=34,VLOOKUP(E24,'Ark34'!$A$2:$V$130,9,FALSE),0)+IF(E24="cup",VLOOKUP(E24,Arkcup!$A$2:$V$130,9,FALSE),0)+IF(A24=45,VLOOKUP(E24,'Ark45'!$A$2:$V$130,9,FALSE),0)++IF(A24=54,VLOOKUP(E24,'Ark54'!$A$2:$V$130,9,FALSE),0)+IF(A24=56,VLOOKUP(E24,'Ark56'!$A$2:$V$130,9,FALSE),0)+IF(A24=65,VLOOKUP(E24,'Ark65'!$A$2:$V$130,9,FALSE),0)+IF(A24="U911",VLOOKUP(E24,ArkU911s!$A$2:$V$130,9,FALSE),0)</f>
        <v>0</v>
      </c>
      <c r="J24" s="75">
        <f>IF(A24=43,VLOOKUP(E24,Ark43s!$A$2:$V$130,10,FALSE),0)+IF(A24=34,VLOOKUP(E24,'Ark34'!$A$2:$V$130,10,FALSE),0)+IF(E24="cup",VLOOKUP(E24,Arkcup!$A$2:$V$130,10,FALSE),0)+IF(A24=45,VLOOKUP(E24,'Ark45'!$A$2:$V$130,10,FALSE),0)++IF(A24=54,VLOOKUP(E24,'Ark54'!$A$2:$V$130,10,FALSE),0)+IF(A24=56,VLOOKUP(E24,'Ark56'!$A$2:$V$130,10,FALSE),0)+IF(A24=65,VLOOKUP(E24,'Ark65'!$A$2:$V$130,10,FALSE),0)+IF(A24="SW3",VLOOKUP(E24,ArkSw3!$A$2:$V$130,10,FALSE),0)+IF(A24="SW4",VLOOKUP(E24,ArkSw4!$A$2:$V$130,10,FALSE),0)+IF(A24="SW5",VLOOKUP(E24,ArkSw5!$A$2:$V$130,10,FALSE),0)+IF(A24="SW6",VLOOKUP(E24,ArkSw6!$A$2:$V$130,10,FALSE),0)+IF(A24="U911",VLOOKUP(E24,ArkU911s!$A$2:$V$130,10,FALSE),0)</f>
        <v>0</v>
      </c>
      <c r="K24" s="75">
        <f>IF(A24=43,VLOOKUP(E24,Ark43s!$A$2:$V$130,11,FALSE),0)+IF(A24=34,VLOOKUP(E24,'Ark34'!$A$2:$V$130,11,FALSE),0)+IF(E24="cup",VLOOKUP(E24,Arkcup!$A$2:$V$130,11,FALSE),0)+IF(A24=45,VLOOKUP(E24,'Ark45'!$A$2:$V$130,11,FALSE),0)++IF(A24=54,VLOOKUP(E24,'Ark54'!$A$2:$V$130,11,FALSE),0)+IF(A24=56,VLOOKUP(E24,'Ark56'!$A$2:$V$130,11,FALSE),0)+IF(A24=65,VLOOKUP(E24,'Ark65'!$A$2:$V$130,11,FALSE),0)+IF(A24="SW3",VLOOKUP(E24,ArkSw3!$A$2:$V$130,11,FALSE),0)+IF(A24="SW4",VLOOKUP(E24,ArkSw4!$A$2:$V$130,11,FALSE),0)+IF(A24="SW5",VLOOKUP(E24,ArkSw5!$A$2:$V$130,11,FALSE),0)+IF(A24="SW6",VLOOKUP(E24,ArkSw6!$A$2:$V$130,11,FALSE),0)+IF(A24="U911",VLOOKUP(E24,ArkU911s!$A$2:$V$130,11,FALSE),0)</f>
        <v>0</v>
      </c>
      <c r="L24" s="75">
        <f>IF(A24=43,VLOOKUP(E24,Ark43s!$A$2:$V$130,12,FALSE),0)+IF(A24=34,VLOOKUP(E24,'Ark34'!$A$2:$V$130,12,FALSE),0)+IF(E24="cup",VLOOKUP(E24,Arkcup!$A$2:$V$130,12,FALSE),0)+IF(A24=45,VLOOKUP(E24,'Ark45'!$A$2:$V$130,12,FALSE),0)++IF(A24=54,VLOOKUP(E24,'Ark54'!$A$2:$V$130,12,FALSE),0)+IF(A24=56,VLOOKUP(E24,'Ark56'!$A$2:$V$130,12,FALSE),0)+IF(A24=65,VLOOKUP(E24,'Ark65'!$A$2:$V$130,12,FALSE),0)+IF(A24="SW3",VLOOKUP(E24,ArkSw3!$A$2:$V$130,12,FALSE),0)+IF(A24="SW4",VLOOKUP(E24,ArkSw4!$A$2:$V$130,12,FALSE),0)+IF(A24="SW5",VLOOKUP(E24,ArkSw5!$A$2:$V$130,12,FALSE),0)+IF(A24="SW6",VLOOKUP(E24,ArkSw6!$A$2:$V$130,12,FALSE),0)+IF(A24="U911",VLOOKUP(E24,ArkU911s!$A$2:$V$130,12,FALSE),0)</f>
        <v>0</v>
      </c>
      <c r="M24" s="75">
        <f>IF(A24=43,VLOOKUP(E24,Ark43s!$A$2:$V$130,13,FALSE),0)+IF(A24=34,VLOOKUP(E24,'Ark34'!$A$2:$V$130,13,FALSE),0)+IF(E24="cup",VLOOKUP(E24,Arkcup!$A$2:$V$130,13,FALSE),0)+IF(A24=45,VLOOKUP(E24,'Ark45'!$A$2:$V$130,13,FALSE),0)++IF(A24=54,VLOOKUP(E24,'Ark54'!$A$2:$V$130,13,FALSE),0)+IF(A24=56,VLOOKUP(E24,'Ark56'!$A$2:$V$130,13,FALSE),0)+IF(A24=65,VLOOKUP(E24,'Ark65'!$A$2:$V$130,13,FALSE),0)+IF(A24="SW3",VLOOKUP(E24,ArkSw3!$A$2:$V$130,13,FALSE),0)+IF(A24="SW4",VLOOKUP(E24,ArkSw4!$A$2:$V$130,13,FALSE),0)+IF(A24="SW5",VLOOKUP(E24,ArkSw5!$A$2:$V$130,13,FALSE),0)+IF(A24="SW6",VLOOKUP(E24,ArkSw6!$A$2:$V$130,13,FALSE),0)+IF(A24="U911",VLOOKUP(E24,ArkU911s!$A$2:$V$130,13,FALSE),0)</f>
        <v>0</v>
      </c>
      <c r="N24" s="75">
        <f>IF(A24=43,VLOOKUP(E24,Ark43s!$A$2:$V$130,14,FALSE),0)+IF(A24=34,VLOOKUP(E24,'Ark34'!$A$2:$V$130,14,FALSE),0)+IF(E24="cup",VLOOKUP(E24,Arkcup!$A$2:$V$130,14,FALSE),0)+IF(A24=45,VLOOKUP(E24,'Ark45'!$A$2:$V$130,14,FALSE),0)++IF(A24=54,VLOOKUP(E24,'Ark54'!$A$2:$V$130,14,FALSE),0)+IF(A24=56,VLOOKUP(E24,'Ark56'!$A$2:$V$130,14,FALSE),0)+IF(A24=65,VLOOKUP(E24,'Ark65'!$A$2:$V$130,14,FALSE),0)+IF(A24="SW3",VLOOKUP(E24,ArkSw3!$A$2:$V$130,14,FALSE),0)+IF(A24="SW4",VLOOKUP(E24,ArkSw4!$A$2:$V$130,14,FALSE),0)+IF(A24="SW5",VLOOKUP(E24,ArkSw5!$A$2:$V$130,14,FALSE),0)+IF(A24="SW6",VLOOKUP(E24,ArkSw6!$A$2:$V$130,14,FALSE),0)+IF(A24="U911",VLOOKUP(E24,ArkU911s!$A$2:$V$130,14,FALSE),0)</f>
        <v>0</v>
      </c>
      <c r="O24" s="75">
        <f>IF(A24=43,VLOOKUP(E24,Ark43s!$A$2:$V$130,15,FALSE),0)+IF(A24=34,VLOOKUP(E24,'Ark34'!$A$2:$V$130,15,FALSE),0)+IF(E24="cup",VLOOKUP(E24,Arkcup!$A$2:$V$130,15,FALSE),0)+IF(A24=45,VLOOKUP(E24,'Ark45'!$A$2:$V$130,15,FALSE),0)++IF(A24=54,VLOOKUP(E24,'Ark54'!$A$2:$V$130,15,FALSE),0)+IF(A24=56,VLOOKUP(E24,'Ark56'!$A$2:$V$130,15,FALSE),0)+IF(A24=65,VLOOKUP(E24,'Ark65'!$A$2:$V$130,15,FALSE),0)+IF(A24="SW3",VLOOKUP(E24,ArkSw3!$A$2:$V$130,15,FALSE),0)+IF(A24="SW4",VLOOKUP(E24,ArkSw4!$A$2:$V$130,15,FALSE),0)+IF(A24="SW5",VLOOKUP(E24,ArkSw5!$A$2:$V$130,15,FALSE),0)+IF(A24="SW6",VLOOKUP(E24,ArkSw6!$A$2:$V$130,15,FALSE),0)+IF(A24="U911",VLOOKUP(E24,ArkU911s!$A$2:$V$130,15,FALSE),0)</f>
        <v>0</v>
      </c>
      <c r="P24" s="75">
        <f>IF(A24=43,VLOOKUP(E24,Ark43s!$A$2:$V$130,16,FALSE),0)+IF(A24=34,VLOOKUP(E24,'Ark34'!$A$2:$V$130,16,FALSE),0)+IF(E24="cup",VLOOKUP(E24,Arkcup!$A$2:$V$130,16,FALSE),0)+IF(A24=45,VLOOKUP(E24,'Ark45'!$A$2:$V$130,16,FALSE),0)+IF(A24=54,VLOOKUP(E24,'Ark54'!$A$2:$V$130,16,FALSE),0)+IF(A24=56,VLOOKUP(E24,'Ark56'!$A$2:$V$130,16,FALSE),0)+IF(A24=65,VLOOKUP(E24,'Ark65'!$A$2:$V$130,16,FALSE),0)+IF(A24="U911",VLOOKUP(E24,ArkU911s!$A$2:$V$130,16,FALSE),0)</f>
        <v>0</v>
      </c>
      <c r="Q24" s="75">
        <f>IF(A24=43,VLOOKUP(E24,Ark43s!$A$2:$V$130,17,FALSE),0)+IF(A24=34,VLOOKUP(E24,'Ark34'!$A$2:$V$130,17,FALSE),0)+IF(E24="cup",VLOOKUP(E24,Arkcup!$A$2:$V$130,17,FALSE),0)+IF(A24=45,VLOOKUP(E24,'Ark45'!$A$2:$V$130,17,FALSE),0)+IF(A24=54,VLOOKUP(E24,'Ark54'!$A$2:$V$130,17,FALSE),0)+IF(A24=56,VLOOKUP(E24,'Ark56'!$A$2:$V$130,17,FALSE),0)+IF(A24=65,VLOOKUP(E24,'Ark65'!$A$2:$V$130,17,FALSE),0)+IF(A24="U911",VLOOKUP(E24,ArkU911s!$A$2:$V$130,17,FALSE),0)</f>
        <v>0</v>
      </c>
      <c r="R24" s="75">
        <f>IF(A24=43,VLOOKUP(E24,Ark43s!$A$2:$V$130,18,FALSE),0)+IF(A24=34,VLOOKUP(E24,'Ark34'!$A$2:$V$130,18,FALSE),0)+IF(E24="cup",VLOOKUP(E24,Arkcup!$A$2:$V$130,18,FALSE),0)+IF(A24=45,VLOOKUP(E24,'Ark45'!$A$2:$V$130,18,FALSE),0)+IF(A24=54,VLOOKUP(E24,'Ark54'!$A$2:$V$130,18,FALSE),0)+IF(A24=56,VLOOKUP(E24,'Ark56'!$A$2:$V$130,18,FALSE),0)+IF(A24=65,VLOOKUP(E24,'Ark65'!$A$2:$V$130,18,FALSE),0)+IF(A24="U911",VLOOKUP(E24,ArkU911s!$A$2:$V$130,18,FALSE),0)</f>
        <v>0</v>
      </c>
      <c r="S24" s="75">
        <f>IF(A24=43,VLOOKUP(E24,Ark43s!$A$2:$V$130,19,FALSE),0)+IF(A24=34,VLOOKUP(E24,'Ark34'!$A$2:$V$130,19,FALSE),0)+IF(E24="cup",VLOOKUP(E24,Arkcup!$A$2:$V$130,19,FALSE),0)+IF(A24=45,VLOOKUP(E24,'Ark45'!$A$2:$V$130,19,FALSE),0)+IF(A24=54,VLOOKUP(E24,'Ark54'!$A$2:$V$130,19,FALSE),0)+IF(A24=56,VLOOKUP(E24,'Ark56'!$A$2:$V$130,19,FALSE),0)+IF(A24=65,VLOOKUP(E24,'Ark65'!$A$2:$V$130,19,FALSE),0)+IF(A24="U911",VLOOKUP(E24,ArkU911s!$A$2:$V$130,19,FALSE),0)</f>
        <v>0</v>
      </c>
      <c r="T24" s="75">
        <f>IF(A24=43,VLOOKUP(E24,Ark43s!$A$2:$V$130,20,FALSE),0)+IF(A24=34,VLOOKUP(E24,'Ark34'!$A$2:$V$130,20,FALSE),0)+IF(E24="cup",VLOOKUP(E24,Arkcup!$A$2:$V$130,20,FALSE),0)+IF(A24=45,VLOOKUP(E24,'Ark45'!$A$2:$V$130,20,FALSE),0)+IF(A24=54,VLOOKUP(E24,'Ark54'!$A$2:$V$130,20,FALSE),0)+IF(A24=56,VLOOKUP(E24,'Ark56'!$A$2:$V$130,20,FALSE),0)+IF(A24=65,VLOOKUP(E24,'Ark65'!$A$2:$V$130,20,FALSE),0)+IF(A24="U911",VLOOKUP(E24,ArkU911s!$A$2:$V$130,20,FALSE),0)</f>
        <v>0</v>
      </c>
      <c r="U24" s="75">
        <f>IF(A24=43,VLOOKUP(E24,Ark43s!$A$2:$V$130,21,FALSE),0)+IF(A24=34,VLOOKUP(E24,'Ark34'!$A$2:$V$130,21,FALSE),0)+IF(E24="cup",VLOOKUP(E24,Arkcup!$A$2:$V$130,21,FALSE),0)+IF(A24=45,VLOOKUP(E24,'Ark45'!$A$2:$V$130,21,FALSE),0)+IF(A24=54,VLOOKUP(E24,'Ark54'!$A$2:$V$130,21,FALSE),0)+IF(A24=56,VLOOKUP(E24,'Ark56'!$A$2:$V$130,21,FALSE),0)+IF(A24=65,VLOOKUP(E24,'Ark65'!$A$2:$V$130,21,FALSE),0)+IF(A24="U911",VLOOKUP(E24,ArkU911s!$A$2:$V$130,21,FALSE),0)</f>
        <v>0</v>
      </c>
      <c r="V24" s="98">
        <f t="shared" si="0"/>
        <v>0</v>
      </c>
      <c r="W24" s="137">
        <f>SUM(V24:V28)</f>
        <v>0</v>
      </c>
      <c r="X24" s="156"/>
      <c r="Z24" s="91"/>
      <c r="AC24" s="1"/>
      <c r="AD24" s="1"/>
      <c r="AE24" s="1"/>
      <c r="AF24" s="1"/>
      <c r="AG24" s="1"/>
      <c r="AH24" s="1"/>
    </row>
    <row r="25" spans="1:34" x14ac:dyDescent="0.25">
      <c r="A25" s="72" t="s">
        <v>78</v>
      </c>
      <c r="B25" s="89" t="s">
        <v>43</v>
      </c>
      <c r="C25" s="77" t="s">
        <v>21</v>
      </c>
      <c r="D25" s="61"/>
      <c r="E25" s="78">
        <v>0</v>
      </c>
      <c r="F25" s="102">
        <f>IF(A25=43,VLOOKUP(E25,Ark43s!$A$2:$V$130,6,FALSE),0)+IF(A25=34,VLOOKUP(E25,'Ark34'!$A$2:$V$130,6,FALSE),0)+IF(E25="cup",VLOOKUP(E25,Arkcup!$A$2:$V$130,6,FALSE),0)+IF(A25=45,VLOOKUP(E25,'Ark45'!$A$2:$V$130,6,FALSE),0)+IF(A25=54,VLOOKUP(E25,'Ark54'!$A$2:$V$130,6,FALSE),0)+IF(A25=56,VLOOKUP(E25,'Ark56'!$A$2:$V$130,6,FALSE),0)+IF(A25=65,VLOOKUP(E25,'Ark65'!$A$2:$V$130,6,FALSE),0)+IF(A25="U911",VLOOKUP(E25,ArkU911s!$A$2:$V$130,6,FALSE),0)</f>
        <v>0</v>
      </c>
      <c r="G25" s="102">
        <f>IF(A25=43,VLOOKUP(E25,Ark43s!$A$2:$V$130,7,FALSE),0)+IF(A25=34,VLOOKUP(E25,'Ark34'!$A$2:$V$130,7,FALSE),0)+IF(E25="cup",VLOOKUP(E25,Arkcup!$A$2:$V$130,7,FALSE),0)+IF(A25=45,VLOOKUP(E25,'Ark45'!$A$2:$V$130,7,FALSE),0)++IF(A25=54,VLOOKUP(E25,'Ark54'!$A$2:$V$130,7,FALSE),0)+IF(A25=56,VLOOKUP(E25,'Ark56'!$A$2:$V$130,7,FALSE),0)+IF(A25=65,VLOOKUP(E25,'Ark65'!$A$2:$V$130,7,FALSE),0)+IF(A25="U911",VLOOKUP(E25,ArkU911s!$A$2:$V$130,7,FALSE),0)</f>
        <v>0</v>
      </c>
      <c r="H25" s="102">
        <f>IF(A25=43,VLOOKUP(E25,Ark43s!$A$2:$V$130,8,FALSE),0)+IF(A25=34,VLOOKUP(E25,'Ark34'!$A$2:$V$130,8,FALSE),0)+IF(E25="cup",VLOOKUP(E25,Arkcup!$A$2:$V$130,8,FALSE),0)+IF(A25=45,VLOOKUP(E25,'Ark45'!$A$2:$V$130,8,FALSE),0)++IF(A25=54,VLOOKUP(E25,'Ark54'!$A$2:$V$130,8,FALSE),0)+IF(A25=56,VLOOKUP(E25,'Ark56'!$A$2:$V$130,8,FALSE),0)+IF(A25=65,VLOOKUP(E25,'Ark65'!$A$2:$V$130,8,FALSE),0)+IF(A25="U911",VLOOKUP(E25,ArkU911s!$A$2:$V$130,8,FALSE),0)</f>
        <v>0</v>
      </c>
      <c r="I25" s="102">
        <f>IF(A25=43,VLOOKUP(E25,Ark43s!$A$2:$V$130,9,FALSE),0)+IF(A25=34,VLOOKUP(E25,'Ark34'!$A$2:$V$130,9,FALSE),0)+IF(E25="cup",VLOOKUP(E25,Arkcup!$A$2:$V$130,9,FALSE),0)+IF(A25=45,VLOOKUP(E25,'Ark45'!$A$2:$V$130,9,FALSE),0)++IF(A25=54,VLOOKUP(E25,'Ark54'!$A$2:$V$130,9,FALSE),0)+IF(A25=56,VLOOKUP(E25,'Ark56'!$A$2:$V$130,9,FALSE),0)+IF(A25=65,VLOOKUP(E25,'Ark65'!$A$2:$V$130,9,FALSE),0)+IF(A25="U911",VLOOKUP(E25,ArkU911s!$A$2:$V$130,9,FALSE),0)</f>
        <v>0</v>
      </c>
      <c r="J25" s="102">
        <f>IF(A25=43,VLOOKUP(E25,Ark43s!$A$2:$V$130,10,FALSE),0)+IF(A25=34,VLOOKUP(E25,'Ark34'!$A$2:$V$130,10,FALSE),0)+IF(E25="cup",VLOOKUP(E25,Arkcup!$A$2:$V$130,10,FALSE),0)+IF(A25=45,VLOOKUP(E25,'Ark45'!$A$2:$V$130,10,FALSE),0)++IF(A25=54,VLOOKUP(E25,'Ark54'!$A$2:$V$130,10,FALSE),0)+IF(A25=56,VLOOKUP(E25,'Ark56'!$A$2:$V$130,10,FALSE),0)+IF(A25=65,VLOOKUP(E25,'Ark65'!$A$2:$V$130,10,FALSE),0)+IF(A25="SW3",VLOOKUP(E25,ArkSw3!$A$2:$V$130,10,FALSE),0)+IF(A25="SW4",VLOOKUP(E25,ArkSw4!$A$2:$V$130,10,FALSE),0)+IF(A25="SW5",VLOOKUP(E25,ArkSw5!$A$2:$V$130,10,FALSE),0)+IF(A25="SW6",VLOOKUP(E25,ArkSw6!$A$2:$V$130,10,FALSE),0)+IF(A25="U911",VLOOKUP(E25,ArkU911s!$A$2:$V$130,10,FALSE),0)</f>
        <v>0</v>
      </c>
      <c r="K25" s="102">
        <f>IF(A25=43,VLOOKUP(E25,Ark43s!$A$2:$V$130,11,FALSE),0)+IF(A25=34,VLOOKUP(E25,'Ark34'!$A$2:$V$130,11,FALSE),0)+IF(E25="cup",VLOOKUP(E25,Arkcup!$A$2:$V$130,11,FALSE),0)+IF(A25=45,VLOOKUP(E25,'Ark45'!$A$2:$V$130,11,FALSE),0)++IF(A25=54,VLOOKUP(E25,'Ark54'!$A$2:$V$130,11,FALSE),0)+IF(A25=56,VLOOKUP(E25,'Ark56'!$A$2:$V$130,11,FALSE),0)+IF(A25=65,VLOOKUP(E25,'Ark65'!$A$2:$V$130,11,FALSE),0)+IF(A25="SW3",VLOOKUP(E25,ArkSw3!$A$2:$V$130,11,FALSE),0)+IF(A25="SW4",VLOOKUP(E25,ArkSw4!$A$2:$V$130,11,FALSE),0)+IF(A25="SW5",VLOOKUP(E25,ArkSw5!$A$2:$V$130,11,FALSE),0)+IF(A25="SW6",VLOOKUP(E25,ArkSw6!$A$2:$V$130,11,FALSE),0)+IF(A25="U911",VLOOKUP(E25,ArkU911s!$A$2:$V$130,11,FALSE),0)</f>
        <v>0</v>
      </c>
      <c r="L25" s="102">
        <f>IF(A25=43,VLOOKUP(E25,Ark43s!$A$2:$V$130,12,FALSE),0)+IF(A25=34,VLOOKUP(E25,'Ark34'!$A$2:$V$130,12,FALSE),0)+IF(E25="cup",VLOOKUP(E25,Arkcup!$A$2:$V$130,12,FALSE),0)+IF(A25=45,VLOOKUP(E25,'Ark45'!$A$2:$V$130,12,FALSE),0)++IF(A25=54,VLOOKUP(E25,'Ark54'!$A$2:$V$130,12,FALSE),0)+IF(A25=56,VLOOKUP(E25,'Ark56'!$A$2:$V$130,12,FALSE),0)+IF(A25=65,VLOOKUP(E25,'Ark65'!$A$2:$V$130,12,FALSE),0)+IF(A25="SW3",VLOOKUP(E25,ArkSw3!$A$2:$V$130,12,FALSE),0)+IF(A25="SW4",VLOOKUP(E25,ArkSw4!$A$2:$V$130,12,FALSE),0)+IF(A25="SW5",VLOOKUP(E25,ArkSw5!$A$2:$V$130,12,FALSE),0)+IF(A25="SW6",VLOOKUP(E25,ArkSw6!$A$2:$V$130,12,FALSE),0)+IF(A25="U911",VLOOKUP(E25,ArkU911s!$A$2:$V$130,12,FALSE),0)</f>
        <v>0</v>
      </c>
      <c r="M25" s="102">
        <f>IF(A25=43,VLOOKUP(E25,Ark43s!$A$2:$V$130,13,FALSE),0)+IF(A25=34,VLOOKUP(E25,'Ark34'!$A$2:$V$130,13,FALSE),0)+IF(E25="cup",VLOOKUP(E25,Arkcup!$A$2:$V$130,13,FALSE),0)+IF(A25=45,VLOOKUP(E25,'Ark45'!$A$2:$V$130,13,FALSE),0)++IF(A25=54,VLOOKUP(E25,'Ark54'!$A$2:$V$130,13,FALSE),0)+IF(A25=56,VLOOKUP(E25,'Ark56'!$A$2:$V$130,13,FALSE),0)+IF(A25=65,VLOOKUP(E25,'Ark65'!$A$2:$V$130,13,FALSE),0)+IF(A25="SW3",VLOOKUP(E25,ArkSw3!$A$2:$V$130,13,FALSE),0)+IF(A25="SW4",VLOOKUP(E25,ArkSw4!$A$2:$V$130,13,FALSE),0)+IF(A25="SW5",VLOOKUP(E25,ArkSw5!$A$2:$V$130,13,FALSE),0)+IF(A25="SW6",VLOOKUP(E25,ArkSw6!$A$2:$V$130,13,FALSE),0)+IF(A25="U911",VLOOKUP(E25,ArkU911s!$A$2:$V$130,13,FALSE),0)</f>
        <v>0</v>
      </c>
      <c r="N25" s="102">
        <f>IF(A25=43,VLOOKUP(E25,Ark43s!$A$2:$V$130,14,FALSE),0)+IF(A25=34,VLOOKUP(E25,'Ark34'!$A$2:$V$130,14,FALSE),0)+IF(E25="cup",VLOOKUP(E25,Arkcup!$A$2:$V$130,14,FALSE),0)+IF(A25=45,VLOOKUP(E25,'Ark45'!$A$2:$V$130,14,FALSE),0)++IF(A25=54,VLOOKUP(E25,'Ark54'!$A$2:$V$130,14,FALSE),0)+IF(A25=56,VLOOKUP(E25,'Ark56'!$A$2:$V$130,14,FALSE),0)+IF(A25=65,VLOOKUP(E25,'Ark65'!$A$2:$V$130,14,FALSE),0)+IF(A25="SW3",VLOOKUP(E25,ArkSw3!$A$2:$V$130,14,FALSE),0)+IF(A25="SW4",VLOOKUP(E25,ArkSw4!$A$2:$V$130,14,FALSE),0)+IF(A25="SW5",VLOOKUP(E25,ArkSw5!$A$2:$V$130,14,FALSE),0)+IF(A25="SW6",VLOOKUP(E25,ArkSw6!$A$2:$V$130,14,FALSE),0)+IF(A25="U911",VLOOKUP(E25,ArkU911s!$A$2:$V$130,14,FALSE),0)</f>
        <v>0</v>
      </c>
      <c r="O25" s="102">
        <f>IF(A25=43,VLOOKUP(E25,Ark43s!$A$2:$V$130,15,FALSE),0)+IF(A25=34,VLOOKUP(E25,'Ark34'!$A$2:$V$130,15,FALSE),0)+IF(E25="cup",VLOOKUP(E25,Arkcup!$A$2:$V$130,15,FALSE),0)+IF(A25=45,VLOOKUP(E25,'Ark45'!$A$2:$V$130,15,FALSE),0)++IF(A25=54,VLOOKUP(E25,'Ark54'!$A$2:$V$130,15,FALSE),0)+IF(A25=56,VLOOKUP(E25,'Ark56'!$A$2:$V$130,15,FALSE),0)+IF(A25=65,VLOOKUP(E25,'Ark65'!$A$2:$V$130,15,FALSE),0)+IF(A25="SW3",VLOOKUP(E25,ArkSw3!$A$2:$V$130,15,FALSE),0)+IF(A25="SW4",VLOOKUP(E25,ArkSw4!$A$2:$V$130,15,FALSE),0)+IF(A25="SW5",VLOOKUP(E25,ArkSw5!$A$2:$V$130,15,FALSE),0)+IF(A25="SW6",VLOOKUP(E25,ArkSw6!$A$2:$V$130,15,FALSE),0)+IF(A25="U911",VLOOKUP(E25,ArkU911s!$A$2:$V$130,15,FALSE),0)</f>
        <v>0</v>
      </c>
      <c r="P25" s="102">
        <f>IF(A25=43,VLOOKUP(E25,Ark43s!$A$2:$V$130,16,FALSE),0)+IF(A25=34,VLOOKUP(E25,'Ark34'!$A$2:$V$130,16,FALSE),0)+IF(E25="cup",VLOOKUP(E25,Arkcup!$A$2:$V$130,16,FALSE),0)+IF(A25=45,VLOOKUP(E25,'Ark45'!$A$2:$V$130,16,FALSE),0)+IF(A25=54,VLOOKUP(E25,'Ark54'!$A$2:$V$130,16,FALSE),0)+IF(A25=56,VLOOKUP(E25,'Ark56'!$A$2:$V$130,16,FALSE),0)+IF(A25=65,VLOOKUP(E25,'Ark65'!$A$2:$V$130,16,FALSE),0)+IF(A25="U911",VLOOKUP(E25,ArkU911s!$A$2:$V$130,16,FALSE),0)</f>
        <v>0</v>
      </c>
      <c r="Q25" s="102">
        <f>IF(A25=43,VLOOKUP(E25,Ark43s!$A$2:$V$130,17,FALSE),0)+IF(A25=34,VLOOKUP(E25,'Ark34'!$A$2:$V$130,17,FALSE),0)+IF(E25="cup",VLOOKUP(E25,Arkcup!$A$2:$V$130,17,FALSE),0)+IF(A25=45,VLOOKUP(E25,'Ark45'!$A$2:$V$130,17,FALSE),0)+IF(A25=54,VLOOKUP(E25,'Ark54'!$A$2:$V$130,17,FALSE),0)+IF(A25=56,VLOOKUP(E25,'Ark56'!$A$2:$V$130,17,FALSE),0)+IF(A25=65,VLOOKUP(E25,'Ark65'!$A$2:$V$130,17,FALSE),0)+IF(A25="U911",VLOOKUP(E25,ArkU911s!$A$2:$V$130,17,FALSE),0)</f>
        <v>0</v>
      </c>
      <c r="R25" s="102">
        <f>IF(A25=43,VLOOKUP(E25,Ark43s!$A$2:$V$130,18,FALSE),0)+IF(A25=34,VLOOKUP(E25,'Ark34'!$A$2:$V$130,18,FALSE),0)+IF(E25="cup",VLOOKUP(E25,Arkcup!$A$2:$V$130,18,FALSE),0)+IF(A25=45,VLOOKUP(E25,'Ark45'!$A$2:$V$130,18,FALSE),0)+IF(A25=54,VLOOKUP(E25,'Ark54'!$A$2:$V$130,18,FALSE),0)+IF(A25=56,VLOOKUP(E25,'Ark56'!$A$2:$V$130,18,FALSE),0)+IF(A25=65,VLOOKUP(E25,'Ark65'!$A$2:$V$130,18,FALSE),0)+IF(A25="U911",VLOOKUP(E25,ArkU911s!$A$2:$V$130,18,FALSE),0)</f>
        <v>0</v>
      </c>
      <c r="S25" s="102">
        <f>IF(A25=43,VLOOKUP(E25,Ark43s!$A$2:$V$130,19,FALSE),0)+IF(A25=34,VLOOKUP(E25,'Ark34'!$A$2:$V$130,19,FALSE),0)+IF(E25="cup",VLOOKUP(E25,Arkcup!$A$2:$V$130,19,FALSE),0)+IF(A25=45,VLOOKUP(E25,'Ark45'!$A$2:$V$130,19,FALSE),0)+IF(A25=54,VLOOKUP(E25,'Ark54'!$A$2:$V$130,19,FALSE),0)+IF(A25=56,VLOOKUP(E25,'Ark56'!$A$2:$V$130,19,FALSE),0)+IF(A25=65,VLOOKUP(E25,'Ark65'!$A$2:$V$130,19,FALSE),0)+IF(A25="U911",VLOOKUP(E25,ArkU911s!$A$2:$V$130,19,FALSE),0)</f>
        <v>0</v>
      </c>
      <c r="T25" s="102">
        <f>IF(A25=43,VLOOKUP(E25,Ark43s!$A$2:$V$130,20,FALSE),0)+IF(A25=34,VLOOKUP(E25,'Ark34'!$A$2:$V$130,20,FALSE),0)+IF(E25="cup",VLOOKUP(E25,Arkcup!$A$2:$V$130,20,FALSE),0)+IF(A25=45,VLOOKUP(E25,'Ark45'!$A$2:$V$130,20,FALSE),0)+IF(A25=54,VLOOKUP(E25,'Ark54'!$A$2:$V$130,20,FALSE),0)+IF(A25=56,VLOOKUP(E25,'Ark56'!$A$2:$V$130,20,FALSE),0)+IF(A25=65,VLOOKUP(E25,'Ark65'!$A$2:$V$130,20,FALSE),0)+IF(A25="U911",VLOOKUP(E25,ArkU911s!$A$2:$V$130,20,FALSE),0)</f>
        <v>0</v>
      </c>
      <c r="U25" s="102">
        <f>IF(A25=43,VLOOKUP(E25,Ark43s!$A$2:$V$130,21,FALSE),0)+IF(A25=34,VLOOKUP(E25,'Ark34'!$A$2:$V$130,21,FALSE),0)+IF(E25="cup",VLOOKUP(E25,Arkcup!$A$2:$V$130,21,FALSE),0)+IF(A25=45,VLOOKUP(E25,'Ark45'!$A$2:$V$130,21,FALSE),0)+IF(A25=54,VLOOKUP(E25,'Ark54'!$A$2:$V$130,21,FALSE),0)+IF(A25=56,VLOOKUP(E25,'Ark56'!$A$2:$V$130,21,FALSE),0)+IF(A25=65,VLOOKUP(E25,'Ark65'!$A$2:$V$130,21,FALSE),0)+IF(A25="U911",VLOOKUP(E25,ArkU911s!$A$2:$V$130,21,FALSE),0)</f>
        <v>0</v>
      </c>
      <c r="V25" s="79">
        <f t="shared" si="0"/>
        <v>0</v>
      </c>
      <c r="W25" s="137"/>
      <c r="X25" s="156"/>
      <c r="Z25" s="91"/>
      <c r="AC25" s="1"/>
      <c r="AD25" s="1"/>
      <c r="AE25" s="1"/>
      <c r="AF25" s="1"/>
      <c r="AG25" s="1"/>
      <c r="AH25" s="1"/>
    </row>
    <row r="26" spans="1:34" x14ac:dyDescent="0.25">
      <c r="A26" s="72" t="s">
        <v>78</v>
      </c>
      <c r="B26" s="89" t="s">
        <v>43</v>
      </c>
      <c r="C26" s="77" t="s">
        <v>22</v>
      </c>
      <c r="D26" s="61"/>
      <c r="E26" s="78">
        <v>0</v>
      </c>
      <c r="F26" s="102">
        <f>IF(A26=43,VLOOKUP(E26,Ark43d!$A$2:$V$130,6,FALSE),0)+IF(A26=34,VLOOKUP(E26,'Ark34'!$A$2:$V$130,6,FALSE),0)+IF(A26="cup",VLOOKUP(E26,Arkcup!$A$2:$V$130,6,FALSE),0)+IF(A26=45,VLOOKUP(E26,'Ark45'!$A$2:$V$130,6,FALSE),0)++IF(A26=54,VLOOKUP(E26,'Ark54'!$A$2:$V$130,6,FALSE),0)+IF(A26=56,VLOOKUP(E26,'Ark56'!$A$2:$V$130,6,FALSE),0)+IF(A26=65,VLOOKUP(E26,'Ark65'!$A$2:$V$130,6,FALSE),0)+IF(A26="U911",VLOOKUP(E26,ArkU11d!$A$2:$V$130,6,FALSE),0)</f>
        <v>0</v>
      </c>
      <c r="G26" s="102">
        <f>IF(A26=43,VLOOKUP(E26,Ark43d!$A$2:$V$130,7,FALSE),0)+IF(A26=34,VLOOKUP(E26,'Ark34'!$A$2:$V$130,7,FALSE),0)+IF(A26="cup",VLOOKUP(E26,Arkcup!$A$2:$V$130,7,FALSE),0)+IF(A26=45,VLOOKUP(E26,'Ark45'!$A$2:$V$130,7,FALSE),0)++IF(A26=54,VLOOKUP(E26,'Ark54'!$A$2:$V$130,7,FALSE),0)+IF(A26=56,VLOOKUP(E26,'Ark56'!$A$2:$V$130,7,FALSE),0)+IF(A26=65,VLOOKUP(E26,'Ark65'!$A$2:$V$130,7,FALSE),0)+IF(A26="U911",VLOOKUP(E26,ArkU11d!$A$2:$V$130,7,FALSE),0)</f>
        <v>0</v>
      </c>
      <c r="H26" s="102">
        <f>IF(A26=43,VLOOKUP(E26,Ark43d!$A$2:$V$130,8,FALSE),0)+IF(A26=34,VLOOKUP(E26,'Ark34'!$A$2:$V$130,8,FALSE),0)+IF(A26="cup",VLOOKUP(E26,Arkcup!$A$2:$V$130,8,FALSE),0)+IF(A26=45,VLOOKUP(E26,'Ark45'!$A$2:$V$130,8,FALSE),0)++IF(A26=54,VLOOKUP(E26,'Ark54'!$A$2:$V$130,8,FALSE),0)+IF(A26=56,VLOOKUP(E26,'Ark56'!$A$2:$V$130,8,FALSE),0)+IF(A26=65,VLOOKUP(E26,'Ark65'!$A$2:$V$130,8,FALSE),0)+IF(A26="U911",VLOOKUP(E26,ArkU11d!$A$2:$V$130,8,FALSE),0)</f>
        <v>0</v>
      </c>
      <c r="I26" s="102">
        <f>IF(A26=43,VLOOKUP(E26,Ark43d!$A$2:$V$130,9,FALSE),0)+IF(A26=34,VLOOKUP(E26,'Ark34'!$A$2:$V$130,9,FALSE),0)+IF(A26="cup",VLOOKUP(E26,Arkcup!$A$2:$V$130,9,FALSE),0)+IF(A26=45,VLOOKUP(E26,'Ark45'!$A$2:$V$130,9,FALSE),0)++IF(A26=54,VLOOKUP(E26,'Ark54'!$A$2:$V$130,9,FALSE),0)+IF(A26=56,VLOOKUP(E26,'Ark56'!$A$2:$V$130,9,FALSE),0)+IF(A26=65,VLOOKUP(E26,'Ark65'!$A$2:$V$130,9,FALSE),0)+IF(A26="U911",VLOOKUP(E26,ArkU11d!$A$2:$V$130,9,FALSE),0)</f>
        <v>0</v>
      </c>
      <c r="J26" s="102">
        <f>IF(A26=43,VLOOKUP(E26,Ark43s!$A$2:$V$130,10,FALSE),0)+IF(A26=34,VLOOKUP(E26,'Ark34'!$A$2:$V$130,10,FALSE),0)+IF(E26="cup",VLOOKUP(E26,Arkcup!$A$2:$V$130,10,FALSE),0)+IF(A26=45,VLOOKUP(E26,'Ark45'!$A$2:$V$130,10,FALSE),0)++IF(A26=54,VLOOKUP(E26,'Ark54'!$A$2:$V$130,10,FALSE),0)+IF(A26=56,VLOOKUP(E26,'Ark56'!$A$2:$V$130,10,FALSE),0)+IF(A26=65,VLOOKUP(E26,'Ark65'!$A$2:$V$130,10,FALSE),0)+IF(A26="SW3",VLOOKUP(E26,ArkSw3!$A$2:$V$130,10,FALSE),0)+IF(A26="SW4",VLOOKUP(E26,ArkSw4!$A$2:$V$130,10,FALSE),0)+IF(A26="SW5",VLOOKUP(E26,ArkSw5!$A$2:$V$130,10,FALSE),0)+IF(A26="SW6",VLOOKUP(E26,ArkSw6!$A$2:$V$130,10,FALSE),0)+IF(A26="U911",VLOOKUP(E26,ArkU11d!$A$2:$V$130,10,FALSE),0)</f>
        <v>0</v>
      </c>
      <c r="K26" s="102">
        <f>IF(A26=43,VLOOKUP(E26,Ark43s!$A$2:$V$130,11,FALSE),0)+IF(A26=34,VLOOKUP(E26,'Ark34'!$A$2:$V$130,11,FALSE),0)+IF(E26="cup",VLOOKUP(E26,Arkcup!$A$2:$V$130,11,FALSE),0)+IF(A26=45,VLOOKUP(E26,'Ark45'!$A$2:$V$130,11,FALSE),0)++IF(A26=54,VLOOKUP(E26,'Ark54'!$A$2:$V$130,11,FALSE),0)+IF(A26=56,VLOOKUP(E26,'Ark56'!$A$2:$V$130,11,FALSE),0)+IF(A26=65,VLOOKUP(E26,'Ark65'!$A$2:$V$130,11,FALSE),0)+IF(A26="SW3",VLOOKUP(E26,ArkSw3!$A$2:$V$130,11,FALSE),0)+IF(A26="SW4",VLOOKUP(E26,ArkSw4!$A$2:$V$130,11,FALSE),0)+IF(A26="SW5",VLOOKUP(E26,ArkSw5!$A$2:$V$130,11,FALSE),0)+IF(A26="SW6",VLOOKUP(E26,ArkSw6!$A$2:$V$130,11,FALSE),0)+IF(A26="U911",VLOOKUP(E26,ArkU11d!$A$2:$V$130,11,FALSE),0)</f>
        <v>0</v>
      </c>
      <c r="L26" s="102">
        <f>IF(A26=43,VLOOKUP(E26,Ark43s!$A$2:$V$130,12,FALSE),0)+IF(A26=34,VLOOKUP(E26,'Ark34'!$A$2:$V$130,12,FALSE),0)+IF(E26="cup",VLOOKUP(E26,Arkcup!$A$2:$V$130,12,FALSE),0)+IF(A26=45,VLOOKUP(E26,'Ark45'!$A$2:$V$130,12,FALSE),0)++IF(A26=54,VLOOKUP(E26,'Ark54'!$A$2:$V$130,12,FALSE),0)+IF(A26=56,VLOOKUP(E26,'Ark56'!$A$2:$V$130,12,FALSE),0)+IF(A26=65,VLOOKUP(E26,'Ark65'!$A$2:$V$130,12,FALSE),0)+IF(A26="SW3",VLOOKUP(E26,ArkSw3!$A$2:$V$130,12,FALSE),0)+IF(A26="SW4",VLOOKUP(E26,ArkSw4!$A$2:$V$130,12,FALSE),0)+IF(A26="SW5",VLOOKUP(E26,ArkSw5!$A$2:$V$130,12,FALSE),0)+IF(A26="SW6",VLOOKUP(E26,ArkSw6!$A$2:$V$130,12,FALSE),0)+IF(A26="U911",VLOOKUP(E26,ArkU11d!$A$2:$V$130,12,FALSE),0)</f>
        <v>0</v>
      </c>
      <c r="M26" s="102">
        <f>IF(A26=43,VLOOKUP(E26,Ark43s!$A$2:$V$130,13,FALSE),0)+IF(A26=34,VLOOKUP(E26,'Ark34'!$A$2:$V$130,13,FALSE),0)+IF(E26="cup",VLOOKUP(E26,Arkcup!$A$2:$V$130,13,FALSE),0)+IF(A26=45,VLOOKUP(E26,'Ark45'!$A$2:$V$130,13,FALSE),0)++IF(A26=54,VLOOKUP(E26,'Ark54'!$A$2:$V$130,13,FALSE),0)+IF(A26=56,VLOOKUP(E26,'Ark56'!$A$2:$V$130,13,FALSE),0)+IF(A26=65,VLOOKUP(E26,'Ark65'!$A$2:$V$130,13,FALSE),0)+IF(A26="SW3",VLOOKUP(E26,ArkSw3!$A$2:$V$130,13,FALSE),0)+IF(A26="SW4",VLOOKUP(E26,ArkSw4!$A$2:$V$130,13,FALSE),0)+IF(A26="SW5",VLOOKUP(E26,ArkSw5!$A$2:$V$130,13,FALSE),0)+IF(A26="SW6",VLOOKUP(E26,ArkSw6!$A$2:$V$130,13,FALSE),0)+IF(A26="U911",VLOOKUP(E26,ArkU11d!$A$2:$V$130,13,FALSE),0)</f>
        <v>0</v>
      </c>
      <c r="N26" s="102">
        <f>IF(A26=43,VLOOKUP(E26,Ark43s!$A$2:$V$130,14,FALSE),0)+IF(A26=34,VLOOKUP(E26,'Ark34'!$A$2:$V$130,14,FALSE),0)+IF(E26="cup",VLOOKUP(E26,Arkcup!$A$2:$V$130,14,FALSE),0)+IF(A26=45,VLOOKUP(E26,'Ark45'!$A$2:$V$130,14,FALSE),0)++IF(A26=54,VLOOKUP(E26,'Ark54'!$A$2:$V$130,14,FALSE),0)+IF(A26=56,VLOOKUP(E26,'Ark56'!$A$2:$V$130,14,FALSE),0)+IF(A26=65,VLOOKUP(E26,'Ark65'!$A$2:$V$130,14,FALSE),0)+IF(A26="SW3",VLOOKUP(E26,ArkSw3!$A$2:$V$130,14,FALSE),0)+IF(A26="SW4",VLOOKUP(E26,ArkSw4!$A$2:$V$130,14,FALSE),0)+IF(A26="SW5",VLOOKUP(E26,ArkSw5!$A$2:$V$130,14,FALSE),0)+IF(A26="SW6",VLOOKUP(E26,ArkSw6!$A$2:$V$130,14,FALSE),0)+IF(A26="U911",VLOOKUP(E26,ArkU11d!$A$2:$V$130,14,FALSE),0)</f>
        <v>0</v>
      </c>
      <c r="O26" s="102">
        <f>IF(A26=43,VLOOKUP(E26,Ark43s!$A$2:$V$130,15,FALSE),0)+IF(A26=34,VLOOKUP(E26,'Ark34'!$A$2:$V$130,15,FALSE),0)+IF(E26="cup",VLOOKUP(E26,Arkcup!$A$2:$V$130,15,FALSE),0)+IF(A26=45,VLOOKUP(E26,'Ark45'!$A$2:$V$130,15,FALSE),0)++IF(A26=54,VLOOKUP(E26,'Ark54'!$A$2:$V$130,15,FALSE),0)+IF(A26=56,VLOOKUP(E26,'Ark56'!$A$2:$V$130,15,FALSE),0)+IF(A26=65,VLOOKUP(E26,'Ark65'!$A$2:$V$130,15,FALSE),0)+IF(A26="SW3",VLOOKUP(E26,ArkSw3!$A$2:$V$130,15,FALSE),0)+IF(A26="SW4",VLOOKUP(E26,ArkSw4!$A$2:$V$130,15,FALSE),0)+IF(A26="SW5",VLOOKUP(E26,ArkSw5!$A$2:$V$130,15,FALSE),0)+IF(A26="SW6",VLOOKUP(E26,ArkSw6!$A$2:$V$130,15,FALSE),0)+IF(A26="U911",VLOOKUP(E26,ArkU11d!$A$2:$V$130,15,FALSE),0)</f>
        <v>0</v>
      </c>
      <c r="P26" s="102">
        <f>IF(A26=43,VLOOKUP(E26,Ark43s!$A$2:$V$130,16,FALSE),0)+IF(A26=34,VLOOKUP(E26,'Ark34'!$A$2:$V$130,16,FALSE),0)+IF(E26="cup",VLOOKUP(E26,Arkcup!$A$2:$V$130,16,FALSE),0)+IF(A26=45,VLOOKUP(E26,'Ark45'!$A$2:$V$130,16,FALSE),0)+IF(A26=54,VLOOKUP(E26,'Ark54'!$A$2:$V$130,16,FALSE),0)+IF(A26=56,VLOOKUP(E26,'Ark56'!$A$2:$V$130,16,FALSE),0)+IF(A26=65,VLOOKUP(E26,'Ark65'!$A$2:$V$130,16,FALSE),0)+IF(A26="U911",VLOOKUP(E26,ArkU11d!$A$2:$V$130,16,FALSE),0)</f>
        <v>0</v>
      </c>
      <c r="Q26" s="102">
        <f>IF(A26=43,VLOOKUP(E26,Ark43s!$A$2:$V$130,17,FALSE),0)+IF(A26=34,VLOOKUP(E26,'Ark34'!$A$2:$V$130,17,FALSE),0)+IF(E26="cup",VLOOKUP(E26,Arkcup!$A$2:$V$130,17,FALSE),0)+IF(A26=45,VLOOKUP(E26,'Ark45'!$A$2:$V$130,17,FALSE),0)+IF(A26=54,VLOOKUP(E26,'Ark54'!$A$2:$V$130,17,FALSE),0)+IF(A26=56,VLOOKUP(E26,'Ark56'!$A$2:$V$130,17,FALSE),0)+IF(A26=65,VLOOKUP(E26,'Ark65'!$A$2:$V$130,17,FALSE),0)+IF(A26="U911",VLOOKUP(E26,ArkU11d!$A$2:$V$130,17,FALSE),0)</f>
        <v>0</v>
      </c>
      <c r="R26" s="102">
        <f>IF(A26=43,VLOOKUP(E26,Ark43s!$A$2:$V$130,18,FALSE),0)+IF(A26=34,VLOOKUP(E26,'Ark34'!$A$2:$V$130,18,FALSE),0)+IF(E26="cup",VLOOKUP(E26,Arkcup!$A$2:$V$130,18,FALSE),0)+IF(A26=45,VLOOKUP(E26,'Ark45'!$A$2:$V$130,18,FALSE),0)+IF(A26=54,VLOOKUP(E26,'Ark54'!$A$2:$V$130,18,FALSE),0)+IF(A26=56,VLOOKUP(E26,'Ark56'!$A$2:$V$130,18,FALSE),0)+IF(A26=65,VLOOKUP(E26,'Ark65'!$A$2:$V$130,18,FALSE),0)+IF(A26="U911",VLOOKUP(E26,ArkU11d!$A$2:$V$130,18,FALSE),0)</f>
        <v>0</v>
      </c>
      <c r="S26" s="102">
        <f>IF(A26=43,VLOOKUP(E26,Ark43s!$A$2:$V$130,19,FALSE),0)+IF(A26=34,VLOOKUP(E26,'Ark34'!$A$2:$V$130,19,FALSE),0)+IF(E26="cup",VLOOKUP(E26,Arkcup!$A$2:$V$130,19,FALSE),0)+IF(A26=45,VLOOKUP(E26,'Ark45'!$A$2:$V$130,19,FALSE),0)+IF(A26=54,VLOOKUP(E26,'Ark54'!$A$2:$V$130,19,FALSE),0)+IF(A26=56,VLOOKUP(E26,'Ark56'!$A$2:$V$130,19,FALSE),0)+IF(A26=65,VLOOKUP(E26,'Ark65'!$A$2:$V$130,19,FALSE),0)+IF(A26="U911",VLOOKUP(E26,ArkU11d!$A$2:$V$130,19,FALSE),0)</f>
        <v>0</v>
      </c>
      <c r="T26" s="102">
        <f>IF(A26=43,VLOOKUP(E26,Ark43s!$A$2:$V$130,20,FALSE),0)+IF(A26=34,VLOOKUP(E26,'Ark34'!$A$2:$V$130,20,FALSE),0)+IF(E26="cup",VLOOKUP(E26,Arkcup!$A$2:$V$130,20,FALSE),0)+IF(A26=45,VLOOKUP(E26,'Ark45'!$A$2:$V$130,20,FALSE),0)+IF(A26=54,VLOOKUP(E26,'Ark54'!$A$2:$V$130,20,FALSE),0)+IF(A26=56,VLOOKUP(E26,'Ark56'!$A$2:$V$130,20,FALSE),0)+IF(A26=65,VLOOKUP(E26,'Ark65'!$A$2:$V$130,20,FALSE),0)+IF(A26="U911",VLOOKUP(E26,ArkU11d!$A$2:$V$130,20,FALSE),0)</f>
        <v>0</v>
      </c>
      <c r="U26" s="102">
        <f>IF(A26=43,VLOOKUP(E26,Ark43s!$A$2:$V$130,21,FALSE),0)+IF(A26=34,VLOOKUP(E26,'Ark34'!$A$2:$V$130,21,FALSE),0)+IF(E26="cup",VLOOKUP(E26,Arkcup!$A$2:$V$130,21,FALSE),0)+IF(A26=45,VLOOKUP(E26,'Ark45'!$A$2:$V$130,21,FALSE),0)+IF(A26=54,VLOOKUP(E26,'Ark54'!$A$2:$V$130,21,FALSE),0)+IF(A26=56,VLOOKUP(E26,'Ark56'!$A$2:$V$130,21,FALSE),0)+IF(A26=65,VLOOKUP(E26,'Ark65'!$A$2:$V$130,21,FALSE),0)+IF(A26="U911",VLOOKUP(E26,ArkU11d!$A$2:$V$130,21,FALSE),0)</f>
        <v>0</v>
      </c>
      <c r="V26" s="79">
        <f t="shared" si="0"/>
        <v>0</v>
      </c>
      <c r="W26" s="137"/>
      <c r="X26" s="156"/>
      <c r="Z26" s="91"/>
      <c r="AC26" s="1"/>
      <c r="AD26" s="1"/>
      <c r="AE26" s="1"/>
      <c r="AF26" s="1"/>
      <c r="AG26" s="1"/>
      <c r="AH26" s="1"/>
    </row>
    <row r="27" spans="1:34" x14ac:dyDescent="0.25">
      <c r="A27" s="72" t="s">
        <v>78</v>
      </c>
      <c r="B27" s="89" t="s">
        <v>43</v>
      </c>
      <c r="C27" s="77" t="s">
        <v>23</v>
      </c>
      <c r="D27" s="61"/>
      <c r="E27" s="78">
        <v>0</v>
      </c>
      <c r="F27" s="102">
        <f>IF(A27=43,VLOOKUP(E27,Ark43d!$A$2:$V$130,6,FALSE),0)+IF(A27=34,VLOOKUP(E27,'Ark34'!$A$2:$V$130,6,FALSE),0)+IF(A27="cup",VLOOKUP(E27,Arkcup!$A$2:$V$130,6,FALSE),0)+IF(A27=45,VLOOKUP(E27,'Ark45'!$A$2:$V$130,6,FALSE),0)++IF(A27=54,VLOOKUP(E27,'Ark54'!$A$2:$V$130,6,FALSE),0)+IF(A27=56,VLOOKUP(E27,'Ark56'!$A$2:$V$130,6,FALSE),0)+IF(A27=65,VLOOKUP(E27,'Ark65'!$A$2:$V$130,6,FALSE),0)+IF(A27="U911",VLOOKUP(E27,ArkU11d!$A$2:$V$130,6,FALSE),0)</f>
        <v>0</v>
      </c>
      <c r="G27" s="102">
        <f>IF(A27=43,VLOOKUP(E27,Ark43d!$A$2:$V$130,7,FALSE),0)+IF(A27=34,VLOOKUP(E27,'Ark34'!$A$2:$V$130,7,FALSE),0)+IF(A27="cup",VLOOKUP(E27,Arkcup!$A$2:$V$130,7,FALSE),0)+IF(A27=45,VLOOKUP(E27,'Ark45'!$A$2:$V$130,7,FALSE),0)++IF(A27=54,VLOOKUP(E27,'Ark54'!$A$2:$V$130,7,FALSE),0)+IF(A27=56,VLOOKUP(E27,'Ark56'!$A$2:$V$130,7,FALSE),0)+IF(A27=65,VLOOKUP(E27,'Ark65'!$A$2:$V$130,7,FALSE),0)+IF(A27="U911",VLOOKUP(E27,ArkU11d!$A$2:$V$130,7,FALSE),0)</f>
        <v>0</v>
      </c>
      <c r="H27" s="102">
        <f>IF(A27=43,VLOOKUP(E27,Ark43d!$A$2:$V$130,8,FALSE),0)+IF(A27=34,VLOOKUP(E27,'Ark34'!$A$2:$V$130,8,FALSE),0)+IF(A27="cup",VLOOKUP(E27,Arkcup!$A$2:$V$130,8,FALSE),0)+IF(A27=45,VLOOKUP(E27,'Ark45'!$A$2:$V$130,8,FALSE),0)++IF(A27=54,VLOOKUP(E27,'Ark54'!$A$2:$V$130,8,FALSE),0)+IF(A27=56,VLOOKUP(E27,'Ark56'!$A$2:$V$130,8,FALSE),0)+IF(A27=65,VLOOKUP(E27,'Ark65'!$A$2:$V$130,8,FALSE),0)+IF(A27="U911",VLOOKUP(E27,ArkU11d!$A$2:$V$130,8,FALSE),0)</f>
        <v>0</v>
      </c>
      <c r="I27" s="102">
        <f>IF(A27=43,VLOOKUP(E27,Ark43d!$A$2:$V$130,9,FALSE),0)+IF(A27=34,VLOOKUP(E27,'Ark34'!$A$2:$V$130,9,FALSE),0)+IF(A27="cup",VLOOKUP(E27,Arkcup!$A$2:$V$130,9,FALSE),0)+IF(A27=45,VLOOKUP(E27,'Ark45'!$A$2:$V$130,9,FALSE),0)++IF(A27=54,VLOOKUP(E27,'Ark54'!$A$2:$V$130,9,FALSE),0)+IF(A27=56,VLOOKUP(E27,'Ark56'!$A$2:$V$130,9,FALSE),0)+IF(A27=65,VLOOKUP(E27,'Ark65'!$A$2:$V$130,9,FALSE),0)+IF(A27="U911",VLOOKUP(E27,ArkU11d!$A$2:$V$130,9,FALSE),0)</f>
        <v>0</v>
      </c>
      <c r="J27" s="102">
        <f>IF(A27=43,VLOOKUP(E27,Ark43s!$A$2:$V$130,10,FALSE),0)+IF(A27=34,VLOOKUP(E27,'Ark34'!$A$2:$V$130,10,FALSE),0)+IF(E27="cup",VLOOKUP(E27,Arkcup!$A$2:$V$130,10,FALSE),0)+IF(A27=45,VLOOKUP(E27,'Ark45'!$A$2:$V$130,10,FALSE),0)++IF(A27=54,VLOOKUP(E27,'Ark54'!$A$2:$V$130,10,FALSE),0)+IF(A27=56,VLOOKUP(E27,'Ark56'!$A$2:$V$130,10,FALSE),0)+IF(A27=65,VLOOKUP(E27,'Ark65'!$A$2:$V$130,10,FALSE),0)+IF(A27="SW3",VLOOKUP(E27,ArkSw3!$A$2:$V$130,10,FALSE),0)+IF(A27="SW4",VLOOKUP(E27,ArkSw4!$A$2:$V$130,10,FALSE),0)+IF(A27="SW5",VLOOKUP(E27,ArkSw5!$A$2:$V$130,10,FALSE),0)+IF(A27="SW6",VLOOKUP(E27,ArkSw6!$A$2:$V$130,10,FALSE),0)+IF(A27="U911",VLOOKUP(E27,ArkU11d!$A$2:$V$130,10,FALSE),0)</f>
        <v>0</v>
      </c>
      <c r="K27" s="102">
        <f>IF(A27=43,VLOOKUP(E27,Ark43s!$A$2:$V$130,11,FALSE),0)+IF(A27=34,VLOOKUP(E27,'Ark34'!$A$2:$V$130,11,FALSE),0)+IF(E27="cup",VLOOKUP(E27,Arkcup!$A$2:$V$130,11,FALSE),0)+IF(A27=45,VLOOKUP(E27,'Ark45'!$A$2:$V$130,11,FALSE),0)++IF(A27=54,VLOOKUP(E27,'Ark54'!$A$2:$V$130,11,FALSE),0)+IF(A27=56,VLOOKUP(E27,'Ark56'!$A$2:$V$130,11,FALSE),0)+IF(A27=65,VLOOKUP(E27,'Ark65'!$A$2:$V$130,11,FALSE),0)+IF(A27="SW3",VLOOKUP(E27,ArkSw3!$A$2:$V$130,11,FALSE),0)+IF(A27="SW4",VLOOKUP(E27,ArkSw4!$A$2:$V$130,11,FALSE),0)+IF(A27="SW5",VLOOKUP(E27,ArkSw5!$A$2:$V$130,11,FALSE),0)+IF(A27="SW6",VLOOKUP(E27,ArkSw6!$A$2:$V$130,11,FALSE),0)+IF(A27="U911",VLOOKUP(E27,ArkU11d!$A$2:$V$130,11,FALSE),0)</f>
        <v>0</v>
      </c>
      <c r="L27" s="102">
        <f>IF(A27=43,VLOOKUP(E27,Ark43s!$A$2:$V$130,12,FALSE),0)+IF(A27=34,VLOOKUP(E27,'Ark34'!$A$2:$V$130,12,FALSE),0)+IF(E27="cup",VLOOKUP(E27,Arkcup!$A$2:$V$130,12,FALSE),0)+IF(A27=45,VLOOKUP(E27,'Ark45'!$A$2:$V$130,12,FALSE),0)++IF(A27=54,VLOOKUP(E27,'Ark54'!$A$2:$V$130,12,FALSE),0)+IF(A27=56,VLOOKUP(E27,'Ark56'!$A$2:$V$130,12,FALSE),0)+IF(A27=65,VLOOKUP(E27,'Ark65'!$A$2:$V$130,12,FALSE),0)+IF(A27="SW3",VLOOKUP(E27,ArkSw3!$A$2:$V$130,12,FALSE),0)+IF(A27="SW4",VLOOKUP(E27,ArkSw4!$A$2:$V$130,12,FALSE),0)+IF(A27="SW5",VLOOKUP(E27,ArkSw5!$A$2:$V$130,12,FALSE),0)+IF(A27="SW6",VLOOKUP(E27,ArkSw6!$A$2:$V$130,12,FALSE),0)+IF(A27="U911",VLOOKUP(E27,ArkU11d!$A$2:$V$130,12,FALSE),0)</f>
        <v>0</v>
      </c>
      <c r="M27" s="102">
        <f>IF(A27=43,VLOOKUP(E27,Ark43s!$A$2:$V$130,13,FALSE),0)+IF(A27=34,VLOOKUP(E27,'Ark34'!$A$2:$V$130,13,FALSE),0)+IF(E27="cup",VLOOKUP(E27,Arkcup!$A$2:$V$130,13,FALSE),0)+IF(A27=45,VLOOKUP(E27,'Ark45'!$A$2:$V$130,13,FALSE),0)++IF(A27=54,VLOOKUP(E27,'Ark54'!$A$2:$V$130,13,FALSE),0)+IF(A27=56,VLOOKUP(E27,'Ark56'!$A$2:$V$130,13,FALSE),0)+IF(A27=65,VLOOKUP(E27,'Ark65'!$A$2:$V$130,13,FALSE),0)+IF(A27="SW3",VLOOKUP(E27,ArkSw3!$A$2:$V$130,13,FALSE),0)+IF(A27="SW4",VLOOKUP(E27,ArkSw4!$A$2:$V$130,13,FALSE),0)+IF(A27="SW5",VLOOKUP(E27,ArkSw5!$A$2:$V$130,13,FALSE),0)+IF(A27="SW6",VLOOKUP(E27,ArkSw6!$A$2:$V$130,13,FALSE),0)+IF(A27="U911",VLOOKUP(E27,ArkU11d!$A$2:$V$130,13,FALSE),0)</f>
        <v>0</v>
      </c>
      <c r="N27" s="102">
        <f>IF(A27=43,VLOOKUP(E27,Ark43s!$A$2:$V$130,14,FALSE),0)+IF(A27=34,VLOOKUP(E27,'Ark34'!$A$2:$V$130,14,FALSE),0)+IF(E27="cup",VLOOKUP(E27,Arkcup!$A$2:$V$130,14,FALSE),0)+IF(A27=45,VLOOKUP(E27,'Ark45'!$A$2:$V$130,14,FALSE),0)++IF(A27=54,VLOOKUP(E27,'Ark54'!$A$2:$V$130,14,FALSE),0)+IF(A27=56,VLOOKUP(E27,'Ark56'!$A$2:$V$130,14,FALSE),0)+IF(A27=65,VLOOKUP(E27,'Ark65'!$A$2:$V$130,14,FALSE),0)+IF(A27="SW3",VLOOKUP(E27,ArkSw3!$A$2:$V$130,14,FALSE),0)+IF(A27="SW4",VLOOKUP(E27,ArkSw4!$A$2:$V$130,14,FALSE),0)+IF(A27="SW5",VLOOKUP(E27,ArkSw5!$A$2:$V$130,14,FALSE),0)+IF(A27="SW6",VLOOKUP(E27,ArkSw6!$A$2:$V$130,14,FALSE),0)+IF(A27="U911",VLOOKUP(E27,ArkU11d!$A$2:$V$130,14,FALSE),0)</f>
        <v>0</v>
      </c>
      <c r="O27" s="102">
        <f>IF(A27=43,VLOOKUP(E27,Ark43s!$A$2:$V$130,15,FALSE),0)+IF(A27=34,VLOOKUP(E27,'Ark34'!$A$2:$V$130,15,FALSE),0)+IF(E27="cup",VLOOKUP(E27,Arkcup!$A$2:$V$130,15,FALSE),0)+IF(A27=45,VLOOKUP(E27,'Ark45'!$A$2:$V$130,15,FALSE),0)++IF(A27=54,VLOOKUP(E27,'Ark54'!$A$2:$V$130,15,FALSE),0)+IF(A27=56,VLOOKUP(E27,'Ark56'!$A$2:$V$130,15,FALSE),0)+IF(A27=65,VLOOKUP(E27,'Ark65'!$A$2:$V$130,15,FALSE),0)+IF(A27="SW3",VLOOKUP(E27,ArkSw3!$A$2:$V$130,15,FALSE),0)+IF(A27="SW4",VLOOKUP(E27,ArkSw4!$A$2:$V$130,15,FALSE),0)+IF(A27="SW5",VLOOKUP(E27,ArkSw5!$A$2:$V$130,15,FALSE),0)+IF(A27="SW6",VLOOKUP(E27,ArkSw6!$A$2:$V$130,15,FALSE),0)+IF(A27="U911",VLOOKUP(E27,ArkU11d!$A$2:$V$130,15,FALSE),0)</f>
        <v>0</v>
      </c>
      <c r="P27" s="102">
        <f>IF(A27=43,VLOOKUP(E27,Ark43s!$A$2:$V$130,16,FALSE),0)+IF(A27=34,VLOOKUP(E27,'Ark34'!$A$2:$V$130,16,FALSE),0)+IF(E27="cup",VLOOKUP(E27,Arkcup!$A$2:$V$130,16,FALSE),0)+IF(A27=45,VLOOKUP(E27,'Ark45'!$A$2:$V$130,16,FALSE),0)+IF(A27=54,VLOOKUP(E27,'Ark54'!$A$2:$V$130,16,FALSE),0)+IF(A27=56,VLOOKUP(E27,'Ark56'!$A$2:$V$130,16,FALSE),0)+IF(A27=65,VLOOKUP(E27,'Ark65'!$A$2:$V$130,16,FALSE),0)+IF(A27="U911",VLOOKUP(E27,ArkU11d!$A$2:$V$130,16,FALSE),0)</f>
        <v>0</v>
      </c>
      <c r="Q27" s="102">
        <f>IF(A27=43,VLOOKUP(E27,Ark43s!$A$2:$V$130,17,FALSE),0)+IF(A27=34,VLOOKUP(E27,'Ark34'!$A$2:$V$130,17,FALSE),0)+IF(E27="cup",VLOOKUP(E27,Arkcup!$A$2:$V$130,17,FALSE),0)+IF(A27=45,VLOOKUP(E27,'Ark45'!$A$2:$V$130,17,FALSE),0)+IF(A27=54,VLOOKUP(E27,'Ark54'!$A$2:$V$130,17,FALSE),0)+IF(A27=56,VLOOKUP(E27,'Ark56'!$A$2:$V$130,17,FALSE),0)+IF(A27=65,VLOOKUP(E27,'Ark65'!$A$2:$V$130,17,FALSE),0)+IF(A27="U911",VLOOKUP(E27,ArkU11d!$A$2:$V$130,17,FALSE),0)</f>
        <v>0</v>
      </c>
      <c r="R27" s="102">
        <f>IF(A27=43,VLOOKUP(E27,Ark43s!$A$2:$V$130,18,FALSE),0)+IF(A27=34,VLOOKUP(E27,'Ark34'!$A$2:$V$130,18,FALSE),0)+IF(E27="cup",VLOOKUP(E27,Arkcup!$A$2:$V$130,18,FALSE),0)+IF(A27=45,VLOOKUP(E27,'Ark45'!$A$2:$V$130,18,FALSE),0)+IF(A27=54,VLOOKUP(E27,'Ark54'!$A$2:$V$130,18,FALSE),0)+IF(A27=56,VLOOKUP(E27,'Ark56'!$A$2:$V$130,18,FALSE),0)+IF(A27=65,VLOOKUP(E27,'Ark65'!$A$2:$V$130,18,FALSE),0)+IF(A27="U911",VLOOKUP(E27,ArkU11d!$A$2:$V$130,18,FALSE),0)</f>
        <v>0</v>
      </c>
      <c r="S27" s="102">
        <f>IF(A27=43,VLOOKUP(E27,Ark43s!$A$2:$V$130,19,FALSE),0)+IF(A27=34,VLOOKUP(E27,'Ark34'!$A$2:$V$130,19,FALSE),0)+IF(E27="cup",VLOOKUP(E27,Arkcup!$A$2:$V$130,19,FALSE),0)+IF(A27=45,VLOOKUP(E27,'Ark45'!$A$2:$V$130,19,FALSE),0)+IF(A27=54,VLOOKUP(E27,'Ark54'!$A$2:$V$130,19,FALSE),0)+IF(A27=56,VLOOKUP(E27,'Ark56'!$A$2:$V$130,19,FALSE),0)+IF(A27=65,VLOOKUP(E27,'Ark65'!$A$2:$V$130,19,FALSE),0)+IF(A27="U911",VLOOKUP(E27,ArkU11d!$A$2:$V$130,19,FALSE),0)</f>
        <v>0</v>
      </c>
      <c r="T27" s="102">
        <f>IF(A27=43,VLOOKUP(E27,Ark43s!$A$2:$V$130,20,FALSE),0)+IF(A27=34,VLOOKUP(E27,'Ark34'!$A$2:$V$130,20,FALSE),0)+IF(E27="cup",VLOOKUP(E27,Arkcup!$A$2:$V$130,20,FALSE),0)+IF(A27=45,VLOOKUP(E27,'Ark45'!$A$2:$V$130,20,FALSE),0)+IF(A27=54,VLOOKUP(E27,'Ark54'!$A$2:$V$130,20,FALSE),0)+IF(A27=56,VLOOKUP(E27,'Ark56'!$A$2:$V$130,20,FALSE),0)+IF(A27=65,VLOOKUP(E27,'Ark65'!$A$2:$V$130,20,FALSE),0)+IF(A27="U911",VLOOKUP(E27,ArkU11d!$A$2:$V$130,20,FALSE),0)</f>
        <v>0</v>
      </c>
      <c r="U27" s="102">
        <f>IF(A27=43,VLOOKUP(E27,Ark43s!$A$2:$V$130,21,FALSE),0)+IF(A27=34,VLOOKUP(E27,'Ark34'!$A$2:$V$130,21,FALSE),0)+IF(E27="cup",VLOOKUP(E27,Arkcup!$A$2:$V$130,21,FALSE),0)+IF(A27=45,VLOOKUP(E27,'Ark45'!$A$2:$V$130,21,FALSE),0)+IF(A27=54,VLOOKUP(E27,'Ark54'!$A$2:$V$130,21,FALSE),0)+IF(A27=56,VLOOKUP(E27,'Ark56'!$A$2:$V$130,21,FALSE),0)+IF(A27=65,VLOOKUP(E27,'Ark65'!$A$2:$V$130,21,FALSE),0)+IF(A27="U911",VLOOKUP(E27,ArkU11d!$A$2:$V$130,21,FALSE),0)</f>
        <v>0</v>
      </c>
      <c r="V27" s="79">
        <f t="shared" si="0"/>
        <v>0</v>
      </c>
      <c r="W27" s="137"/>
      <c r="X27" s="156"/>
      <c r="Z27" s="91"/>
      <c r="AC27" s="1"/>
      <c r="AD27" s="1"/>
      <c r="AE27" s="1"/>
      <c r="AF27" s="1"/>
      <c r="AG27" s="1"/>
      <c r="AH27" s="1"/>
    </row>
    <row r="28" spans="1:34" ht="15.75" thickBot="1" x14ac:dyDescent="0.3">
      <c r="A28" s="72" t="s">
        <v>78</v>
      </c>
      <c r="B28" s="90" t="s">
        <v>43</v>
      </c>
      <c r="C28" s="80" t="s">
        <v>24</v>
      </c>
      <c r="D28" s="62"/>
      <c r="E28" s="81">
        <v>0</v>
      </c>
      <c r="F28" s="103">
        <f>IF(A28=43,VLOOKUP(E28,Ark43d!$A$2:$V$130,6,FALSE),0)+IF(A28=34,VLOOKUP(E28,'Ark34'!$A$2:$V$130,6,FALSE),0)+IF(A28="cup",VLOOKUP(E28,Arkcup!$A$2:$V$130,6,FALSE),0)+IF(A28=45,VLOOKUP(E28,'Ark45'!$A$2:$V$130,6,FALSE),0)++IF(A28=54,VLOOKUP(E28,'Ark54'!$A$2:$V$130,6,FALSE),0)+IF(A28=56,VLOOKUP(E28,'Ark56'!$A$2:$V$130,6,FALSE),0)+IF(A28=65,VLOOKUP(E28,'Ark65'!$A$2:$V$130,6,FALSE),0)+IF(A28="U911",VLOOKUP(E28,ArkU11d!$A$2:$V$130,6,FALSE),0)</f>
        <v>0</v>
      </c>
      <c r="G28" s="103">
        <f>IF(A28=43,VLOOKUP(E28,Ark43d!$A$2:$V$130,7,FALSE),0)+IF(A28=34,VLOOKUP(E28,'Ark34'!$A$2:$V$130,7,FALSE),0)+IF(A28="cup",VLOOKUP(E28,Arkcup!$A$2:$V$130,7,FALSE),0)+IF(A28=45,VLOOKUP(E28,'Ark45'!$A$2:$V$130,7,FALSE),0)++IF(A28=54,VLOOKUP(E28,'Ark54'!$A$2:$V$130,7,FALSE),0)+IF(A28=56,VLOOKUP(E28,'Ark56'!$A$2:$V$130,7,FALSE),0)+IF(A28=65,VLOOKUP(E28,'Ark65'!$A$2:$V$130,7,FALSE),0)+IF(A28="U911",VLOOKUP(E28,ArkU11d!$A$2:$V$130,7,FALSE),0)</f>
        <v>0</v>
      </c>
      <c r="H28" s="103">
        <f>IF(A28=43,VLOOKUP(E28,Ark43d!$A$2:$V$130,8,FALSE),0)+IF(A28=34,VLOOKUP(E28,'Ark34'!$A$2:$V$130,8,FALSE),0)+IF(A28="cup",VLOOKUP(E28,Arkcup!$A$2:$V$130,8,FALSE),0)+IF(A28=45,VLOOKUP(E28,'Ark45'!$A$2:$V$130,8,FALSE),0)++IF(A28=54,VLOOKUP(E28,'Ark54'!$A$2:$V$130,8,FALSE),0)+IF(A28=56,VLOOKUP(E28,'Ark56'!$A$2:$V$130,8,FALSE),0)+IF(A28=65,VLOOKUP(E28,'Ark65'!$A$2:$V$130,8,FALSE),0)+IF(A28="U911",VLOOKUP(E28,ArkU11d!$A$2:$V$130,8,FALSE),0)</f>
        <v>0</v>
      </c>
      <c r="I28" s="103">
        <f>IF(A28=43,VLOOKUP(E28,Ark43d!$A$2:$V$130,9,FALSE),0)+IF(A28=34,VLOOKUP(E28,'Ark34'!$A$2:$V$130,9,FALSE),0)+IF(A28="cup",VLOOKUP(E28,Arkcup!$A$2:$V$130,9,FALSE),0)+IF(A28=45,VLOOKUP(E28,'Ark45'!$A$2:$V$130,9,FALSE),0)++IF(A28=54,VLOOKUP(E28,'Ark54'!$A$2:$V$130,9,FALSE),0)+IF(A28=56,VLOOKUP(E28,'Ark56'!$A$2:$V$130,9,FALSE),0)+IF(A28=65,VLOOKUP(E28,'Ark65'!$A$2:$V$130,9,FALSE),0)+IF(A28="U911",VLOOKUP(E28,ArkU11d!$A$2:$V$130,9,FALSE),0)</f>
        <v>0</v>
      </c>
      <c r="J28" s="103">
        <f>IF(A28=43,VLOOKUP(E28,Ark43s!$A$2:$V$130,10,FALSE),0)+IF(A28=34,VLOOKUP(E28,'Ark34'!$A$2:$V$130,10,FALSE),0)+IF(E28="cup",VLOOKUP(E28,Arkcup!$A$2:$V$130,10,FALSE),0)+IF(A28=45,VLOOKUP(E28,'Ark45'!$A$2:$V$130,10,FALSE),0)++IF(A28=54,VLOOKUP(E28,'Ark54'!$A$2:$V$130,10,FALSE),0)+IF(A28=56,VLOOKUP(E28,'Ark56'!$A$2:$V$130,10,FALSE),0)+IF(A28=65,VLOOKUP(E28,'Ark65'!$A$2:$V$130,10,FALSE),0)+IF(A28="SW3",VLOOKUP(E28,ArkSw3!$A$2:$V$130,10,FALSE),0)+IF(A28="SW4",VLOOKUP(E28,ArkSw4!$A$2:$V$130,10,FALSE),0)+IF(A28="SW5",VLOOKUP(E28,ArkSw5!$A$2:$V$130,10,FALSE),0)+IF(A28="SW6",VLOOKUP(E28,ArkSw6!$A$2:$V$130,10,FALSE),0)+IF(A28="U911",VLOOKUP(E28,ArkU11d!$A$2:$V$130,10,FALSE),0)</f>
        <v>0</v>
      </c>
      <c r="K28" s="103">
        <f>IF(A28=43,VLOOKUP(E28,Ark43s!$A$2:$V$130,11,FALSE),0)+IF(A28=34,VLOOKUP(E28,'Ark34'!$A$2:$V$130,11,FALSE),0)+IF(E28="cup",VLOOKUP(E28,Arkcup!$A$2:$V$130,11,FALSE),0)+IF(A28=45,VLOOKUP(E28,'Ark45'!$A$2:$V$130,11,FALSE),0)++IF(A28=54,VLOOKUP(E28,'Ark54'!$A$2:$V$130,11,FALSE),0)+IF(A28=56,VLOOKUP(E28,'Ark56'!$A$2:$V$130,11,FALSE),0)+IF(A28=65,VLOOKUP(E28,'Ark65'!$A$2:$V$130,11,FALSE),0)+IF(A28="SW3",VLOOKUP(E28,ArkSw3!$A$2:$V$130,11,FALSE),0)+IF(A28="SW4",VLOOKUP(E28,ArkSw4!$A$2:$V$130,11,FALSE),0)+IF(A28="SW5",VLOOKUP(E28,ArkSw5!$A$2:$V$130,11,FALSE),0)+IF(A28="SW6",VLOOKUP(E28,ArkSw6!$A$2:$V$130,11,FALSE),0)+IF(A28="U911",VLOOKUP(E28,ArkU11d!$A$2:$V$130,11,FALSE),0)</f>
        <v>0</v>
      </c>
      <c r="L28" s="103">
        <f>IF(A28=43,VLOOKUP(E28,Ark43s!$A$2:$V$130,12,FALSE),0)+IF(A28=34,VLOOKUP(E28,'Ark34'!$A$2:$V$130,12,FALSE),0)+IF(E28="cup",VLOOKUP(E28,Arkcup!$A$2:$V$130,12,FALSE),0)+IF(A28=45,VLOOKUP(E28,'Ark45'!$A$2:$V$130,12,FALSE),0)++IF(A28=54,VLOOKUP(E28,'Ark54'!$A$2:$V$130,12,FALSE),0)+IF(A28=56,VLOOKUP(E28,'Ark56'!$A$2:$V$130,12,FALSE),0)+IF(A28=65,VLOOKUP(E28,'Ark65'!$A$2:$V$130,12,FALSE),0)+IF(A28="SW3",VLOOKUP(E28,ArkSw3!$A$2:$V$130,12,FALSE),0)+IF(A28="SW4",VLOOKUP(E28,ArkSw4!$A$2:$V$130,12,FALSE),0)+IF(A28="SW5",VLOOKUP(E28,ArkSw5!$A$2:$V$130,12,FALSE),0)+IF(A28="SW6",VLOOKUP(E28,ArkSw6!$A$2:$V$130,12,FALSE),0)+IF(A28="U911",VLOOKUP(E28,ArkU11d!$A$2:$V$130,12,FALSE),0)</f>
        <v>0</v>
      </c>
      <c r="M28" s="103">
        <f>IF(A28=43,VLOOKUP(E28,Ark43s!$A$2:$V$130,13,FALSE),0)+IF(A28=34,VLOOKUP(E28,'Ark34'!$A$2:$V$130,13,FALSE),0)+IF(E28="cup",VLOOKUP(E28,Arkcup!$A$2:$V$130,13,FALSE),0)+IF(A28=45,VLOOKUP(E28,'Ark45'!$A$2:$V$130,13,FALSE),0)++IF(A28=54,VLOOKUP(E28,'Ark54'!$A$2:$V$130,13,FALSE),0)+IF(A28=56,VLOOKUP(E28,'Ark56'!$A$2:$V$130,13,FALSE),0)+IF(A28=65,VLOOKUP(E28,'Ark65'!$A$2:$V$130,13,FALSE),0)+IF(A28="SW3",VLOOKUP(E28,ArkSw3!$A$2:$V$130,13,FALSE),0)+IF(A28="SW4",VLOOKUP(E28,ArkSw4!$A$2:$V$130,13,FALSE),0)+IF(A28="SW5",VLOOKUP(E28,ArkSw5!$A$2:$V$130,13,FALSE),0)+IF(A28="SW6",VLOOKUP(E28,ArkSw6!$A$2:$V$130,13,FALSE),0)+IF(A28="U911",VLOOKUP(E28,ArkU11d!$A$2:$V$130,13,FALSE),0)</f>
        <v>0</v>
      </c>
      <c r="N28" s="103">
        <f>IF(A28=43,VLOOKUP(E28,Ark43s!$A$2:$V$130,14,FALSE),0)+IF(A28=34,VLOOKUP(E28,'Ark34'!$A$2:$V$130,14,FALSE),0)+IF(E28="cup",VLOOKUP(E28,Arkcup!$A$2:$V$130,14,FALSE),0)+IF(A28=45,VLOOKUP(E28,'Ark45'!$A$2:$V$130,14,FALSE),0)++IF(A28=54,VLOOKUP(E28,'Ark54'!$A$2:$V$130,14,FALSE),0)+IF(A28=56,VLOOKUP(E28,'Ark56'!$A$2:$V$130,14,FALSE),0)+IF(A28=65,VLOOKUP(E28,'Ark65'!$A$2:$V$130,14,FALSE),0)+IF(A28="SW3",VLOOKUP(E28,ArkSw3!$A$2:$V$130,14,FALSE),0)+IF(A28="SW4",VLOOKUP(E28,ArkSw4!$A$2:$V$130,14,FALSE),0)+IF(A28="SW5",VLOOKUP(E28,ArkSw5!$A$2:$V$130,14,FALSE),0)+IF(A28="SW6",VLOOKUP(E28,ArkSw6!$A$2:$V$130,14,FALSE),0)+IF(A28="U911",VLOOKUP(E28,ArkU11d!$A$2:$V$130,14,FALSE),0)</f>
        <v>0</v>
      </c>
      <c r="O28" s="103">
        <f>IF(A28=43,VLOOKUP(E28,Ark43s!$A$2:$V$130,15,FALSE),0)+IF(A28=34,VLOOKUP(E28,'Ark34'!$A$2:$V$130,15,FALSE),0)+IF(E28="cup",VLOOKUP(E28,Arkcup!$A$2:$V$130,15,FALSE),0)+IF(A28=45,VLOOKUP(E28,'Ark45'!$A$2:$V$130,15,FALSE),0)++IF(A28=54,VLOOKUP(E28,'Ark54'!$A$2:$V$130,15,FALSE),0)+IF(A28=56,VLOOKUP(E28,'Ark56'!$A$2:$V$130,15,FALSE),0)+IF(A28=65,VLOOKUP(E28,'Ark65'!$A$2:$V$130,15,FALSE),0)+IF(A28="SW3",VLOOKUP(E28,ArkSw3!$A$2:$V$130,15,FALSE),0)+IF(A28="SW4",VLOOKUP(E28,ArkSw4!$A$2:$V$130,15,FALSE),0)+IF(A28="SW5",VLOOKUP(E28,ArkSw5!$A$2:$V$130,15,FALSE),0)+IF(A28="SW6",VLOOKUP(E28,ArkSw6!$A$2:$V$130,15,FALSE),0)+IF(A28="U911",VLOOKUP(E28,ArkU11d!$A$2:$V$130,15,FALSE),0)</f>
        <v>0</v>
      </c>
      <c r="P28" s="103">
        <f>IF(A28=43,VLOOKUP(E28,Ark43s!$A$2:$V$130,16,FALSE),0)+IF(A28=34,VLOOKUP(E28,'Ark34'!$A$2:$V$130,16,FALSE),0)+IF(E28="cup",VLOOKUP(E28,Arkcup!$A$2:$V$130,16,FALSE),0)+IF(A28=45,VLOOKUP(E28,'Ark45'!$A$2:$V$130,16,FALSE),0)+IF(A28=54,VLOOKUP(E28,'Ark54'!$A$2:$V$130,16,FALSE),0)+IF(A28=56,VLOOKUP(E28,'Ark56'!$A$2:$V$130,16,FALSE),0)+IF(A28=65,VLOOKUP(E28,'Ark65'!$A$2:$V$130,16,FALSE),0)+IF(A28="U911",VLOOKUP(E28,ArkU11d!$A$2:$V$130,16,FALSE),0)</f>
        <v>0</v>
      </c>
      <c r="Q28" s="103">
        <f>IF(A28=43,VLOOKUP(E28,Ark43s!$A$2:$V$130,17,FALSE),0)+IF(A28=34,VLOOKUP(E28,'Ark34'!$A$2:$V$130,17,FALSE),0)+IF(E28="cup",VLOOKUP(E28,Arkcup!$A$2:$V$130,17,FALSE),0)+IF(A28=45,VLOOKUP(E28,'Ark45'!$A$2:$V$130,17,FALSE),0)+IF(A28=54,VLOOKUP(E28,'Ark54'!$A$2:$V$130,17,FALSE),0)+IF(A28=56,VLOOKUP(E28,'Ark56'!$A$2:$V$130,17,FALSE),0)+IF(A28=65,VLOOKUP(E28,'Ark65'!$A$2:$V$130,17,FALSE),0)+IF(A28="U911",VLOOKUP(E28,ArkU11d!$A$2:$V$130,17,FALSE),0)</f>
        <v>0</v>
      </c>
      <c r="R28" s="103">
        <f>IF(A28=43,VLOOKUP(E28,Ark43s!$A$2:$V$130,18,FALSE),0)+IF(A28=34,VLOOKUP(E28,'Ark34'!$A$2:$V$130,18,FALSE),0)+IF(E28="cup",VLOOKUP(E28,Arkcup!$A$2:$V$130,18,FALSE),0)+IF(A28=45,VLOOKUP(E28,'Ark45'!$A$2:$V$130,18,FALSE),0)+IF(A28=54,VLOOKUP(E28,'Ark54'!$A$2:$V$130,18,FALSE),0)+IF(A28=56,VLOOKUP(E28,'Ark56'!$A$2:$V$130,18,FALSE),0)+IF(A28=65,VLOOKUP(E28,'Ark65'!$A$2:$V$130,18,FALSE),0)+IF(A28="U911",VLOOKUP(E28,ArkU11d!$A$2:$V$130,18,FALSE),0)</f>
        <v>0</v>
      </c>
      <c r="S28" s="103">
        <f>IF(A28=43,VLOOKUP(E28,Ark43s!$A$2:$V$130,19,FALSE),0)+IF(A28=34,VLOOKUP(E28,'Ark34'!$A$2:$V$130,19,FALSE),0)+IF(E28="cup",VLOOKUP(E28,Arkcup!$A$2:$V$130,19,FALSE),0)+IF(A28=45,VLOOKUP(E28,'Ark45'!$A$2:$V$130,19,FALSE),0)+IF(A28=54,VLOOKUP(E28,'Ark54'!$A$2:$V$130,19,FALSE),0)+IF(A28=56,VLOOKUP(E28,'Ark56'!$A$2:$V$130,19,FALSE),0)+IF(A28=65,VLOOKUP(E28,'Ark65'!$A$2:$V$130,19,FALSE),0)+IF(A28="U911",VLOOKUP(E28,ArkU11d!$A$2:$V$130,19,FALSE),0)</f>
        <v>0</v>
      </c>
      <c r="T28" s="103">
        <f>IF(A28=43,VLOOKUP(E28,Ark43s!$A$2:$V$130,20,FALSE),0)+IF(A28=34,VLOOKUP(E28,'Ark34'!$A$2:$V$130,20,FALSE),0)+IF(E28="cup",VLOOKUP(E28,Arkcup!$A$2:$V$130,20,FALSE),0)+IF(A28=45,VLOOKUP(E28,'Ark45'!$A$2:$V$130,20,FALSE),0)+IF(A28=54,VLOOKUP(E28,'Ark54'!$A$2:$V$130,20,FALSE),0)+IF(A28=56,VLOOKUP(E28,'Ark56'!$A$2:$V$130,20,FALSE),0)+IF(A28=65,VLOOKUP(E28,'Ark65'!$A$2:$V$130,20,FALSE),0)+IF(A28="U911",VLOOKUP(E28,ArkU11d!$A$2:$V$130,20,FALSE),0)</f>
        <v>0</v>
      </c>
      <c r="U28" s="103">
        <f>IF(A28=43,VLOOKUP(E28,Ark43s!$A$2:$V$130,21,FALSE),0)+IF(A28=34,VLOOKUP(E28,'Ark34'!$A$2:$V$130,21,FALSE),0)+IF(E28="cup",VLOOKUP(E28,Arkcup!$A$2:$V$130,21,FALSE),0)+IF(A28=45,VLOOKUP(E28,'Ark45'!$A$2:$V$130,21,FALSE),0)+IF(A28=54,VLOOKUP(E28,'Ark54'!$A$2:$V$130,21,FALSE),0)+IF(A28=56,VLOOKUP(E28,'Ark56'!$A$2:$V$130,21,FALSE),0)+IF(A28=65,VLOOKUP(E28,'Ark65'!$A$2:$V$130,21,FALSE),0)+IF(A28="U911",VLOOKUP(E28,ArkU11d!$A$2:$V$130,21,FALSE),0)</f>
        <v>0</v>
      </c>
      <c r="V28" s="82">
        <f t="shared" si="0"/>
        <v>0</v>
      </c>
      <c r="W28" s="138"/>
      <c r="X28" s="157"/>
      <c r="Z28" s="91"/>
      <c r="AC28" s="1"/>
      <c r="AD28" s="1"/>
      <c r="AE28" s="1"/>
      <c r="AF28" s="1"/>
      <c r="AG28" s="1"/>
      <c r="AH28" s="1"/>
    </row>
    <row r="29" spans="1:34" x14ac:dyDescent="0.25">
      <c r="A29">
        <v>43</v>
      </c>
      <c r="B29" s="25" t="s">
        <v>61</v>
      </c>
      <c r="C29" s="53" t="s">
        <v>20</v>
      </c>
      <c r="D29" s="60"/>
      <c r="E29" s="56">
        <v>0</v>
      </c>
      <c r="F29" s="110">
        <f>IF(A29=43,VLOOKUP(E29,Ark43s!$A$2:$V$130,6,FALSE),0)+IF(A29=34,VLOOKUP(E29,'Ark34'!$A$2:$V$130,6,FALSE),0)+IF(E29="cup",VLOOKUP(E29,Arkcup!$A$2:$V$130,6,FALSE),0)+IF(A29=45,VLOOKUP(E29,'Ark45'!$A$2:$V$130,6,FALSE),0)+IF(A29=54,VLOOKUP(E29,'Ark54'!$A$2:$V$130,6,FALSE),0)+IF(A29=56,VLOOKUP(E29,'Ark56'!$A$2:$V$130,6,FALSE),0)+IF(A29=65,VLOOKUP(E29,'Ark65'!$A$2:$V$130,6,FALSE),0)+IF(A29="U911",VLOOKUP(E29,ArkU911s!$A$2:$V$130,6,FALSE),0)</f>
        <v>0</v>
      </c>
      <c r="G29" s="110">
        <f>IF(A29=43,VLOOKUP(E29,Ark43s!$A$2:$V$130,7,FALSE),0)+IF(A29=34,VLOOKUP(E29,'Ark34'!$A$2:$V$130,7,FALSE),0)+IF(E29="cup",VLOOKUP(E29,Arkcup!$A$2:$V$130,7,FALSE),0)+IF(A29=45,VLOOKUP(E29,'Ark45'!$A$2:$V$130,7,FALSE),0)++IF(A29=54,VLOOKUP(E29,'Ark54'!$A$2:$V$130,7,FALSE),0)+IF(A29=56,VLOOKUP(E29,'Ark56'!$A$2:$V$130,7,FALSE),0)+IF(A29=65,VLOOKUP(E29,'Ark65'!$A$2:$V$130,7,FALSE),0)+IF(A29="U911",VLOOKUP(E29,ArkU911s!$A$2:$V$130,7,FALSE),0)</f>
        <v>0</v>
      </c>
      <c r="H29" s="110">
        <f>IF(A29=43,VLOOKUP(E29,Ark43s!$A$2:$V$130,8,FALSE),0)+IF(A29=34,VLOOKUP(E29,'Ark34'!$A$2:$V$130,8,FALSE),0)+IF(E29="cup",VLOOKUP(E29,Arkcup!$A$2:$V$130,8,FALSE),0)+IF(A29=45,VLOOKUP(E29,'Ark45'!$A$2:$V$130,8,FALSE),0)++IF(A29=54,VLOOKUP(E29,'Ark54'!$A$2:$V$130,8,FALSE),0)+IF(A29=56,VLOOKUP(E29,'Ark56'!$A$2:$V$130,8,FALSE),0)+IF(A29=65,VLOOKUP(E29,'Ark65'!$A$2:$V$130,8,FALSE),0)+IF(A29="U911",VLOOKUP(E29,ArkU911s!$A$2:$V$130,8,FALSE),0)</f>
        <v>0</v>
      </c>
      <c r="I29" s="110">
        <f>IF(A29=43,VLOOKUP(E29,Ark43s!$A$2:$V$130,9,FALSE),0)+IF(A29=34,VLOOKUP(E29,'Ark34'!$A$2:$V$130,9,FALSE),0)+IF(E29="cup",VLOOKUP(E29,Arkcup!$A$2:$V$130,9,FALSE),0)+IF(A29=45,VLOOKUP(E29,'Ark45'!$A$2:$V$130,9,FALSE),0)++IF(A29=54,VLOOKUP(E29,'Ark54'!$A$2:$V$130,9,FALSE),0)+IF(A29=56,VLOOKUP(E29,'Ark56'!$A$2:$V$130,9,FALSE),0)+IF(A29=65,VLOOKUP(E29,'Ark65'!$A$2:$V$130,9,FALSE),0)+IF(A29="U911",VLOOKUP(E29,ArkU911s!$A$2:$V$130,9,FALSE),0)</f>
        <v>0</v>
      </c>
      <c r="J29" s="110">
        <f>IF(A29=43,VLOOKUP(E29,Ark43s!$A$2:$V$130,10,FALSE),0)+IF(A29=34,VLOOKUP(E29,'Ark34'!$A$2:$V$130,10,FALSE),0)+IF(E29="cup",VLOOKUP(E29,Arkcup!$A$2:$V$130,10,FALSE),0)+IF(A29=45,VLOOKUP(E29,'Ark45'!$A$2:$V$130,10,FALSE),0)++IF(A29=54,VLOOKUP(E29,'Ark54'!$A$2:$V$130,10,FALSE),0)+IF(A29=56,VLOOKUP(E29,'Ark56'!$A$2:$V$130,10,FALSE),0)+IF(A29=65,VLOOKUP(E29,'Ark65'!$A$2:$V$130,10,FALSE),0)+IF(A29="SW3",VLOOKUP(E29,ArkSw3!$A$2:$V$130,10,FALSE),0)+IF(A29="SW4",VLOOKUP(E29,ArkSw4!$A$2:$V$130,10,FALSE),0)+IF(A29="SW5",VLOOKUP(E29,ArkSw5!$A$2:$V$130,10,FALSE),0)+IF(A29="SW6",VLOOKUP(E29,ArkSw6!$A$2:$V$130,10,FALSE),0)+IF(A29="U911",VLOOKUP(E29,ArkU911s!$A$2:$V$130,10,FALSE),0)</f>
        <v>0</v>
      </c>
      <c r="K29" s="110">
        <f>IF(A29=43,VLOOKUP(E29,Ark43s!$A$2:$V$130,11,FALSE),0)+IF(A29=34,VLOOKUP(E29,'Ark34'!$A$2:$V$130,11,FALSE),0)+IF(E29="cup",VLOOKUP(E29,Arkcup!$A$2:$V$130,11,FALSE),0)+IF(A29=45,VLOOKUP(E29,'Ark45'!$A$2:$V$130,11,FALSE),0)++IF(A29=54,VLOOKUP(E29,'Ark54'!$A$2:$V$130,11,FALSE),0)+IF(A29=56,VLOOKUP(E29,'Ark56'!$A$2:$V$130,11,FALSE),0)+IF(A29=65,VLOOKUP(E29,'Ark65'!$A$2:$V$130,11,FALSE),0)+IF(A29="SW3",VLOOKUP(E29,ArkSw3!$A$2:$V$130,11,FALSE),0)+IF(A29="SW4",VLOOKUP(E29,ArkSw4!$A$2:$V$130,11,FALSE),0)+IF(A29="SW5",VLOOKUP(E29,ArkSw5!$A$2:$V$130,11,FALSE),0)+IF(A29="SW6",VLOOKUP(E29,ArkSw6!$A$2:$V$130,11,FALSE),0)+IF(A29="U911",VLOOKUP(E29,ArkU911s!$A$2:$V$130,11,FALSE),0)</f>
        <v>0</v>
      </c>
      <c r="L29" s="110">
        <f>IF(A29=43,VLOOKUP(E29,Ark43s!$A$2:$V$130,12,FALSE),0)+IF(A29=34,VLOOKUP(E29,'Ark34'!$A$2:$V$130,12,FALSE),0)+IF(E29="cup",VLOOKUP(E29,Arkcup!$A$2:$V$130,12,FALSE),0)+IF(A29=45,VLOOKUP(E29,'Ark45'!$A$2:$V$130,12,FALSE),0)++IF(A29=54,VLOOKUP(E29,'Ark54'!$A$2:$V$130,12,FALSE),0)+IF(A29=56,VLOOKUP(E29,'Ark56'!$A$2:$V$130,12,FALSE),0)+IF(A29=65,VLOOKUP(E29,'Ark65'!$A$2:$V$130,12,FALSE),0)+IF(A29="SW3",VLOOKUP(E29,ArkSw3!$A$2:$V$130,12,FALSE),0)+IF(A29="SW4",VLOOKUP(E29,ArkSw4!$A$2:$V$130,12,FALSE),0)+IF(A29="SW5",VLOOKUP(E29,ArkSw5!$A$2:$V$130,12,FALSE),0)+IF(A29="SW6",VLOOKUP(E29,ArkSw6!$A$2:$V$130,12,FALSE),0)+IF(A29="U911",VLOOKUP(E29,ArkU911s!$A$2:$V$130,12,FALSE),0)</f>
        <v>0</v>
      </c>
      <c r="M29" s="110">
        <f>IF(A29=43,VLOOKUP(E29,Ark43s!$A$2:$V$130,13,FALSE),0)+IF(A29=34,VLOOKUP(E29,'Ark34'!$A$2:$V$130,13,FALSE),0)+IF(E29="cup",VLOOKUP(E29,Arkcup!$A$2:$V$130,13,FALSE),0)+IF(A29=45,VLOOKUP(E29,'Ark45'!$A$2:$V$130,13,FALSE),0)++IF(A29=54,VLOOKUP(E29,'Ark54'!$A$2:$V$130,13,FALSE),0)+IF(A29=56,VLOOKUP(E29,'Ark56'!$A$2:$V$130,13,FALSE),0)+IF(A29=65,VLOOKUP(E29,'Ark65'!$A$2:$V$130,13,FALSE),0)+IF(A29="SW3",VLOOKUP(E29,ArkSw3!$A$2:$V$130,13,FALSE),0)+IF(A29="SW4",VLOOKUP(E29,ArkSw4!$A$2:$V$130,13,FALSE),0)+IF(A29="SW5",VLOOKUP(E29,ArkSw5!$A$2:$V$130,13,FALSE),0)+IF(A29="SW6",VLOOKUP(E29,ArkSw6!$A$2:$V$130,13,FALSE),0)+IF(A29="U911",VLOOKUP(E29,ArkU911s!$A$2:$V$130,13,FALSE),0)</f>
        <v>0</v>
      </c>
      <c r="N29" s="110">
        <f>IF(A29=43,VLOOKUP(E29,Ark43s!$A$2:$V$130,14,FALSE),0)+IF(A29=34,VLOOKUP(E29,'Ark34'!$A$2:$V$130,14,FALSE),0)+IF(E29="cup",VLOOKUP(E29,Arkcup!$A$2:$V$130,14,FALSE),0)+IF(A29=45,VLOOKUP(E29,'Ark45'!$A$2:$V$130,14,FALSE),0)++IF(A29=54,VLOOKUP(E29,'Ark54'!$A$2:$V$130,14,FALSE),0)+IF(A29=56,VLOOKUP(E29,'Ark56'!$A$2:$V$130,14,FALSE),0)+IF(A29=65,VLOOKUP(E29,'Ark65'!$A$2:$V$130,14,FALSE),0)+IF(A29="SW3",VLOOKUP(E29,ArkSw3!$A$2:$V$130,14,FALSE),0)+IF(A29="SW4",VLOOKUP(E29,ArkSw4!$A$2:$V$130,14,FALSE),0)+IF(A29="SW5",VLOOKUP(E29,ArkSw5!$A$2:$V$130,14,FALSE),0)+IF(A29="SW6",VLOOKUP(E29,ArkSw6!$A$2:$V$130,14,FALSE),0)+IF(A29="U911",VLOOKUP(E29,ArkU911s!$A$2:$V$130,14,FALSE),0)</f>
        <v>0</v>
      </c>
      <c r="O29" s="110">
        <f>IF(A29=43,VLOOKUP(E29,Ark43s!$A$2:$V$130,15,FALSE),0)+IF(A29=34,VLOOKUP(E29,'Ark34'!$A$2:$V$130,15,FALSE),0)+IF(E29="cup",VLOOKUP(E29,Arkcup!$A$2:$V$130,15,FALSE),0)+IF(A29=45,VLOOKUP(E29,'Ark45'!$A$2:$V$130,15,FALSE),0)++IF(A29=54,VLOOKUP(E29,'Ark54'!$A$2:$V$130,15,FALSE),0)+IF(A29=56,VLOOKUP(E29,'Ark56'!$A$2:$V$130,15,FALSE),0)+IF(A29=65,VLOOKUP(E29,'Ark65'!$A$2:$V$130,15,FALSE),0)+IF(A29="SW3",VLOOKUP(E29,ArkSw3!$A$2:$V$130,15,FALSE),0)+IF(A29="SW4",VLOOKUP(E29,ArkSw4!$A$2:$V$130,15,FALSE),0)+IF(A29="SW5",VLOOKUP(E29,ArkSw5!$A$2:$V$130,15,FALSE),0)+IF(A29="SW6",VLOOKUP(E29,ArkSw6!$A$2:$V$130,15,FALSE),0)+IF(A29="U911",VLOOKUP(E29,ArkU911s!$A$2:$V$130,15,FALSE),0)</f>
        <v>0</v>
      </c>
      <c r="P29" s="110">
        <f>IF(A29=43,VLOOKUP(E29,Ark43s!$A$2:$V$130,16,FALSE),0)+IF(A29=34,VLOOKUP(E29,'Ark34'!$A$2:$V$130,16,FALSE),0)+IF(E29="cup",VLOOKUP(E29,Arkcup!$A$2:$V$130,16,FALSE),0)+IF(A29=45,VLOOKUP(E29,'Ark45'!$A$2:$V$130,16,FALSE),0)+IF(A29=54,VLOOKUP(E29,'Ark54'!$A$2:$V$130,16,FALSE),0)+IF(A29=56,VLOOKUP(E29,'Ark56'!$A$2:$V$130,16,FALSE),0)+IF(A29=65,VLOOKUP(E29,'Ark65'!$A$2:$V$130,16,FALSE),0)+IF(A29="U911",VLOOKUP(E29,ArkU911s!$A$2:$V$130,16,FALSE),0)</f>
        <v>0</v>
      </c>
      <c r="Q29" s="110">
        <f>IF(A29=43,VLOOKUP(E29,Ark43s!$A$2:$V$130,17,FALSE),0)+IF(A29=34,VLOOKUP(E29,'Ark34'!$A$2:$V$130,17,FALSE),0)+IF(E29="cup",VLOOKUP(E29,Arkcup!$A$2:$V$130,17,FALSE),0)+IF(A29=45,VLOOKUP(E29,'Ark45'!$A$2:$V$130,17,FALSE),0)+IF(A29=54,VLOOKUP(E29,'Ark54'!$A$2:$V$130,17,FALSE),0)+IF(A29=56,VLOOKUP(E29,'Ark56'!$A$2:$V$130,17,FALSE),0)+IF(A29=65,VLOOKUP(E29,'Ark65'!$A$2:$V$130,17,FALSE),0)+IF(A29="U911",VLOOKUP(E29,ArkU911s!$A$2:$V$130,17,FALSE),0)</f>
        <v>0</v>
      </c>
      <c r="R29" s="110">
        <f>IF(A29=43,VLOOKUP(E29,Ark43s!$A$2:$V$130,18,FALSE),0)+IF(A29=34,VLOOKUP(E29,'Ark34'!$A$2:$V$130,18,FALSE),0)+IF(E29="cup",VLOOKUP(E29,Arkcup!$A$2:$V$130,18,FALSE),0)+IF(A29=45,VLOOKUP(E29,'Ark45'!$A$2:$V$130,18,FALSE),0)+IF(A29=54,VLOOKUP(E29,'Ark54'!$A$2:$V$130,18,FALSE),0)+IF(A29=56,VLOOKUP(E29,'Ark56'!$A$2:$V$130,18,FALSE),0)+IF(A29=65,VLOOKUP(E29,'Ark65'!$A$2:$V$130,18,FALSE),0)+IF(A29="U911",VLOOKUP(E29,ArkU911s!$A$2:$V$130,18,FALSE),0)</f>
        <v>0</v>
      </c>
      <c r="S29" s="110">
        <f>IF(A29=43,VLOOKUP(E29,Ark43s!$A$2:$V$130,19,FALSE),0)+IF(A29=34,VLOOKUP(E29,'Ark34'!$A$2:$V$130,19,FALSE),0)+IF(E29="cup",VLOOKUP(E29,Arkcup!$A$2:$V$130,19,FALSE),0)+IF(A29=45,VLOOKUP(E29,'Ark45'!$A$2:$V$130,19,FALSE),0)+IF(A29=54,VLOOKUP(E29,'Ark54'!$A$2:$V$130,19,FALSE),0)+IF(A29=56,VLOOKUP(E29,'Ark56'!$A$2:$V$130,19,FALSE),0)+IF(A29=65,VLOOKUP(E29,'Ark65'!$A$2:$V$130,19,FALSE),0)+IF(A29="U911",VLOOKUP(E29,ArkU911s!$A$2:$V$130,19,FALSE),0)</f>
        <v>0</v>
      </c>
      <c r="T29" s="110">
        <f>IF(A29=43,VLOOKUP(E29,Ark43s!$A$2:$V$130,20,FALSE),0)+IF(A29=34,VLOOKUP(E29,'Ark34'!$A$2:$V$130,20,FALSE),0)+IF(E29="cup",VLOOKUP(E29,Arkcup!$A$2:$V$130,20,FALSE),0)+IF(A29=45,VLOOKUP(E29,'Ark45'!$A$2:$V$130,20,FALSE),0)+IF(A29=54,VLOOKUP(E29,'Ark54'!$A$2:$V$130,20,FALSE),0)+IF(A29=56,VLOOKUP(E29,'Ark56'!$A$2:$V$130,20,FALSE),0)+IF(A29=65,VLOOKUP(E29,'Ark65'!$A$2:$V$130,20,FALSE),0)+IF(A29="U911",VLOOKUP(E29,ArkU911s!$A$2:$V$130,20,FALSE),0)</f>
        <v>0</v>
      </c>
      <c r="U29" s="110">
        <f>IF(A29=43,VLOOKUP(E29,Ark43s!$A$2:$V$130,21,FALSE),0)+IF(A29=34,VLOOKUP(E29,'Ark34'!$A$2:$V$130,21,FALSE),0)+IF(E29="cup",VLOOKUP(E29,Arkcup!$A$2:$V$130,21,FALSE),0)+IF(A29=45,VLOOKUP(E29,'Ark45'!$A$2:$V$130,21,FALSE),0)+IF(A29=54,VLOOKUP(E29,'Ark54'!$A$2:$V$130,21,FALSE),0)+IF(A29=56,VLOOKUP(E29,'Ark56'!$A$2:$V$130,21,FALSE),0)+IF(A29=65,VLOOKUP(E29,'Ark65'!$A$2:$V$130,21,FALSE),0)+IF(A29="U911",VLOOKUP(E29,ArkU911s!$A$2:$V$130,21,FALSE),0)</f>
        <v>0</v>
      </c>
      <c r="V29" s="31">
        <f t="shared" ref="V29:V35" si="2">SUM(J29:U29)</f>
        <v>0</v>
      </c>
      <c r="W29" s="114">
        <f>SUM(V29:V33)</f>
        <v>0</v>
      </c>
    </row>
    <row r="30" spans="1:34" x14ac:dyDescent="0.25">
      <c r="A30">
        <v>43</v>
      </c>
      <c r="B30" s="26" t="s">
        <v>61</v>
      </c>
      <c r="C30" s="54" t="s">
        <v>21</v>
      </c>
      <c r="D30" s="61"/>
      <c r="E30" s="57">
        <v>0</v>
      </c>
      <c r="F30" s="111">
        <f>IF(A30=43,VLOOKUP(E30,Ark43s!$A$2:$V$130,6,FALSE),0)+IF(A30=34,VLOOKUP(E30,'Ark34'!$A$2:$V$130,6,FALSE),0)+IF(E30="cup",VLOOKUP(E30,Arkcup!$A$2:$V$130,6,FALSE),0)+IF(A30=45,VLOOKUP(E30,'Ark45'!$A$2:$V$130,6,FALSE),0)+IF(A30=54,VLOOKUP(E30,'Ark54'!$A$2:$V$130,6,FALSE),0)+IF(A30=56,VLOOKUP(E30,'Ark56'!$A$2:$V$130,6,FALSE),0)+IF(A30=65,VLOOKUP(E30,'Ark65'!$A$2:$V$130,6,FALSE),0)+IF(A30="U911",VLOOKUP(E30,ArkU911s!$A$2:$V$130,6,FALSE),0)</f>
        <v>0</v>
      </c>
      <c r="G30" s="111">
        <f>IF(A30=43,VLOOKUP(E30,Ark43s!$A$2:$V$130,7,FALSE),0)+IF(A30=34,VLOOKUP(E30,'Ark34'!$A$2:$V$130,7,FALSE),0)+IF(E30="cup",VLOOKUP(E30,Arkcup!$A$2:$V$130,7,FALSE),0)+IF(A30=45,VLOOKUP(E30,'Ark45'!$A$2:$V$130,7,FALSE),0)++IF(A30=54,VLOOKUP(E30,'Ark54'!$A$2:$V$130,7,FALSE),0)+IF(A30=56,VLOOKUP(E30,'Ark56'!$A$2:$V$130,7,FALSE),0)+IF(A30=65,VLOOKUP(E30,'Ark65'!$A$2:$V$130,7,FALSE),0)+IF(A30="U911",VLOOKUP(E30,ArkU911s!$A$2:$V$130,7,FALSE),0)</f>
        <v>0</v>
      </c>
      <c r="H30" s="111">
        <f>IF(A30=43,VLOOKUP(E30,Ark43s!$A$2:$V$130,8,FALSE),0)+IF(A30=34,VLOOKUP(E30,'Ark34'!$A$2:$V$130,8,FALSE),0)+IF(E30="cup",VLOOKUP(E30,Arkcup!$A$2:$V$130,8,FALSE),0)+IF(A30=45,VLOOKUP(E30,'Ark45'!$A$2:$V$130,8,FALSE),0)++IF(A30=54,VLOOKUP(E30,'Ark54'!$A$2:$V$130,8,FALSE),0)+IF(A30=56,VLOOKUP(E30,'Ark56'!$A$2:$V$130,8,FALSE),0)+IF(A30=65,VLOOKUP(E30,'Ark65'!$A$2:$V$130,8,FALSE),0)+IF(A30="U911",VLOOKUP(E30,ArkU911s!$A$2:$V$130,8,FALSE),0)</f>
        <v>0</v>
      </c>
      <c r="I30" s="111">
        <f>IF(A30=43,VLOOKUP(E30,Ark43s!$A$2:$V$130,9,FALSE),0)+IF(A30=34,VLOOKUP(E30,'Ark34'!$A$2:$V$130,9,FALSE),0)+IF(E30="cup",VLOOKUP(E30,Arkcup!$A$2:$V$130,9,FALSE),0)+IF(A30=45,VLOOKUP(E30,'Ark45'!$A$2:$V$130,9,FALSE),0)++IF(A30=54,VLOOKUP(E30,'Ark54'!$A$2:$V$130,9,FALSE),0)+IF(A30=56,VLOOKUP(E30,'Ark56'!$A$2:$V$130,9,FALSE),0)+IF(A30=65,VLOOKUP(E30,'Ark65'!$A$2:$V$130,9,FALSE),0)+IF(A30="U911",VLOOKUP(E30,ArkU911s!$A$2:$V$130,9,FALSE),0)</f>
        <v>0</v>
      </c>
      <c r="J30" s="111">
        <f>IF(A30=43,VLOOKUP(E30,Ark43s!$A$2:$V$130,10,FALSE),0)+IF(A30=34,VLOOKUP(E30,'Ark34'!$A$2:$V$130,10,FALSE),0)+IF(E30="cup",VLOOKUP(E30,Arkcup!$A$2:$V$130,10,FALSE),0)+IF(A30=45,VLOOKUP(E30,'Ark45'!$A$2:$V$130,10,FALSE),0)++IF(A30=54,VLOOKUP(E30,'Ark54'!$A$2:$V$130,10,FALSE),0)+IF(A30=56,VLOOKUP(E30,'Ark56'!$A$2:$V$130,10,FALSE),0)+IF(A30=65,VLOOKUP(E30,'Ark65'!$A$2:$V$130,10,FALSE),0)+IF(A30="SW3",VLOOKUP(E30,ArkSw3!$A$2:$V$130,10,FALSE),0)+IF(A30="SW4",VLOOKUP(E30,ArkSw4!$A$2:$V$130,10,FALSE),0)+IF(A30="SW5",VLOOKUP(E30,ArkSw5!$A$2:$V$130,10,FALSE),0)+IF(A30="SW6",VLOOKUP(E30,ArkSw6!$A$2:$V$130,10,FALSE),0)+IF(A30="U911",VLOOKUP(E30,ArkU911s!$A$2:$V$130,10,FALSE),0)</f>
        <v>0</v>
      </c>
      <c r="K30" s="111">
        <f>IF(A30=43,VLOOKUP(E30,Ark43s!$A$2:$V$130,11,FALSE),0)+IF(A30=34,VLOOKUP(E30,'Ark34'!$A$2:$V$130,11,FALSE),0)+IF(E30="cup",VLOOKUP(E30,Arkcup!$A$2:$V$130,11,FALSE),0)+IF(A30=45,VLOOKUP(E30,'Ark45'!$A$2:$V$130,11,FALSE),0)++IF(A30=54,VLOOKUP(E30,'Ark54'!$A$2:$V$130,11,FALSE),0)+IF(A30=56,VLOOKUP(E30,'Ark56'!$A$2:$V$130,11,FALSE),0)+IF(A30=65,VLOOKUP(E30,'Ark65'!$A$2:$V$130,11,FALSE),0)+IF(A30="SW3",VLOOKUP(E30,ArkSw3!$A$2:$V$130,11,FALSE),0)+IF(A30="SW4",VLOOKUP(E30,ArkSw4!$A$2:$V$130,11,FALSE),0)+IF(A30="SW5",VLOOKUP(E30,ArkSw5!$A$2:$V$130,11,FALSE),0)+IF(A30="SW6",VLOOKUP(E30,ArkSw6!$A$2:$V$130,11,FALSE),0)+IF(A30="U911",VLOOKUP(E30,ArkU911s!$A$2:$V$130,11,FALSE),0)</f>
        <v>0</v>
      </c>
      <c r="L30" s="111">
        <f>IF(A30=43,VLOOKUP(E30,Ark43s!$A$2:$V$130,12,FALSE),0)+IF(A30=34,VLOOKUP(E30,'Ark34'!$A$2:$V$130,12,FALSE),0)+IF(E30="cup",VLOOKUP(E30,Arkcup!$A$2:$V$130,12,FALSE),0)+IF(A30=45,VLOOKUP(E30,'Ark45'!$A$2:$V$130,12,FALSE),0)++IF(A30=54,VLOOKUP(E30,'Ark54'!$A$2:$V$130,12,FALSE),0)+IF(A30=56,VLOOKUP(E30,'Ark56'!$A$2:$V$130,12,FALSE),0)+IF(A30=65,VLOOKUP(E30,'Ark65'!$A$2:$V$130,12,FALSE),0)+IF(A30="SW3",VLOOKUP(E30,ArkSw3!$A$2:$V$130,12,FALSE),0)+IF(A30="SW4",VLOOKUP(E30,ArkSw4!$A$2:$V$130,12,FALSE),0)+IF(A30="SW5",VLOOKUP(E30,ArkSw5!$A$2:$V$130,12,FALSE),0)+IF(A30="SW6",VLOOKUP(E30,ArkSw6!$A$2:$V$130,12,FALSE),0)+IF(A30="U911",VLOOKUP(E30,ArkU911s!$A$2:$V$130,12,FALSE),0)</f>
        <v>0</v>
      </c>
      <c r="M30" s="111">
        <f>IF(A30=43,VLOOKUP(E30,Ark43s!$A$2:$V$130,13,FALSE),0)+IF(A30=34,VLOOKUP(E30,'Ark34'!$A$2:$V$130,13,FALSE),0)+IF(E30="cup",VLOOKUP(E30,Arkcup!$A$2:$V$130,13,FALSE),0)+IF(A30=45,VLOOKUP(E30,'Ark45'!$A$2:$V$130,13,FALSE),0)++IF(A30=54,VLOOKUP(E30,'Ark54'!$A$2:$V$130,13,FALSE),0)+IF(A30=56,VLOOKUP(E30,'Ark56'!$A$2:$V$130,13,FALSE),0)+IF(A30=65,VLOOKUP(E30,'Ark65'!$A$2:$V$130,13,FALSE),0)+IF(A30="SW3",VLOOKUP(E30,ArkSw3!$A$2:$V$130,13,FALSE),0)+IF(A30="SW4",VLOOKUP(E30,ArkSw4!$A$2:$V$130,13,FALSE),0)+IF(A30="SW5",VLOOKUP(E30,ArkSw5!$A$2:$V$130,13,FALSE),0)+IF(A30="SW6",VLOOKUP(E30,ArkSw6!$A$2:$V$130,13,FALSE),0)+IF(A30="U911",VLOOKUP(E30,ArkU911s!$A$2:$V$130,13,FALSE),0)</f>
        <v>0</v>
      </c>
      <c r="N30" s="111">
        <f>IF(A30=43,VLOOKUP(E30,Ark43s!$A$2:$V$130,14,FALSE),0)+IF(A30=34,VLOOKUP(E30,'Ark34'!$A$2:$V$130,14,FALSE),0)+IF(E30="cup",VLOOKUP(E30,Arkcup!$A$2:$V$130,14,FALSE),0)+IF(A30=45,VLOOKUP(E30,'Ark45'!$A$2:$V$130,14,FALSE),0)++IF(A30=54,VLOOKUP(E30,'Ark54'!$A$2:$V$130,14,FALSE),0)+IF(A30=56,VLOOKUP(E30,'Ark56'!$A$2:$V$130,14,FALSE),0)+IF(A30=65,VLOOKUP(E30,'Ark65'!$A$2:$V$130,14,FALSE),0)+IF(A30="SW3",VLOOKUP(E30,ArkSw3!$A$2:$V$130,14,FALSE),0)+IF(A30="SW4",VLOOKUP(E30,ArkSw4!$A$2:$V$130,14,FALSE),0)+IF(A30="SW5",VLOOKUP(E30,ArkSw5!$A$2:$V$130,14,FALSE),0)+IF(A30="SW6",VLOOKUP(E30,ArkSw6!$A$2:$V$130,14,FALSE),0)+IF(A30="U911",VLOOKUP(E30,ArkU911s!$A$2:$V$130,14,FALSE),0)</f>
        <v>0</v>
      </c>
      <c r="O30" s="111">
        <f>IF(A30=43,VLOOKUP(E30,Ark43s!$A$2:$V$130,15,FALSE),0)+IF(A30=34,VLOOKUP(E30,'Ark34'!$A$2:$V$130,15,FALSE),0)+IF(E30="cup",VLOOKUP(E30,Arkcup!$A$2:$V$130,15,FALSE),0)+IF(A30=45,VLOOKUP(E30,'Ark45'!$A$2:$V$130,15,FALSE),0)++IF(A30=54,VLOOKUP(E30,'Ark54'!$A$2:$V$130,15,FALSE),0)+IF(A30=56,VLOOKUP(E30,'Ark56'!$A$2:$V$130,15,FALSE),0)+IF(A30=65,VLOOKUP(E30,'Ark65'!$A$2:$V$130,15,FALSE),0)+IF(A30="SW3",VLOOKUP(E30,ArkSw3!$A$2:$V$130,15,FALSE),0)+IF(A30="SW4",VLOOKUP(E30,ArkSw4!$A$2:$V$130,15,FALSE),0)+IF(A30="SW5",VLOOKUP(E30,ArkSw5!$A$2:$V$130,15,FALSE),0)+IF(A30="SW6",VLOOKUP(E30,ArkSw6!$A$2:$V$130,15,FALSE),0)+IF(A30="U911",VLOOKUP(E30,ArkU911s!$A$2:$V$130,15,FALSE),0)</f>
        <v>0</v>
      </c>
      <c r="P30" s="111">
        <f>IF(A30=43,VLOOKUP(E30,Ark43s!$A$2:$V$130,16,FALSE),0)+IF(A30=34,VLOOKUP(E30,'Ark34'!$A$2:$V$130,16,FALSE),0)+IF(E30="cup",VLOOKUP(E30,Arkcup!$A$2:$V$130,16,FALSE),0)+IF(A30=45,VLOOKUP(E30,'Ark45'!$A$2:$V$130,16,FALSE),0)+IF(A30=54,VLOOKUP(E30,'Ark54'!$A$2:$V$130,16,FALSE),0)+IF(A30=56,VLOOKUP(E30,'Ark56'!$A$2:$V$130,16,FALSE),0)+IF(A30=65,VLOOKUP(E30,'Ark65'!$A$2:$V$130,16,FALSE),0)+IF(A30="U911",VLOOKUP(E30,ArkU911s!$A$2:$V$130,16,FALSE),0)</f>
        <v>0</v>
      </c>
      <c r="Q30" s="111">
        <f>IF(A30=43,VLOOKUP(E30,Ark43s!$A$2:$V$130,17,FALSE),0)+IF(A30=34,VLOOKUP(E30,'Ark34'!$A$2:$V$130,17,FALSE),0)+IF(E30="cup",VLOOKUP(E30,Arkcup!$A$2:$V$130,17,FALSE),0)+IF(A30=45,VLOOKUP(E30,'Ark45'!$A$2:$V$130,17,FALSE),0)+IF(A30=54,VLOOKUP(E30,'Ark54'!$A$2:$V$130,17,FALSE),0)+IF(A30=56,VLOOKUP(E30,'Ark56'!$A$2:$V$130,17,FALSE),0)+IF(A30=65,VLOOKUP(E30,'Ark65'!$A$2:$V$130,17,FALSE),0)+IF(A30="U911",VLOOKUP(E30,ArkU911s!$A$2:$V$130,17,FALSE),0)</f>
        <v>0</v>
      </c>
      <c r="R30" s="111">
        <f>IF(A30=43,VLOOKUP(E30,Ark43s!$A$2:$V$130,18,FALSE),0)+IF(A30=34,VLOOKUP(E30,'Ark34'!$A$2:$V$130,18,FALSE),0)+IF(E30="cup",VLOOKUP(E30,Arkcup!$A$2:$V$130,18,FALSE),0)+IF(A30=45,VLOOKUP(E30,'Ark45'!$A$2:$V$130,18,FALSE),0)+IF(A30=54,VLOOKUP(E30,'Ark54'!$A$2:$V$130,18,FALSE),0)+IF(A30=56,VLOOKUP(E30,'Ark56'!$A$2:$V$130,18,FALSE),0)+IF(A30=65,VLOOKUP(E30,'Ark65'!$A$2:$V$130,18,FALSE),0)+IF(A30="U911",VLOOKUP(E30,ArkU911s!$A$2:$V$130,18,FALSE),0)</f>
        <v>0</v>
      </c>
      <c r="S30" s="111">
        <f>IF(A30=43,VLOOKUP(E30,Ark43s!$A$2:$V$130,19,FALSE),0)+IF(A30=34,VLOOKUP(E30,'Ark34'!$A$2:$V$130,19,FALSE),0)+IF(E30="cup",VLOOKUP(E30,Arkcup!$A$2:$V$130,19,FALSE),0)+IF(A30=45,VLOOKUP(E30,'Ark45'!$A$2:$V$130,19,FALSE),0)+IF(A30=54,VLOOKUP(E30,'Ark54'!$A$2:$V$130,19,FALSE),0)+IF(A30=56,VLOOKUP(E30,'Ark56'!$A$2:$V$130,19,FALSE),0)+IF(A30=65,VLOOKUP(E30,'Ark65'!$A$2:$V$130,19,FALSE),0)+IF(A30="U911",VLOOKUP(E30,ArkU911s!$A$2:$V$130,19,FALSE),0)</f>
        <v>0</v>
      </c>
      <c r="T30" s="111">
        <f>IF(A30=43,VLOOKUP(E30,Ark43s!$A$2:$V$130,20,FALSE),0)+IF(A30=34,VLOOKUP(E30,'Ark34'!$A$2:$V$130,20,FALSE),0)+IF(E30="cup",VLOOKUP(E30,Arkcup!$A$2:$V$130,20,FALSE),0)+IF(A30=45,VLOOKUP(E30,'Ark45'!$A$2:$V$130,20,FALSE),0)+IF(A30=54,VLOOKUP(E30,'Ark54'!$A$2:$V$130,20,FALSE),0)+IF(A30=56,VLOOKUP(E30,'Ark56'!$A$2:$V$130,20,FALSE),0)+IF(A30=65,VLOOKUP(E30,'Ark65'!$A$2:$V$130,20,FALSE),0)+IF(A30="U911",VLOOKUP(E30,ArkU911s!$A$2:$V$130,20,FALSE),0)</f>
        <v>0</v>
      </c>
      <c r="U30" s="111">
        <f>IF(A30=43,VLOOKUP(E30,Ark43s!$A$2:$V$130,21,FALSE),0)+IF(A30=34,VLOOKUP(E30,'Ark34'!$A$2:$V$130,21,FALSE),0)+IF(E30="cup",VLOOKUP(E30,Arkcup!$A$2:$V$130,21,FALSE),0)+IF(A30=45,VLOOKUP(E30,'Ark45'!$A$2:$V$130,21,FALSE),0)+IF(A30=54,VLOOKUP(E30,'Ark54'!$A$2:$V$130,21,FALSE),0)+IF(A30=56,VLOOKUP(E30,'Ark56'!$A$2:$V$130,21,FALSE),0)+IF(A30=65,VLOOKUP(E30,'Ark65'!$A$2:$V$130,21,FALSE),0)+IF(A30="U911",VLOOKUP(E30,ArkU911s!$A$2:$V$130,21,FALSE),0)</f>
        <v>0</v>
      </c>
      <c r="V30" s="22">
        <f t="shared" si="2"/>
        <v>0</v>
      </c>
      <c r="W30" s="115"/>
    </row>
    <row r="31" spans="1:34" x14ac:dyDescent="0.25">
      <c r="A31">
        <v>43</v>
      </c>
      <c r="B31" s="26" t="s">
        <v>61</v>
      </c>
      <c r="C31" s="54" t="s">
        <v>22</v>
      </c>
      <c r="D31" s="61"/>
      <c r="E31" s="57">
        <v>0</v>
      </c>
      <c r="F31" s="111">
        <f>IF(A31=43,VLOOKUP(E31,Ark43d!$A$2:$V$130,6,FALSE),0)+IF(A31=34,VLOOKUP(E31,'Ark34'!$A$2:$V$130,6,FALSE),0)+IF(A31="cup",VLOOKUP(E31,Arkcup!$A$2:$V$130,6,FALSE),0)+IF(A31=45,VLOOKUP(E31,'Ark45'!$A$2:$V$130,6,FALSE),0)++IF(A31=54,VLOOKUP(E31,'Ark54'!$A$2:$V$130,6,FALSE),0)+IF(A31=56,VLOOKUP(E31,'Ark56'!$A$2:$V$130,6,FALSE),0)+IF(A31=65,VLOOKUP(E31,'Ark65'!$A$2:$V$130,6,FALSE),0)+IF(A31="U911",VLOOKUP(E31,ArkU11d!$A$2:$V$130,6,FALSE),0)</f>
        <v>0</v>
      </c>
      <c r="G31" s="111">
        <f>IF(A31=43,VLOOKUP(E31,Ark43d!$A$2:$V$130,7,FALSE),0)+IF(A31=34,VLOOKUP(E31,'Ark34'!$A$2:$V$130,7,FALSE),0)+IF(A31="cup",VLOOKUP(E31,Arkcup!$A$2:$V$130,7,FALSE),0)+IF(A31=45,VLOOKUP(E31,'Ark45'!$A$2:$V$130,7,FALSE),0)++IF(A31=54,VLOOKUP(E31,'Ark54'!$A$2:$V$130,7,FALSE),0)+IF(A31=56,VLOOKUP(E31,'Ark56'!$A$2:$V$130,7,FALSE),0)+IF(A31=65,VLOOKUP(E31,'Ark65'!$A$2:$V$130,7,FALSE),0)+IF(A31="U911",VLOOKUP(E31,ArkU11d!$A$2:$V$130,7,FALSE),0)</f>
        <v>0</v>
      </c>
      <c r="H31" s="111">
        <f>IF(A31=43,VLOOKUP(E31,Ark43d!$A$2:$V$130,8,FALSE),0)+IF(A31=34,VLOOKUP(E31,'Ark34'!$A$2:$V$130,8,FALSE),0)+IF(A31="cup",VLOOKUP(E31,Arkcup!$A$2:$V$130,8,FALSE),0)+IF(A31=45,VLOOKUP(E31,'Ark45'!$A$2:$V$130,8,FALSE),0)++IF(A31=54,VLOOKUP(E31,'Ark54'!$A$2:$V$130,8,FALSE),0)+IF(A31=56,VLOOKUP(E31,'Ark56'!$A$2:$V$130,8,FALSE),0)+IF(A31=65,VLOOKUP(E31,'Ark65'!$A$2:$V$130,8,FALSE),0)+IF(A31="U911",VLOOKUP(E31,ArkU11d!$A$2:$V$130,8,FALSE),0)</f>
        <v>0</v>
      </c>
      <c r="I31" s="111">
        <f>IF(A31=43,VLOOKUP(E31,Ark43d!$A$2:$V$130,9,FALSE),0)+IF(A31=34,VLOOKUP(E31,'Ark34'!$A$2:$V$130,9,FALSE),0)+IF(A31="cup",VLOOKUP(E31,Arkcup!$A$2:$V$130,9,FALSE),0)+IF(A31=45,VLOOKUP(E31,'Ark45'!$A$2:$V$130,9,FALSE),0)++IF(A31=54,VLOOKUP(E31,'Ark54'!$A$2:$V$130,9,FALSE),0)+IF(A31=56,VLOOKUP(E31,'Ark56'!$A$2:$V$130,9,FALSE),0)+IF(A31=65,VLOOKUP(E31,'Ark65'!$A$2:$V$130,9,FALSE),0)+IF(A31="U911",VLOOKUP(E31,ArkU11d!$A$2:$V$130,9,FALSE),0)</f>
        <v>0</v>
      </c>
      <c r="J31" s="111">
        <f>IF(A31=43,VLOOKUP(E31,Ark43s!$A$2:$V$130,10,FALSE),0)+IF(A31=34,VLOOKUP(E31,'Ark34'!$A$2:$V$130,10,FALSE),0)+IF(E31="cup",VLOOKUP(E31,Arkcup!$A$2:$V$130,10,FALSE),0)+IF(A31=45,VLOOKUP(E31,'Ark45'!$A$2:$V$130,10,FALSE),0)++IF(A31=54,VLOOKUP(E31,'Ark54'!$A$2:$V$130,10,FALSE),0)+IF(A31=56,VLOOKUP(E31,'Ark56'!$A$2:$V$130,10,FALSE),0)+IF(A31=65,VLOOKUP(E31,'Ark65'!$A$2:$V$130,10,FALSE),0)+IF(A31="SW3",VLOOKUP(E31,ArkSw3!$A$2:$V$130,10,FALSE),0)+IF(A31="SW4",VLOOKUP(E31,ArkSw4!$A$2:$V$130,10,FALSE),0)+IF(A31="SW5",VLOOKUP(E31,ArkSw5!$A$2:$V$130,10,FALSE),0)+IF(A31="SW6",VLOOKUP(E31,ArkSw6!$A$2:$V$130,10,FALSE),0)+IF(A31="U911",VLOOKUP(E31,ArkU11d!$A$2:$V$130,10,FALSE),0)</f>
        <v>0</v>
      </c>
      <c r="K31" s="111">
        <f>IF(A31=43,VLOOKUP(E31,Ark43s!$A$2:$V$130,11,FALSE),0)+IF(A31=34,VLOOKUP(E31,'Ark34'!$A$2:$V$130,11,FALSE),0)+IF(E31="cup",VLOOKUP(E31,Arkcup!$A$2:$V$130,11,FALSE),0)+IF(A31=45,VLOOKUP(E31,'Ark45'!$A$2:$V$130,11,FALSE),0)++IF(A31=54,VLOOKUP(E31,'Ark54'!$A$2:$V$130,11,FALSE),0)+IF(A31=56,VLOOKUP(E31,'Ark56'!$A$2:$V$130,11,FALSE),0)+IF(A31=65,VLOOKUP(E31,'Ark65'!$A$2:$V$130,11,FALSE),0)+IF(A31="SW3",VLOOKUP(E31,ArkSw3!$A$2:$V$130,11,FALSE),0)+IF(A31="SW4",VLOOKUP(E31,ArkSw4!$A$2:$V$130,11,FALSE),0)+IF(A31="SW5",VLOOKUP(E31,ArkSw5!$A$2:$V$130,11,FALSE),0)+IF(A31="SW6",VLOOKUP(E31,ArkSw6!$A$2:$V$130,11,FALSE),0)+IF(A31="U911",VLOOKUP(E31,ArkU11d!$A$2:$V$130,11,FALSE),0)</f>
        <v>0</v>
      </c>
      <c r="L31" s="111">
        <f>IF(A31=43,VLOOKUP(E31,Ark43s!$A$2:$V$130,12,FALSE),0)+IF(A31=34,VLOOKUP(E31,'Ark34'!$A$2:$V$130,12,FALSE),0)+IF(E31="cup",VLOOKUP(E31,Arkcup!$A$2:$V$130,12,FALSE),0)+IF(A31=45,VLOOKUP(E31,'Ark45'!$A$2:$V$130,12,FALSE),0)++IF(A31=54,VLOOKUP(E31,'Ark54'!$A$2:$V$130,12,FALSE),0)+IF(A31=56,VLOOKUP(E31,'Ark56'!$A$2:$V$130,12,FALSE),0)+IF(A31=65,VLOOKUP(E31,'Ark65'!$A$2:$V$130,12,FALSE),0)+IF(A31="SW3",VLOOKUP(E31,ArkSw3!$A$2:$V$130,12,FALSE),0)+IF(A31="SW4",VLOOKUP(E31,ArkSw4!$A$2:$V$130,12,FALSE),0)+IF(A31="SW5",VLOOKUP(E31,ArkSw5!$A$2:$V$130,12,FALSE),0)+IF(A31="SW6",VLOOKUP(E31,ArkSw6!$A$2:$V$130,12,FALSE),0)+IF(A31="U911",VLOOKUP(E31,ArkU11d!$A$2:$V$130,12,FALSE),0)</f>
        <v>0</v>
      </c>
      <c r="M31" s="111">
        <f>IF(A31=43,VLOOKUP(E31,Ark43s!$A$2:$V$130,13,FALSE),0)+IF(A31=34,VLOOKUP(E31,'Ark34'!$A$2:$V$130,13,FALSE),0)+IF(E31="cup",VLOOKUP(E31,Arkcup!$A$2:$V$130,13,FALSE),0)+IF(A31=45,VLOOKUP(E31,'Ark45'!$A$2:$V$130,13,FALSE),0)++IF(A31=54,VLOOKUP(E31,'Ark54'!$A$2:$V$130,13,FALSE),0)+IF(A31=56,VLOOKUP(E31,'Ark56'!$A$2:$V$130,13,FALSE),0)+IF(A31=65,VLOOKUP(E31,'Ark65'!$A$2:$V$130,13,FALSE),0)+IF(A31="SW3",VLOOKUP(E31,ArkSw3!$A$2:$V$130,13,FALSE),0)+IF(A31="SW4",VLOOKUP(E31,ArkSw4!$A$2:$V$130,13,FALSE),0)+IF(A31="SW5",VLOOKUP(E31,ArkSw5!$A$2:$V$130,13,FALSE),0)+IF(A31="SW6",VLOOKUP(E31,ArkSw6!$A$2:$V$130,13,FALSE),0)+IF(A31="U911",VLOOKUP(E31,ArkU11d!$A$2:$V$130,13,FALSE),0)</f>
        <v>0</v>
      </c>
      <c r="N31" s="111">
        <f>IF(A31=43,VLOOKUP(E31,Ark43s!$A$2:$V$130,14,FALSE),0)+IF(A31=34,VLOOKUP(E31,'Ark34'!$A$2:$V$130,14,FALSE),0)+IF(E31="cup",VLOOKUP(E31,Arkcup!$A$2:$V$130,14,FALSE),0)+IF(A31=45,VLOOKUP(E31,'Ark45'!$A$2:$V$130,14,FALSE),0)++IF(A31=54,VLOOKUP(E31,'Ark54'!$A$2:$V$130,14,FALSE),0)+IF(A31=56,VLOOKUP(E31,'Ark56'!$A$2:$V$130,14,FALSE),0)+IF(A31=65,VLOOKUP(E31,'Ark65'!$A$2:$V$130,14,FALSE),0)+IF(A31="SW3",VLOOKUP(E31,ArkSw3!$A$2:$V$130,14,FALSE),0)+IF(A31="SW4",VLOOKUP(E31,ArkSw4!$A$2:$V$130,14,FALSE),0)+IF(A31="SW5",VLOOKUP(E31,ArkSw5!$A$2:$V$130,14,FALSE),0)+IF(A31="SW6",VLOOKUP(E31,ArkSw6!$A$2:$V$130,14,FALSE),0)+IF(A31="U911",VLOOKUP(E31,ArkU11d!$A$2:$V$130,14,FALSE),0)</f>
        <v>0</v>
      </c>
      <c r="O31" s="111">
        <f>IF(A31=43,VLOOKUP(E31,Ark43s!$A$2:$V$130,15,FALSE),0)+IF(A31=34,VLOOKUP(E31,'Ark34'!$A$2:$V$130,15,FALSE),0)+IF(E31="cup",VLOOKUP(E31,Arkcup!$A$2:$V$130,15,FALSE),0)+IF(A31=45,VLOOKUP(E31,'Ark45'!$A$2:$V$130,15,FALSE),0)++IF(A31=54,VLOOKUP(E31,'Ark54'!$A$2:$V$130,15,FALSE),0)+IF(A31=56,VLOOKUP(E31,'Ark56'!$A$2:$V$130,15,FALSE),0)+IF(A31=65,VLOOKUP(E31,'Ark65'!$A$2:$V$130,15,FALSE),0)+IF(A31="SW3",VLOOKUP(E31,ArkSw3!$A$2:$V$130,15,FALSE),0)+IF(A31="SW4",VLOOKUP(E31,ArkSw4!$A$2:$V$130,15,FALSE),0)+IF(A31="SW5",VLOOKUP(E31,ArkSw5!$A$2:$V$130,15,FALSE),0)+IF(A31="SW6",VLOOKUP(E31,ArkSw6!$A$2:$V$130,15,FALSE),0)+IF(A31="U911",VLOOKUP(E31,ArkU11d!$A$2:$V$130,15,FALSE),0)</f>
        <v>0</v>
      </c>
      <c r="P31" s="111">
        <f>IF(A31=43,VLOOKUP(E31,Ark43s!$A$2:$V$130,16,FALSE),0)+IF(A31=34,VLOOKUP(E31,'Ark34'!$A$2:$V$130,16,FALSE),0)+IF(E31="cup",VLOOKUP(E31,Arkcup!$A$2:$V$130,16,FALSE),0)+IF(A31=45,VLOOKUP(E31,'Ark45'!$A$2:$V$130,16,FALSE),0)+IF(A31=54,VLOOKUP(E31,'Ark54'!$A$2:$V$130,16,FALSE),0)+IF(A31=56,VLOOKUP(E31,'Ark56'!$A$2:$V$130,16,FALSE),0)+IF(A31=65,VLOOKUP(E31,'Ark65'!$A$2:$V$130,16,FALSE),0)+IF(A31="U911",VLOOKUP(E31,ArkU11d!$A$2:$V$130,16,FALSE),0)</f>
        <v>0</v>
      </c>
      <c r="Q31" s="111">
        <f>IF(A31=43,VLOOKUP(E31,Ark43s!$A$2:$V$130,17,FALSE),0)+IF(A31=34,VLOOKUP(E31,'Ark34'!$A$2:$V$130,17,FALSE),0)+IF(E31="cup",VLOOKUP(E31,Arkcup!$A$2:$V$130,17,FALSE),0)+IF(A31=45,VLOOKUP(E31,'Ark45'!$A$2:$V$130,17,FALSE),0)+IF(A31=54,VLOOKUP(E31,'Ark54'!$A$2:$V$130,17,FALSE),0)+IF(A31=56,VLOOKUP(E31,'Ark56'!$A$2:$V$130,17,FALSE),0)+IF(A31=65,VLOOKUP(E31,'Ark65'!$A$2:$V$130,17,FALSE),0)+IF(A31="U911",VLOOKUP(E31,ArkU11d!$A$2:$V$130,17,FALSE),0)</f>
        <v>0</v>
      </c>
      <c r="R31" s="111">
        <f>IF(A31=43,VLOOKUP(E31,Ark43s!$A$2:$V$130,18,FALSE),0)+IF(A31=34,VLOOKUP(E31,'Ark34'!$A$2:$V$130,18,FALSE),0)+IF(E31="cup",VLOOKUP(E31,Arkcup!$A$2:$V$130,18,FALSE),0)+IF(A31=45,VLOOKUP(E31,'Ark45'!$A$2:$V$130,18,FALSE),0)+IF(A31=54,VLOOKUP(E31,'Ark54'!$A$2:$V$130,18,FALSE),0)+IF(A31=56,VLOOKUP(E31,'Ark56'!$A$2:$V$130,18,FALSE),0)+IF(A31=65,VLOOKUP(E31,'Ark65'!$A$2:$V$130,18,FALSE),0)+IF(A31="U911",VLOOKUP(E31,ArkU11d!$A$2:$V$130,18,FALSE),0)</f>
        <v>0</v>
      </c>
      <c r="S31" s="111">
        <f>IF(A31=43,VLOOKUP(E31,Ark43s!$A$2:$V$130,19,FALSE),0)+IF(A31=34,VLOOKUP(E31,'Ark34'!$A$2:$V$130,19,FALSE),0)+IF(E31="cup",VLOOKUP(E31,Arkcup!$A$2:$V$130,19,FALSE),0)+IF(A31=45,VLOOKUP(E31,'Ark45'!$A$2:$V$130,19,FALSE),0)+IF(A31=54,VLOOKUP(E31,'Ark54'!$A$2:$V$130,19,FALSE),0)+IF(A31=56,VLOOKUP(E31,'Ark56'!$A$2:$V$130,19,FALSE),0)+IF(A31=65,VLOOKUP(E31,'Ark65'!$A$2:$V$130,19,FALSE),0)+IF(A31="U911",VLOOKUP(E31,ArkU11d!$A$2:$V$130,19,FALSE),0)</f>
        <v>0</v>
      </c>
      <c r="T31" s="111">
        <f>IF(A31=43,VLOOKUP(E31,Ark43s!$A$2:$V$130,20,FALSE),0)+IF(A31=34,VLOOKUP(E31,'Ark34'!$A$2:$V$130,20,FALSE),0)+IF(E31="cup",VLOOKUP(E31,Arkcup!$A$2:$V$130,20,FALSE),0)+IF(A31=45,VLOOKUP(E31,'Ark45'!$A$2:$V$130,20,FALSE),0)+IF(A31=54,VLOOKUP(E31,'Ark54'!$A$2:$V$130,20,FALSE),0)+IF(A31=56,VLOOKUP(E31,'Ark56'!$A$2:$V$130,20,FALSE),0)+IF(A31=65,VLOOKUP(E31,'Ark65'!$A$2:$V$130,20,FALSE),0)+IF(A31="U911",VLOOKUP(E31,ArkU11d!$A$2:$V$130,20,FALSE),0)</f>
        <v>0</v>
      </c>
      <c r="U31" s="111">
        <f>IF(A31=43,VLOOKUP(E31,Ark43s!$A$2:$V$130,21,FALSE),0)+IF(A31=34,VLOOKUP(E31,'Ark34'!$A$2:$V$130,21,FALSE),0)+IF(E31="cup",VLOOKUP(E31,Arkcup!$A$2:$V$130,21,FALSE),0)+IF(A31=45,VLOOKUP(E31,'Ark45'!$A$2:$V$130,21,FALSE),0)+IF(A31=54,VLOOKUP(E31,'Ark54'!$A$2:$V$130,21,FALSE),0)+IF(A31=56,VLOOKUP(E31,'Ark56'!$A$2:$V$130,21,FALSE),0)+IF(A31=65,VLOOKUP(E31,'Ark65'!$A$2:$V$130,21,FALSE),0)+IF(A31="U911",VLOOKUP(E31,ArkU11d!$A$2:$V$130,21,FALSE),0)</f>
        <v>0</v>
      </c>
      <c r="V31" s="22">
        <f t="shared" si="2"/>
        <v>0</v>
      </c>
      <c r="W31" s="115"/>
    </row>
    <row r="32" spans="1:34" x14ac:dyDescent="0.25">
      <c r="A32">
        <v>43</v>
      </c>
      <c r="B32" s="26" t="s">
        <v>61</v>
      </c>
      <c r="C32" s="54" t="s">
        <v>23</v>
      </c>
      <c r="D32" s="61"/>
      <c r="E32" s="57">
        <v>0</v>
      </c>
      <c r="F32" s="111">
        <f>IF(A32=43,VLOOKUP(E32,Ark43d!$A$2:$V$130,6,FALSE),0)+IF(A32=34,VLOOKUP(E32,'Ark34'!$A$2:$V$130,6,FALSE),0)+IF(A32="cup",VLOOKUP(E32,Arkcup!$A$2:$V$130,6,FALSE),0)+IF(A32=45,VLOOKUP(E32,'Ark45'!$A$2:$V$130,6,FALSE),0)++IF(A32=54,VLOOKUP(E32,'Ark54'!$A$2:$V$130,6,FALSE),0)+IF(A32=56,VLOOKUP(E32,'Ark56'!$A$2:$V$130,6,FALSE),0)+IF(A32=65,VLOOKUP(E32,'Ark65'!$A$2:$V$130,6,FALSE),0)+IF(A32="U911",VLOOKUP(E32,ArkU11d!$A$2:$V$130,6,FALSE),0)</f>
        <v>0</v>
      </c>
      <c r="G32" s="111">
        <f>IF(A32=43,VLOOKUP(E32,Ark43d!$A$2:$V$130,7,FALSE),0)+IF(A32=34,VLOOKUP(E32,'Ark34'!$A$2:$V$130,7,FALSE),0)+IF(A32="cup",VLOOKUP(E32,Arkcup!$A$2:$V$130,7,FALSE),0)+IF(A32=45,VLOOKUP(E32,'Ark45'!$A$2:$V$130,7,FALSE),0)++IF(A32=54,VLOOKUP(E32,'Ark54'!$A$2:$V$130,7,FALSE),0)+IF(A32=56,VLOOKUP(E32,'Ark56'!$A$2:$V$130,7,FALSE),0)+IF(A32=65,VLOOKUP(E32,'Ark65'!$A$2:$V$130,7,FALSE),0)+IF(A32="U911",VLOOKUP(E32,ArkU11d!$A$2:$V$130,7,FALSE),0)</f>
        <v>0</v>
      </c>
      <c r="H32" s="111">
        <f>IF(A32=43,VLOOKUP(E32,Ark43d!$A$2:$V$130,8,FALSE),0)+IF(A32=34,VLOOKUP(E32,'Ark34'!$A$2:$V$130,8,FALSE),0)+IF(A32="cup",VLOOKUP(E32,Arkcup!$A$2:$V$130,8,FALSE),0)+IF(A32=45,VLOOKUP(E32,'Ark45'!$A$2:$V$130,8,FALSE),0)++IF(A32=54,VLOOKUP(E32,'Ark54'!$A$2:$V$130,8,FALSE),0)+IF(A32=56,VLOOKUP(E32,'Ark56'!$A$2:$V$130,8,FALSE),0)+IF(A32=65,VLOOKUP(E32,'Ark65'!$A$2:$V$130,8,FALSE),0)+IF(A32="U911",VLOOKUP(E32,ArkU11d!$A$2:$V$130,8,FALSE),0)</f>
        <v>0</v>
      </c>
      <c r="I32" s="111">
        <f>IF(A32=43,VLOOKUP(E32,Ark43d!$A$2:$V$130,9,FALSE),0)+IF(A32=34,VLOOKUP(E32,'Ark34'!$A$2:$V$130,9,FALSE),0)+IF(A32="cup",VLOOKUP(E32,Arkcup!$A$2:$V$130,9,FALSE),0)+IF(A32=45,VLOOKUP(E32,'Ark45'!$A$2:$V$130,9,FALSE),0)++IF(A32=54,VLOOKUP(E32,'Ark54'!$A$2:$V$130,9,FALSE),0)+IF(A32=56,VLOOKUP(E32,'Ark56'!$A$2:$V$130,9,FALSE),0)+IF(A32=65,VLOOKUP(E32,'Ark65'!$A$2:$V$130,9,FALSE),0)+IF(A32="U911",VLOOKUP(E32,ArkU11d!$A$2:$V$130,9,FALSE),0)</f>
        <v>0</v>
      </c>
      <c r="J32" s="111">
        <f>IF(A32=43,VLOOKUP(E32,Ark43s!$A$2:$V$130,10,FALSE),0)+IF(A32=34,VLOOKUP(E32,'Ark34'!$A$2:$V$130,10,FALSE),0)+IF(E32="cup",VLOOKUP(E32,Arkcup!$A$2:$V$130,10,FALSE),0)+IF(A32=45,VLOOKUP(E32,'Ark45'!$A$2:$V$130,10,FALSE),0)++IF(A32=54,VLOOKUP(E32,'Ark54'!$A$2:$V$130,10,FALSE),0)+IF(A32=56,VLOOKUP(E32,'Ark56'!$A$2:$V$130,10,FALSE),0)+IF(A32=65,VLOOKUP(E32,'Ark65'!$A$2:$V$130,10,FALSE),0)+IF(A32="SW3",VLOOKUP(E32,ArkSw3!$A$2:$V$130,10,FALSE),0)+IF(A32="SW4",VLOOKUP(E32,ArkSw4!$A$2:$V$130,10,FALSE),0)+IF(A32="SW5",VLOOKUP(E32,ArkSw5!$A$2:$V$130,10,FALSE),0)+IF(A32="SW6",VLOOKUP(E32,ArkSw6!$A$2:$V$130,10,FALSE),0)+IF(A32="U911",VLOOKUP(E32,ArkU11d!$A$2:$V$130,10,FALSE),0)</f>
        <v>0</v>
      </c>
      <c r="K32" s="111">
        <f>IF(A32=43,VLOOKUP(E32,Ark43s!$A$2:$V$130,11,FALSE),0)+IF(A32=34,VLOOKUP(E32,'Ark34'!$A$2:$V$130,11,FALSE),0)+IF(E32="cup",VLOOKUP(E32,Arkcup!$A$2:$V$130,11,FALSE),0)+IF(A32=45,VLOOKUP(E32,'Ark45'!$A$2:$V$130,11,FALSE),0)++IF(A32=54,VLOOKUP(E32,'Ark54'!$A$2:$V$130,11,FALSE),0)+IF(A32=56,VLOOKUP(E32,'Ark56'!$A$2:$V$130,11,FALSE),0)+IF(A32=65,VLOOKUP(E32,'Ark65'!$A$2:$V$130,11,FALSE),0)+IF(A32="SW3",VLOOKUP(E32,ArkSw3!$A$2:$V$130,11,FALSE),0)+IF(A32="SW4",VLOOKUP(E32,ArkSw4!$A$2:$V$130,11,FALSE),0)+IF(A32="SW5",VLOOKUP(E32,ArkSw5!$A$2:$V$130,11,FALSE),0)+IF(A32="SW6",VLOOKUP(E32,ArkSw6!$A$2:$V$130,11,FALSE),0)+IF(A32="U911",VLOOKUP(E32,ArkU11d!$A$2:$V$130,11,FALSE),0)</f>
        <v>0</v>
      </c>
      <c r="L32" s="111">
        <f>IF(A32=43,VLOOKUP(E32,Ark43s!$A$2:$V$130,12,FALSE),0)+IF(A32=34,VLOOKUP(E32,'Ark34'!$A$2:$V$130,12,FALSE),0)+IF(E32="cup",VLOOKUP(E32,Arkcup!$A$2:$V$130,12,FALSE),0)+IF(A32=45,VLOOKUP(E32,'Ark45'!$A$2:$V$130,12,FALSE),0)++IF(A32=54,VLOOKUP(E32,'Ark54'!$A$2:$V$130,12,FALSE),0)+IF(A32=56,VLOOKUP(E32,'Ark56'!$A$2:$V$130,12,FALSE),0)+IF(A32=65,VLOOKUP(E32,'Ark65'!$A$2:$V$130,12,FALSE),0)+IF(A32="SW3",VLOOKUP(E32,ArkSw3!$A$2:$V$130,12,FALSE),0)+IF(A32="SW4",VLOOKUP(E32,ArkSw4!$A$2:$V$130,12,FALSE),0)+IF(A32="SW5",VLOOKUP(E32,ArkSw5!$A$2:$V$130,12,FALSE),0)+IF(A32="SW6",VLOOKUP(E32,ArkSw6!$A$2:$V$130,12,FALSE),0)+IF(A32="U911",VLOOKUP(E32,ArkU11d!$A$2:$V$130,12,FALSE),0)</f>
        <v>0</v>
      </c>
      <c r="M32" s="111">
        <f>IF(A32=43,VLOOKUP(E32,Ark43s!$A$2:$V$130,13,FALSE),0)+IF(A32=34,VLOOKUP(E32,'Ark34'!$A$2:$V$130,13,FALSE),0)+IF(E32="cup",VLOOKUP(E32,Arkcup!$A$2:$V$130,13,FALSE),0)+IF(A32=45,VLOOKUP(E32,'Ark45'!$A$2:$V$130,13,FALSE),0)++IF(A32=54,VLOOKUP(E32,'Ark54'!$A$2:$V$130,13,FALSE),0)+IF(A32=56,VLOOKUP(E32,'Ark56'!$A$2:$V$130,13,FALSE),0)+IF(A32=65,VLOOKUP(E32,'Ark65'!$A$2:$V$130,13,FALSE),0)+IF(A32="SW3",VLOOKUP(E32,ArkSw3!$A$2:$V$130,13,FALSE),0)+IF(A32="SW4",VLOOKUP(E32,ArkSw4!$A$2:$V$130,13,FALSE),0)+IF(A32="SW5",VLOOKUP(E32,ArkSw5!$A$2:$V$130,13,FALSE),0)+IF(A32="SW6",VLOOKUP(E32,ArkSw6!$A$2:$V$130,13,FALSE),0)+IF(A32="U911",VLOOKUP(E32,ArkU11d!$A$2:$V$130,13,FALSE),0)</f>
        <v>0</v>
      </c>
      <c r="N32" s="111">
        <f>IF(A32=43,VLOOKUP(E32,Ark43s!$A$2:$V$130,14,FALSE),0)+IF(A32=34,VLOOKUP(E32,'Ark34'!$A$2:$V$130,14,FALSE),0)+IF(E32="cup",VLOOKUP(E32,Arkcup!$A$2:$V$130,14,FALSE),0)+IF(A32=45,VLOOKUP(E32,'Ark45'!$A$2:$V$130,14,FALSE),0)++IF(A32=54,VLOOKUP(E32,'Ark54'!$A$2:$V$130,14,FALSE),0)+IF(A32=56,VLOOKUP(E32,'Ark56'!$A$2:$V$130,14,FALSE),0)+IF(A32=65,VLOOKUP(E32,'Ark65'!$A$2:$V$130,14,FALSE),0)+IF(A32="SW3",VLOOKUP(E32,ArkSw3!$A$2:$V$130,14,FALSE),0)+IF(A32="SW4",VLOOKUP(E32,ArkSw4!$A$2:$V$130,14,FALSE),0)+IF(A32="SW5",VLOOKUP(E32,ArkSw5!$A$2:$V$130,14,FALSE),0)+IF(A32="SW6",VLOOKUP(E32,ArkSw6!$A$2:$V$130,14,FALSE),0)+IF(A32="U911",VLOOKUP(E32,ArkU11d!$A$2:$V$130,14,FALSE),0)</f>
        <v>0</v>
      </c>
      <c r="O32" s="111">
        <f>IF(A32=43,VLOOKUP(E32,Ark43s!$A$2:$V$130,15,FALSE),0)+IF(A32=34,VLOOKUP(E32,'Ark34'!$A$2:$V$130,15,FALSE),0)+IF(E32="cup",VLOOKUP(E32,Arkcup!$A$2:$V$130,15,FALSE),0)+IF(A32=45,VLOOKUP(E32,'Ark45'!$A$2:$V$130,15,FALSE),0)++IF(A32=54,VLOOKUP(E32,'Ark54'!$A$2:$V$130,15,FALSE),0)+IF(A32=56,VLOOKUP(E32,'Ark56'!$A$2:$V$130,15,FALSE),0)+IF(A32=65,VLOOKUP(E32,'Ark65'!$A$2:$V$130,15,FALSE),0)+IF(A32="SW3",VLOOKUP(E32,ArkSw3!$A$2:$V$130,15,FALSE),0)+IF(A32="SW4",VLOOKUP(E32,ArkSw4!$A$2:$V$130,15,FALSE),0)+IF(A32="SW5",VLOOKUP(E32,ArkSw5!$A$2:$V$130,15,FALSE),0)+IF(A32="SW6",VLOOKUP(E32,ArkSw6!$A$2:$V$130,15,FALSE),0)+IF(A32="U911",VLOOKUP(E32,ArkU11d!$A$2:$V$130,15,FALSE),0)</f>
        <v>0</v>
      </c>
      <c r="P32" s="111">
        <f>IF(A32=43,VLOOKUP(E32,Ark43s!$A$2:$V$130,16,FALSE),0)+IF(A32=34,VLOOKUP(E32,'Ark34'!$A$2:$V$130,16,FALSE),0)+IF(E32="cup",VLOOKUP(E32,Arkcup!$A$2:$V$130,16,FALSE),0)+IF(A32=45,VLOOKUP(E32,'Ark45'!$A$2:$V$130,16,FALSE),0)+IF(A32=54,VLOOKUP(E32,'Ark54'!$A$2:$V$130,16,FALSE),0)+IF(A32=56,VLOOKUP(E32,'Ark56'!$A$2:$V$130,16,FALSE),0)+IF(A32=65,VLOOKUP(E32,'Ark65'!$A$2:$V$130,16,FALSE),0)+IF(A32="U911",VLOOKUP(E32,ArkU11d!$A$2:$V$130,16,FALSE),0)</f>
        <v>0</v>
      </c>
      <c r="Q32" s="111">
        <f>IF(A32=43,VLOOKUP(E32,Ark43s!$A$2:$V$130,17,FALSE),0)+IF(A32=34,VLOOKUP(E32,'Ark34'!$A$2:$V$130,17,FALSE),0)+IF(E32="cup",VLOOKUP(E32,Arkcup!$A$2:$V$130,17,FALSE),0)+IF(A32=45,VLOOKUP(E32,'Ark45'!$A$2:$V$130,17,FALSE),0)+IF(A32=54,VLOOKUP(E32,'Ark54'!$A$2:$V$130,17,FALSE),0)+IF(A32=56,VLOOKUP(E32,'Ark56'!$A$2:$V$130,17,FALSE),0)+IF(A32=65,VLOOKUP(E32,'Ark65'!$A$2:$V$130,17,FALSE),0)+IF(A32="U911",VLOOKUP(E32,ArkU11d!$A$2:$V$130,17,FALSE),0)</f>
        <v>0</v>
      </c>
      <c r="R32" s="111">
        <f>IF(A32=43,VLOOKUP(E32,Ark43s!$A$2:$V$130,18,FALSE),0)+IF(A32=34,VLOOKUP(E32,'Ark34'!$A$2:$V$130,18,FALSE),0)+IF(E32="cup",VLOOKUP(E32,Arkcup!$A$2:$V$130,18,FALSE),0)+IF(A32=45,VLOOKUP(E32,'Ark45'!$A$2:$V$130,18,FALSE),0)+IF(A32=54,VLOOKUP(E32,'Ark54'!$A$2:$V$130,18,FALSE),0)+IF(A32=56,VLOOKUP(E32,'Ark56'!$A$2:$V$130,18,FALSE),0)+IF(A32=65,VLOOKUP(E32,'Ark65'!$A$2:$V$130,18,FALSE),0)+IF(A32="U911",VLOOKUP(E32,ArkU11d!$A$2:$V$130,18,FALSE),0)</f>
        <v>0</v>
      </c>
      <c r="S32" s="111">
        <f>IF(A32=43,VLOOKUP(E32,Ark43s!$A$2:$V$130,19,FALSE),0)+IF(A32=34,VLOOKUP(E32,'Ark34'!$A$2:$V$130,19,FALSE),0)+IF(E32="cup",VLOOKUP(E32,Arkcup!$A$2:$V$130,19,FALSE),0)+IF(A32=45,VLOOKUP(E32,'Ark45'!$A$2:$V$130,19,FALSE),0)+IF(A32=54,VLOOKUP(E32,'Ark54'!$A$2:$V$130,19,FALSE),0)+IF(A32=56,VLOOKUP(E32,'Ark56'!$A$2:$V$130,19,FALSE),0)+IF(A32=65,VLOOKUP(E32,'Ark65'!$A$2:$V$130,19,FALSE),0)+IF(A32="U911",VLOOKUP(E32,ArkU11d!$A$2:$V$130,19,FALSE),0)</f>
        <v>0</v>
      </c>
      <c r="T32" s="111">
        <f>IF(A32=43,VLOOKUP(E32,Ark43s!$A$2:$V$130,20,FALSE),0)+IF(A32=34,VLOOKUP(E32,'Ark34'!$A$2:$V$130,20,FALSE),0)+IF(E32="cup",VLOOKUP(E32,Arkcup!$A$2:$V$130,20,FALSE),0)+IF(A32=45,VLOOKUP(E32,'Ark45'!$A$2:$V$130,20,FALSE),0)+IF(A32=54,VLOOKUP(E32,'Ark54'!$A$2:$V$130,20,FALSE),0)+IF(A32=56,VLOOKUP(E32,'Ark56'!$A$2:$V$130,20,FALSE),0)+IF(A32=65,VLOOKUP(E32,'Ark65'!$A$2:$V$130,20,FALSE),0)+IF(A32="U911",VLOOKUP(E32,ArkU11d!$A$2:$V$130,20,FALSE),0)</f>
        <v>0</v>
      </c>
      <c r="U32" s="111">
        <f>IF(A32=43,VLOOKUP(E32,Ark43s!$A$2:$V$130,21,FALSE),0)+IF(A32=34,VLOOKUP(E32,'Ark34'!$A$2:$V$130,21,FALSE),0)+IF(E32="cup",VLOOKUP(E32,Arkcup!$A$2:$V$130,21,FALSE),0)+IF(A32=45,VLOOKUP(E32,'Ark45'!$A$2:$V$130,21,FALSE),0)+IF(A32=54,VLOOKUP(E32,'Ark54'!$A$2:$V$130,21,FALSE),0)+IF(A32=56,VLOOKUP(E32,'Ark56'!$A$2:$V$130,21,FALSE),0)+IF(A32=65,VLOOKUP(E32,'Ark65'!$A$2:$V$130,21,FALSE),0)+IF(A32="U911",VLOOKUP(E32,ArkU11d!$A$2:$V$130,21,FALSE),0)</f>
        <v>0</v>
      </c>
      <c r="V32" s="22">
        <f t="shared" si="2"/>
        <v>0</v>
      </c>
      <c r="W32" s="115"/>
    </row>
    <row r="33" spans="1:24" ht="15.75" thickBot="1" x14ac:dyDescent="0.3">
      <c r="A33">
        <v>43</v>
      </c>
      <c r="B33" s="35" t="s">
        <v>61</v>
      </c>
      <c r="C33" s="55" t="s">
        <v>24</v>
      </c>
      <c r="D33" s="62"/>
      <c r="E33" s="58">
        <v>0</v>
      </c>
      <c r="F33" s="112">
        <f>IF(A33=43,VLOOKUP(E33,Ark43d!$A$2:$V$130,6,FALSE),0)+IF(A33=34,VLOOKUP(E33,'Ark34'!$A$2:$V$130,6,FALSE),0)+IF(A33="cup",VLOOKUP(E33,Arkcup!$A$2:$V$130,6,FALSE),0)+IF(A33=45,VLOOKUP(E33,'Ark45'!$A$2:$V$130,6,FALSE),0)++IF(A33=54,VLOOKUP(E33,'Ark54'!$A$2:$V$130,6,FALSE),0)+IF(A33=56,VLOOKUP(E33,'Ark56'!$A$2:$V$130,6,FALSE),0)+IF(A33=65,VLOOKUP(E33,'Ark65'!$A$2:$V$130,6,FALSE),0)+IF(A33="U911",VLOOKUP(E33,ArkU11d!$A$2:$V$130,6,FALSE),0)</f>
        <v>0</v>
      </c>
      <c r="G33" s="112">
        <f>IF(A33=43,VLOOKUP(E33,Ark43d!$A$2:$V$130,7,FALSE),0)+IF(A33=34,VLOOKUP(E33,'Ark34'!$A$2:$V$130,7,FALSE),0)+IF(A33="cup",VLOOKUP(E33,Arkcup!$A$2:$V$130,7,FALSE),0)+IF(A33=45,VLOOKUP(E33,'Ark45'!$A$2:$V$130,7,FALSE),0)++IF(A33=54,VLOOKUP(E33,'Ark54'!$A$2:$V$130,7,FALSE),0)+IF(A33=56,VLOOKUP(E33,'Ark56'!$A$2:$V$130,7,FALSE),0)+IF(A33=65,VLOOKUP(E33,'Ark65'!$A$2:$V$130,7,FALSE),0)+IF(A33="U911",VLOOKUP(E33,ArkU11d!$A$2:$V$130,7,FALSE),0)</f>
        <v>0</v>
      </c>
      <c r="H33" s="112">
        <f>IF(A33=43,VLOOKUP(E33,Ark43d!$A$2:$V$130,8,FALSE),0)+IF(A33=34,VLOOKUP(E33,'Ark34'!$A$2:$V$130,8,FALSE),0)+IF(A33="cup",VLOOKUP(E33,Arkcup!$A$2:$V$130,8,FALSE),0)+IF(A33=45,VLOOKUP(E33,'Ark45'!$A$2:$V$130,8,FALSE),0)++IF(A33=54,VLOOKUP(E33,'Ark54'!$A$2:$V$130,8,FALSE),0)+IF(A33=56,VLOOKUP(E33,'Ark56'!$A$2:$V$130,8,FALSE),0)+IF(A33=65,VLOOKUP(E33,'Ark65'!$A$2:$V$130,8,FALSE),0)+IF(A33="U911",VLOOKUP(E33,ArkU11d!$A$2:$V$130,8,FALSE),0)</f>
        <v>0</v>
      </c>
      <c r="I33" s="112">
        <f>IF(A33=43,VLOOKUP(E33,Ark43d!$A$2:$V$130,9,FALSE),0)+IF(A33=34,VLOOKUP(E33,'Ark34'!$A$2:$V$130,9,FALSE),0)+IF(A33="cup",VLOOKUP(E33,Arkcup!$A$2:$V$130,9,FALSE),0)+IF(A33=45,VLOOKUP(E33,'Ark45'!$A$2:$V$130,9,FALSE),0)++IF(A33=54,VLOOKUP(E33,'Ark54'!$A$2:$V$130,9,FALSE),0)+IF(A33=56,VLOOKUP(E33,'Ark56'!$A$2:$V$130,9,FALSE),0)+IF(A33=65,VLOOKUP(E33,'Ark65'!$A$2:$V$130,9,FALSE),0)+IF(A33="U911",VLOOKUP(E33,ArkU11d!$A$2:$V$130,9,FALSE),0)</f>
        <v>0</v>
      </c>
      <c r="J33" s="112">
        <f>IF(A33=43,VLOOKUP(E33,Ark43s!$A$2:$V$130,10,FALSE),0)+IF(A33=34,VLOOKUP(E33,'Ark34'!$A$2:$V$130,10,FALSE),0)+IF(E33="cup",VLOOKUP(E33,Arkcup!$A$2:$V$130,10,FALSE),0)+IF(A33=45,VLOOKUP(E33,'Ark45'!$A$2:$V$130,10,FALSE),0)++IF(A33=54,VLOOKUP(E33,'Ark54'!$A$2:$V$130,10,FALSE),0)+IF(A33=56,VLOOKUP(E33,'Ark56'!$A$2:$V$130,10,FALSE),0)+IF(A33=65,VLOOKUP(E33,'Ark65'!$A$2:$V$130,10,FALSE),0)+IF(A33="SW3",VLOOKUP(E33,ArkSw3!$A$2:$V$130,10,FALSE),0)+IF(A33="SW4",VLOOKUP(E33,ArkSw4!$A$2:$V$130,10,FALSE),0)+IF(A33="SW5",VLOOKUP(E33,ArkSw5!$A$2:$V$130,10,FALSE),0)+IF(A33="SW6",VLOOKUP(E33,ArkSw6!$A$2:$V$130,10,FALSE),0)+IF(A33="U911",VLOOKUP(E33,ArkU11d!$A$2:$V$130,10,FALSE),0)</f>
        <v>0</v>
      </c>
      <c r="K33" s="112">
        <f>IF(A33=43,VLOOKUP(E33,Ark43s!$A$2:$V$130,11,FALSE),0)+IF(A33=34,VLOOKUP(E33,'Ark34'!$A$2:$V$130,11,FALSE),0)+IF(E33="cup",VLOOKUP(E33,Arkcup!$A$2:$V$130,11,FALSE),0)+IF(A33=45,VLOOKUP(E33,'Ark45'!$A$2:$V$130,11,FALSE),0)++IF(A33=54,VLOOKUP(E33,'Ark54'!$A$2:$V$130,11,FALSE),0)+IF(A33=56,VLOOKUP(E33,'Ark56'!$A$2:$V$130,11,FALSE),0)+IF(A33=65,VLOOKUP(E33,'Ark65'!$A$2:$V$130,11,FALSE),0)+IF(A33="SW3",VLOOKUP(E33,ArkSw3!$A$2:$V$130,11,FALSE),0)+IF(A33="SW4",VLOOKUP(E33,ArkSw4!$A$2:$V$130,11,FALSE),0)+IF(A33="SW5",VLOOKUP(E33,ArkSw5!$A$2:$V$130,11,FALSE),0)+IF(A33="SW6",VLOOKUP(E33,ArkSw6!$A$2:$V$130,11,FALSE),0)+IF(A33="U911",VLOOKUP(E33,ArkU11d!$A$2:$V$130,11,FALSE),0)</f>
        <v>0</v>
      </c>
      <c r="L33" s="112">
        <f>IF(A33=43,VLOOKUP(E33,Ark43s!$A$2:$V$130,12,FALSE),0)+IF(A33=34,VLOOKUP(E33,'Ark34'!$A$2:$V$130,12,FALSE),0)+IF(E33="cup",VLOOKUP(E33,Arkcup!$A$2:$V$130,12,FALSE),0)+IF(A33=45,VLOOKUP(E33,'Ark45'!$A$2:$V$130,12,FALSE),0)++IF(A33=54,VLOOKUP(E33,'Ark54'!$A$2:$V$130,12,FALSE),0)+IF(A33=56,VLOOKUP(E33,'Ark56'!$A$2:$V$130,12,FALSE),0)+IF(A33=65,VLOOKUP(E33,'Ark65'!$A$2:$V$130,12,FALSE),0)+IF(A33="SW3",VLOOKUP(E33,ArkSw3!$A$2:$V$130,12,FALSE),0)+IF(A33="SW4",VLOOKUP(E33,ArkSw4!$A$2:$V$130,12,FALSE),0)+IF(A33="SW5",VLOOKUP(E33,ArkSw5!$A$2:$V$130,12,FALSE),0)+IF(A33="SW6",VLOOKUP(E33,ArkSw6!$A$2:$V$130,12,FALSE),0)+IF(A33="U911",VLOOKUP(E33,ArkU11d!$A$2:$V$130,12,FALSE),0)</f>
        <v>0</v>
      </c>
      <c r="M33" s="112">
        <f>IF(A33=43,VLOOKUP(E33,Ark43s!$A$2:$V$130,13,FALSE),0)+IF(A33=34,VLOOKUP(E33,'Ark34'!$A$2:$V$130,13,FALSE),0)+IF(E33="cup",VLOOKUP(E33,Arkcup!$A$2:$V$130,13,FALSE),0)+IF(A33=45,VLOOKUP(E33,'Ark45'!$A$2:$V$130,13,FALSE),0)++IF(A33=54,VLOOKUP(E33,'Ark54'!$A$2:$V$130,13,FALSE),0)+IF(A33=56,VLOOKUP(E33,'Ark56'!$A$2:$V$130,13,FALSE),0)+IF(A33=65,VLOOKUP(E33,'Ark65'!$A$2:$V$130,13,FALSE),0)+IF(A33="SW3",VLOOKUP(E33,ArkSw3!$A$2:$V$130,13,FALSE),0)+IF(A33="SW4",VLOOKUP(E33,ArkSw4!$A$2:$V$130,13,FALSE),0)+IF(A33="SW5",VLOOKUP(E33,ArkSw5!$A$2:$V$130,13,FALSE),0)+IF(A33="SW6",VLOOKUP(E33,ArkSw6!$A$2:$V$130,13,FALSE),0)+IF(A33="U911",VLOOKUP(E33,ArkU11d!$A$2:$V$130,13,FALSE),0)</f>
        <v>0</v>
      </c>
      <c r="N33" s="112">
        <f>IF(A33=43,VLOOKUP(E33,Ark43s!$A$2:$V$130,14,FALSE),0)+IF(A33=34,VLOOKUP(E33,'Ark34'!$A$2:$V$130,14,FALSE),0)+IF(E33="cup",VLOOKUP(E33,Arkcup!$A$2:$V$130,14,FALSE),0)+IF(A33=45,VLOOKUP(E33,'Ark45'!$A$2:$V$130,14,FALSE),0)++IF(A33=54,VLOOKUP(E33,'Ark54'!$A$2:$V$130,14,FALSE),0)+IF(A33=56,VLOOKUP(E33,'Ark56'!$A$2:$V$130,14,FALSE),0)+IF(A33=65,VLOOKUP(E33,'Ark65'!$A$2:$V$130,14,FALSE),0)+IF(A33="SW3",VLOOKUP(E33,ArkSw3!$A$2:$V$130,14,FALSE),0)+IF(A33="SW4",VLOOKUP(E33,ArkSw4!$A$2:$V$130,14,FALSE),0)+IF(A33="SW5",VLOOKUP(E33,ArkSw5!$A$2:$V$130,14,FALSE),0)+IF(A33="SW6",VLOOKUP(E33,ArkSw6!$A$2:$V$130,14,FALSE),0)+IF(A33="U911",VLOOKUP(E33,ArkU11d!$A$2:$V$130,14,FALSE),0)</f>
        <v>0</v>
      </c>
      <c r="O33" s="112">
        <f>IF(A33=43,VLOOKUP(E33,Ark43s!$A$2:$V$130,15,FALSE),0)+IF(A33=34,VLOOKUP(E33,'Ark34'!$A$2:$V$130,15,FALSE),0)+IF(E33="cup",VLOOKUP(E33,Arkcup!$A$2:$V$130,15,FALSE),0)+IF(A33=45,VLOOKUP(E33,'Ark45'!$A$2:$V$130,15,FALSE),0)++IF(A33=54,VLOOKUP(E33,'Ark54'!$A$2:$V$130,15,FALSE),0)+IF(A33=56,VLOOKUP(E33,'Ark56'!$A$2:$V$130,15,FALSE),0)+IF(A33=65,VLOOKUP(E33,'Ark65'!$A$2:$V$130,15,FALSE),0)+IF(A33="SW3",VLOOKUP(E33,ArkSw3!$A$2:$V$130,15,FALSE),0)+IF(A33="SW4",VLOOKUP(E33,ArkSw4!$A$2:$V$130,15,FALSE),0)+IF(A33="SW5",VLOOKUP(E33,ArkSw5!$A$2:$V$130,15,FALSE),0)+IF(A33="SW6",VLOOKUP(E33,ArkSw6!$A$2:$V$130,15,FALSE),0)+IF(A33="U911",VLOOKUP(E33,ArkU11d!$A$2:$V$130,15,FALSE),0)</f>
        <v>0</v>
      </c>
      <c r="P33" s="112">
        <f>IF(A33=43,VLOOKUP(E33,Ark43s!$A$2:$V$130,16,FALSE),0)+IF(A33=34,VLOOKUP(E33,'Ark34'!$A$2:$V$130,16,FALSE),0)+IF(E33="cup",VLOOKUP(E33,Arkcup!$A$2:$V$130,16,FALSE),0)+IF(A33=45,VLOOKUP(E33,'Ark45'!$A$2:$V$130,16,FALSE),0)+IF(A33=54,VLOOKUP(E33,'Ark54'!$A$2:$V$130,16,FALSE),0)+IF(A33=56,VLOOKUP(E33,'Ark56'!$A$2:$V$130,16,FALSE),0)+IF(A33=65,VLOOKUP(E33,'Ark65'!$A$2:$V$130,16,FALSE),0)+IF(A33="U911",VLOOKUP(E33,ArkU11d!$A$2:$V$130,16,FALSE),0)</f>
        <v>0</v>
      </c>
      <c r="Q33" s="112">
        <f>IF(A33=43,VLOOKUP(E33,Ark43s!$A$2:$V$130,17,FALSE),0)+IF(A33=34,VLOOKUP(E33,'Ark34'!$A$2:$V$130,17,FALSE),0)+IF(E33="cup",VLOOKUP(E33,Arkcup!$A$2:$V$130,17,FALSE),0)+IF(A33=45,VLOOKUP(E33,'Ark45'!$A$2:$V$130,17,FALSE),0)+IF(A33=54,VLOOKUP(E33,'Ark54'!$A$2:$V$130,17,FALSE),0)+IF(A33=56,VLOOKUP(E33,'Ark56'!$A$2:$V$130,17,FALSE),0)+IF(A33=65,VLOOKUP(E33,'Ark65'!$A$2:$V$130,17,FALSE),0)+IF(A33="U911",VLOOKUP(E33,ArkU11d!$A$2:$V$130,17,FALSE),0)</f>
        <v>0</v>
      </c>
      <c r="R33" s="112">
        <f>IF(A33=43,VLOOKUP(E33,Ark43s!$A$2:$V$130,18,FALSE),0)+IF(A33=34,VLOOKUP(E33,'Ark34'!$A$2:$V$130,18,FALSE),0)+IF(E33="cup",VLOOKUP(E33,Arkcup!$A$2:$V$130,18,FALSE),0)+IF(A33=45,VLOOKUP(E33,'Ark45'!$A$2:$V$130,18,FALSE),0)+IF(A33=54,VLOOKUP(E33,'Ark54'!$A$2:$V$130,18,FALSE),0)+IF(A33=56,VLOOKUP(E33,'Ark56'!$A$2:$V$130,18,FALSE),0)+IF(A33=65,VLOOKUP(E33,'Ark65'!$A$2:$V$130,18,FALSE),0)+IF(A33="U911",VLOOKUP(E33,ArkU11d!$A$2:$V$130,18,FALSE),0)</f>
        <v>0</v>
      </c>
      <c r="S33" s="112">
        <f>IF(A33=43,VLOOKUP(E33,Ark43s!$A$2:$V$130,19,FALSE),0)+IF(A33=34,VLOOKUP(E33,'Ark34'!$A$2:$V$130,19,FALSE),0)+IF(E33="cup",VLOOKUP(E33,Arkcup!$A$2:$V$130,19,FALSE),0)+IF(A33=45,VLOOKUP(E33,'Ark45'!$A$2:$V$130,19,FALSE),0)+IF(A33=54,VLOOKUP(E33,'Ark54'!$A$2:$V$130,19,FALSE),0)+IF(A33=56,VLOOKUP(E33,'Ark56'!$A$2:$V$130,19,FALSE),0)+IF(A33=65,VLOOKUP(E33,'Ark65'!$A$2:$V$130,19,FALSE),0)+IF(A33="U911",VLOOKUP(E33,ArkU11d!$A$2:$V$130,19,FALSE),0)</f>
        <v>0</v>
      </c>
      <c r="T33" s="112">
        <f>IF(A33=43,VLOOKUP(E33,Ark43s!$A$2:$V$130,20,FALSE),0)+IF(A33=34,VLOOKUP(E33,'Ark34'!$A$2:$V$130,20,FALSE),0)+IF(E33="cup",VLOOKUP(E33,Arkcup!$A$2:$V$130,20,FALSE),0)+IF(A33=45,VLOOKUP(E33,'Ark45'!$A$2:$V$130,20,FALSE),0)+IF(A33=54,VLOOKUP(E33,'Ark54'!$A$2:$V$130,20,FALSE),0)+IF(A33=56,VLOOKUP(E33,'Ark56'!$A$2:$V$130,20,FALSE),0)+IF(A33=65,VLOOKUP(E33,'Ark65'!$A$2:$V$130,20,FALSE),0)+IF(A33="U911",VLOOKUP(E33,ArkU11d!$A$2:$V$130,20,FALSE),0)</f>
        <v>0</v>
      </c>
      <c r="U33" s="112">
        <f>IF(A33=43,VLOOKUP(E33,Ark43s!$A$2:$V$130,21,FALSE),0)+IF(A33=34,VLOOKUP(E33,'Ark34'!$A$2:$V$130,21,FALSE),0)+IF(E33="cup",VLOOKUP(E33,Arkcup!$A$2:$V$130,21,FALSE),0)+IF(A33=45,VLOOKUP(E33,'Ark45'!$A$2:$V$130,21,FALSE),0)+IF(A33=54,VLOOKUP(E33,'Ark54'!$A$2:$V$130,21,FALSE),0)+IF(A33=56,VLOOKUP(E33,'Ark56'!$A$2:$V$130,21,FALSE),0)+IF(A33=65,VLOOKUP(E33,'Ark65'!$A$2:$V$130,21,FALSE),0)+IF(A33="U911",VLOOKUP(E33,ArkU11d!$A$2:$V$130,21,FALSE),0)</f>
        <v>0</v>
      </c>
      <c r="V33" s="14">
        <f t="shared" si="2"/>
        <v>0</v>
      </c>
      <c r="W33" s="116"/>
    </row>
    <row r="34" spans="1:24" x14ac:dyDescent="0.25">
      <c r="A34">
        <v>43</v>
      </c>
      <c r="B34" s="25" t="s">
        <v>44</v>
      </c>
      <c r="C34" s="53" t="s">
        <v>20</v>
      </c>
      <c r="D34" s="60"/>
      <c r="E34" s="56">
        <v>0</v>
      </c>
      <c r="F34" s="110">
        <f>IF(A34=43,VLOOKUP(E34,Ark43s!$A$2:$V$130,6,FALSE),0)+IF(A34=34,VLOOKUP(E34,'Ark34'!$A$2:$V$130,6,FALSE),0)+IF(E34="cup",VLOOKUP(E34,Arkcup!$A$2:$V$130,6,FALSE),0)+IF(A34=45,VLOOKUP(E34,'Ark45'!$A$2:$V$130,6,FALSE),0)+IF(A34=54,VLOOKUP(E34,'Ark54'!$A$2:$V$130,6,FALSE),0)+IF(A34=56,VLOOKUP(E34,'Ark56'!$A$2:$V$130,6,FALSE),0)+IF(A34=65,VLOOKUP(E34,'Ark65'!$A$2:$V$130,6,FALSE),0)+IF(A34="U911",VLOOKUP(E34,ArkU911s!$A$2:$V$130,6,FALSE),0)</f>
        <v>0</v>
      </c>
      <c r="G34" s="110">
        <f>IF(A34=43,VLOOKUP(E34,Ark43s!$A$2:$V$130,7,FALSE),0)+IF(A34=34,VLOOKUP(E34,'Ark34'!$A$2:$V$130,7,FALSE),0)+IF(E34="cup",VLOOKUP(E34,Arkcup!$A$2:$V$130,7,FALSE),0)+IF(A34=45,VLOOKUP(E34,'Ark45'!$A$2:$V$130,7,FALSE),0)++IF(A34=54,VLOOKUP(E34,'Ark54'!$A$2:$V$130,7,FALSE),0)+IF(A34=56,VLOOKUP(E34,'Ark56'!$A$2:$V$130,7,FALSE),0)+IF(A34=65,VLOOKUP(E34,'Ark65'!$A$2:$V$130,7,FALSE),0)+IF(A34="U911",VLOOKUP(E34,ArkU911s!$A$2:$V$130,7,FALSE),0)</f>
        <v>0</v>
      </c>
      <c r="H34" s="110">
        <f>IF(A34=43,VLOOKUP(E34,Ark43s!$A$2:$V$130,8,FALSE),0)+IF(A34=34,VLOOKUP(E34,'Ark34'!$A$2:$V$130,8,FALSE),0)+IF(E34="cup",VLOOKUP(E34,Arkcup!$A$2:$V$130,8,FALSE),0)+IF(A34=45,VLOOKUP(E34,'Ark45'!$A$2:$V$130,8,FALSE),0)++IF(A34=54,VLOOKUP(E34,'Ark54'!$A$2:$V$130,8,FALSE),0)+IF(A34=56,VLOOKUP(E34,'Ark56'!$A$2:$V$130,8,FALSE),0)+IF(A34=65,VLOOKUP(E34,'Ark65'!$A$2:$V$130,8,FALSE),0)+IF(A34="U911",VLOOKUP(E34,ArkU911s!$A$2:$V$130,8,FALSE),0)</f>
        <v>0</v>
      </c>
      <c r="I34" s="110">
        <f>IF(A34=43,VLOOKUP(E34,Ark43s!$A$2:$V$130,9,FALSE),0)+IF(A34=34,VLOOKUP(E34,'Ark34'!$A$2:$V$130,9,FALSE),0)+IF(E34="cup",VLOOKUP(E34,Arkcup!$A$2:$V$130,9,FALSE),0)+IF(A34=45,VLOOKUP(E34,'Ark45'!$A$2:$V$130,9,FALSE),0)++IF(A34=54,VLOOKUP(E34,'Ark54'!$A$2:$V$130,9,FALSE),0)+IF(A34=56,VLOOKUP(E34,'Ark56'!$A$2:$V$130,9,FALSE),0)+IF(A34=65,VLOOKUP(E34,'Ark65'!$A$2:$V$130,9,FALSE),0)+IF(A34="U911",VLOOKUP(E34,ArkU911s!$A$2:$V$130,9,FALSE),0)</f>
        <v>0</v>
      </c>
      <c r="J34" s="110">
        <f>IF(A34=43,VLOOKUP(E34,Ark43s!$A$2:$V$130,10,FALSE),0)+IF(A34=34,VLOOKUP(E34,'Ark34'!$A$2:$V$130,10,FALSE),0)+IF(E34="cup",VLOOKUP(E34,Arkcup!$A$2:$V$130,10,FALSE),0)+IF(A34=45,VLOOKUP(E34,'Ark45'!$A$2:$V$130,10,FALSE),0)++IF(A34=54,VLOOKUP(E34,'Ark54'!$A$2:$V$130,10,FALSE),0)+IF(A34=56,VLOOKUP(E34,'Ark56'!$A$2:$V$130,10,FALSE),0)+IF(A34=65,VLOOKUP(E34,'Ark65'!$A$2:$V$130,10,FALSE),0)+IF(A34="SW3",VLOOKUP(E34,ArkSw3!$A$2:$V$130,10,FALSE),0)+IF(A34="SW4",VLOOKUP(E34,ArkSw4!$A$2:$V$130,10,FALSE),0)+IF(A34="SW5",VLOOKUP(E34,ArkSw5!$A$2:$V$130,10,FALSE),0)+IF(A34="SW6",VLOOKUP(E34,ArkSw6!$A$2:$V$130,10,FALSE),0)+IF(A34="U911",VLOOKUP(E34,ArkU911s!$A$2:$V$130,10,FALSE),0)</f>
        <v>0</v>
      </c>
      <c r="K34" s="110">
        <f>IF(A34=43,VLOOKUP(E34,Ark43s!$A$2:$V$130,11,FALSE),0)+IF(A34=34,VLOOKUP(E34,'Ark34'!$A$2:$V$130,11,FALSE),0)+IF(E34="cup",VLOOKUP(E34,Arkcup!$A$2:$V$130,11,FALSE),0)+IF(A34=45,VLOOKUP(E34,'Ark45'!$A$2:$V$130,11,FALSE),0)++IF(A34=54,VLOOKUP(E34,'Ark54'!$A$2:$V$130,11,FALSE),0)+IF(A34=56,VLOOKUP(E34,'Ark56'!$A$2:$V$130,11,FALSE),0)+IF(A34=65,VLOOKUP(E34,'Ark65'!$A$2:$V$130,11,FALSE),0)+IF(A34="SW3",VLOOKUP(E34,ArkSw3!$A$2:$V$130,11,FALSE),0)+IF(A34="SW4",VLOOKUP(E34,ArkSw4!$A$2:$V$130,11,FALSE),0)+IF(A34="SW5",VLOOKUP(E34,ArkSw5!$A$2:$V$130,11,FALSE),0)+IF(A34="SW6",VLOOKUP(E34,ArkSw6!$A$2:$V$130,11,FALSE),0)+IF(A34="U911",VLOOKUP(E34,ArkU911s!$A$2:$V$130,11,FALSE),0)</f>
        <v>0</v>
      </c>
      <c r="L34" s="110">
        <f>IF(A34=43,VLOOKUP(E34,Ark43s!$A$2:$V$130,12,FALSE),0)+IF(A34=34,VLOOKUP(E34,'Ark34'!$A$2:$V$130,12,FALSE),0)+IF(E34="cup",VLOOKUP(E34,Arkcup!$A$2:$V$130,12,FALSE),0)+IF(A34=45,VLOOKUP(E34,'Ark45'!$A$2:$V$130,12,FALSE),0)++IF(A34=54,VLOOKUP(E34,'Ark54'!$A$2:$V$130,12,FALSE),0)+IF(A34=56,VLOOKUP(E34,'Ark56'!$A$2:$V$130,12,FALSE),0)+IF(A34=65,VLOOKUP(E34,'Ark65'!$A$2:$V$130,12,FALSE),0)+IF(A34="SW3",VLOOKUP(E34,ArkSw3!$A$2:$V$130,12,FALSE),0)+IF(A34="SW4",VLOOKUP(E34,ArkSw4!$A$2:$V$130,12,FALSE),0)+IF(A34="SW5",VLOOKUP(E34,ArkSw5!$A$2:$V$130,12,FALSE),0)+IF(A34="SW6",VLOOKUP(E34,ArkSw6!$A$2:$V$130,12,FALSE),0)+IF(A34="U911",VLOOKUP(E34,ArkU911s!$A$2:$V$130,12,FALSE),0)</f>
        <v>0</v>
      </c>
      <c r="M34" s="110">
        <f>IF(A34=43,VLOOKUP(E34,Ark43s!$A$2:$V$130,13,FALSE),0)+IF(A34=34,VLOOKUP(E34,'Ark34'!$A$2:$V$130,13,FALSE),0)+IF(E34="cup",VLOOKUP(E34,Arkcup!$A$2:$V$130,13,FALSE),0)+IF(A34=45,VLOOKUP(E34,'Ark45'!$A$2:$V$130,13,FALSE),0)++IF(A34=54,VLOOKUP(E34,'Ark54'!$A$2:$V$130,13,FALSE),0)+IF(A34=56,VLOOKUP(E34,'Ark56'!$A$2:$V$130,13,FALSE),0)+IF(A34=65,VLOOKUP(E34,'Ark65'!$A$2:$V$130,13,FALSE),0)+IF(A34="SW3",VLOOKUP(E34,ArkSw3!$A$2:$V$130,13,FALSE),0)+IF(A34="SW4",VLOOKUP(E34,ArkSw4!$A$2:$V$130,13,FALSE),0)+IF(A34="SW5",VLOOKUP(E34,ArkSw5!$A$2:$V$130,13,FALSE),0)+IF(A34="SW6",VLOOKUP(E34,ArkSw6!$A$2:$V$130,13,FALSE),0)+IF(A34="U911",VLOOKUP(E34,ArkU911s!$A$2:$V$130,13,FALSE),0)</f>
        <v>0</v>
      </c>
      <c r="N34" s="110">
        <f>IF(A34=43,VLOOKUP(E34,Ark43s!$A$2:$V$130,14,FALSE),0)+IF(A34=34,VLOOKUP(E34,'Ark34'!$A$2:$V$130,14,FALSE),0)+IF(E34="cup",VLOOKUP(E34,Arkcup!$A$2:$V$130,14,FALSE),0)+IF(A34=45,VLOOKUP(E34,'Ark45'!$A$2:$V$130,14,FALSE),0)++IF(A34=54,VLOOKUP(E34,'Ark54'!$A$2:$V$130,14,FALSE),0)+IF(A34=56,VLOOKUP(E34,'Ark56'!$A$2:$V$130,14,FALSE),0)+IF(A34=65,VLOOKUP(E34,'Ark65'!$A$2:$V$130,14,FALSE),0)+IF(A34="SW3",VLOOKUP(E34,ArkSw3!$A$2:$V$130,14,FALSE),0)+IF(A34="SW4",VLOOKUP(E34,ArkSw4!$A$2:$V$130,14,FALSE),0)+IF(A34="SW5",VLOOKUP(E34,ArkSw5!$A$2:$V$130,14,FALSE),0)+IF(A34="SW6",VLOOKUP(E34,ArkSw6!$A$2:$V$130,14,FALSE),0)+IF(A34="U911",VLOOKUP(E34,ArkU911s!$A$2:$V$130,14,FALSE),0)</f>
        <v>0</v>
      </c>
      <c r="O34" s="110">
        <f>IF(A34=43,VLOOKUP(E34,Ark43s!$A$2:$V$130,15,FALSE),0)+IF(A34=34,VLOOKUP(E34,'Ark34'!$A$2:$V$130,15,FALSE),0)+IF(E34="cup",VLOOKUP(E34,Arkcup!$A$2:$V$130,15,FALSE),0)+IF(A34=45,VLOOKUP(E34,'Ark45'!$A$2:$V$130,15,FALSE),0)++IF(A34=54,VLOOKUP(E34,'Ark54'!$A$2:$V$130,15,FALSE),0)+IF(A34=56,VLOOKUP(E34,'Ark56'!$A$2:$V$130,15,FALSE),0)+IF(A34=65,VLOOKUP(E34,'Ark65'!$A$2:$V$130,15,FALSE),0)+IF(A34="SW3",VLOOKUP(E34,ArkSw3!$A$2:$V$130,15,FALSE),0)+IF(A34="SW4",VLOOKUP(E34,ArkSw4!$A$2:$V$130,15,FALSE),0)+IF(A34="SW5",VLOOKUP(E34,ArkSw5!$A$2:$V$130,15,FALSE),0)+IF(A34="SW6",VLOOKUP(E34,ArkSw6!$A$2:$V$130,15,FALSE),0)+IF(A34="U911",VLOOKUP(E34,ArkU911s!$A$2:$V$130,15,FALSE),0)</f>
        <v>0</v>
      </c>
      <c r="P34" s="110">
        <f>IF(A34=43,VLOOKUP(E34,Ark43s!$A$2:$V$130,16,FALSE),0)+IF(A34=34,VLOOKUP(E34,'Ark34'!$A$2:$V$130,16,FALSE),0)+IF(E34="cup",VLOOKUP(E34,Arkcup!$A$2:$V$130,16,FALSE),0)+IF(A34=45,VLOOKUP(E34,'Ark45'!$A$2:$V$130,16,FALSE),0)+IF(A34=54,VLOOKUP(E34,'Ark54'!$A$2:$V$130,16,FALSE),0)+IF(A34=56,VLOOKUP(E34,'Ark56'!$A$2:$V$130,16,FALSE),0)+IF(A34=65,VLOOKUP(E34,'Ark65'!$A$2:$V$130,16,FALSE),0)+IF(A34="U911",VLOOKUP(E34,ArkU911s!$A$2:$V$130,16,FALSE),0)</f>
        <v>0</v>
      </c>
      <c r="Q34" s="110">
        <f>IF(A34=43,VLOOKUP(E34,Ark43s!$A$2:$V$130,17,FALSE),0)+IF(A34=34,VLOOKUP(E34,'Ark34'!$A$2:$V$130,17,FALSE),0)+IF(E34="cup",VLOOKUP(E34,Arkcup!$A$2:$V$130,17,FALSE),0)+IF(A34=45,VLOOKUP(E34,'Ark45'!$A$2:$V$130,17,FALSE),0)+IF(A34=54,VLOOKUP(E34,'Ark54'!$A$2:$V$130,17,FALSE),0)+IF(A34=56,VLOOKUP(E34,'Ark56'!$A$2:$V$130,17,FALSE),0)+IF(A34=65,VLOOKUP(E34,'Ark65'!$A$2:$V$130,17,FALSE),0)+IF(A34="U911",VLOOKUP(E34,ArkU911s!$A$2:$V$130,17,FALSE),0)</f>
        <v>0</v>
      </c>
      <c r="R34" s="110">
        <f>IF(A34=43,VLOOKUP(E34,Ark43s!$A$2:$V$130,18,FALSE),0)+IF(A34=34,VLOOKUP(E34,'Ark34'!$A$2:$V$130,18,FALSE),0)+IF(E34="cup",VLOOKUP(E34,Arkcup!$A$2:$V$130,18,FALSE),0)+IF(A34=45,VLOOKUP(E34,'Ark45'!$A$2:$V$130,18,FALSE),0)+IF(A34=54,VLOOKUP(E34,'Ark54'!$A$2:$V$130,18,FALSE),0)+IF(A34=56,VLOOKUP(E34,'Ark56'!$A$2:$V$130,18,FALSE),0)+IF(A34=65,VLOOKUP(E34,'Ark65'!$A$2:$V$130,18,FALSE),0)+IF(A34="U911",VLOOKUP(E34,ArkU911s!$A$2:$V$130,18,FALSE),0)</f>
        <v>0</v>
      </c>
      <c r="S34" s="110">
        <f>IF(A34=43,VLOOKUP(E34,Ark43s!$A$2:$V$130,19,FALSE),0)+IF(A34=34,VLOOKUP(E34,'Ark34'!$A$2:$V$130,19,FALSE),0)+IF(E34="cup",VLOOKUP(E34,Arkcup!$A$2:$V$130,19,FALSE),0)+IF(A34=45,VLOOKUP(E34,'Ark45'!$A$2:$V$130,19,FALSE),0)+IF(A34=54,VLOOKUP(E34,'Ark54'!$A$2:$V$130,19,FALSE),0)+IF(A34=56,VLOOKUP(E34,'Ark56'!$A$2:$V$130,19,FALSE),0)+IF(A34=65,VLOOKUP(E34,'Ark65'!$A$2:$V$130,19,FALSE),0)+IF(A34="U911",VLOOKUP(E34,ArkU911s!$A$2:$V$130,19,FALSE),0)</f>
        <v>0</v>
      </c>
      <c r="T34" s="110">
        <f>IF(A34=43,VLOOKUP(E34,Ark43s!$A$2:$V$130,20,FALSE),0)+IF(A34=34,VLOOKUP(E34,'Ark34'!$A$2:$V$130,20,FALSE),0)+IF(E34="cup",VLOOKUP(E34,Arkcup!$A$2:$V$130,20,FALSE),0)+IF(A34=45,VLOOKUP(E34,'Ark45'!$A$2:$V$130,20,FALSE),0)+IF(A34=54,VLOOKUP(E34,'Ark54'!$A$2:$V$130,20,FALSE),0)+IF(A34=56,VLOOKUP(E34,'Ark56'!$A$2:$V$130,20,FALSE),0)+IF(A34=65,VLOOKUP(E34,'Ark65'!$A$2:$V$130,20,FALSE),0)+IF(A34="U911",VLOOKUP(E34,ArkU911s!$A$2:$V$130,20,FALSE),0)</f>
        <v>0</v>
      </c>
      <c r="U34" s="110">
        <f>IF(A34=43,VLOOKUP(E34,Ark43s!$A$2:$V$130,21,FALSE),0)+IF(A34=34,VLOOKUP(E34,'Ark34'!$A$2:$V$130,21,FALSE),0)+IF(E34="cup",VLOOKUP(E34,Arkcup!$A$2:$V$130,21,FALSE),0)+IF(A34=45,VLOOKUP(E34,'Ark45'!$A$2:$V$130,21,FALSE),0)+IF(A34=54,VLOOKUP(E34,'Ark54'!$A$2:$V$130,21,FALSE),0)+IF(A34=56,VLOOKUP(E34,'Ark56'!$A$2:$V$130,21,FALSE),0)+IF(A34=65,VLOOKUP(E34,'Ark65'!$A$2:$V$130,21,FALSE),0)+IF(A34="U911",VLOOKUP(E34,ArkU911s!$A$2:$V$130,21,FALSE),0)</f>
        <v>0</v>
      </c>
      <c r="V34" s="31">
        <f t="shared" si="2"/>
        <v>0</v>
      </c>
      <c r="W34" s="114">
        <f>SUM(V34:V38)</f>
        <v>0</v>
      </c>
    </row>
    <row r="35" spans="1:24" x14ac:dyDescent="0.25">
      <c r="A35">
        <v>43</v>
      </c>
      <c r="B35" s="26" t="s">
        <v>44</v>
      </c>
      <c r="C35" s="54" t="s">
        <v>21</v>
      </c>
      <c r="D35" s="61"/>
      <c r="E35" s="57">
        <v>0</v>
      </c>
      <c r="F35" s="111">
        <f>IF(A35=43,VLOOKUP(E35,Ark43s!$A$2:$V$130,6,FALSE),0)+IF(A35=34,VLOOKUP(E35,'Ark34'!$A$2:$V$130,6,FALSE),0)+IF(E35="cup",VLOOKUP(E35,Arkcup!$A$2:$V$130,6,FALSE),0)+IF(A35=45,VLOOKUP(E35,'Ark45'!$A$2:$V$130,6,FALSE),0)+IF(A35=54,VLOOKUP(E35,'Ark54'!$A$2:$V$130,6,FALSE),0)+IF(A35=56,VLOOKUP(E35,'Ark56'!$A$2:$V$130,6,FALSE),0)+IF(A35=65,VLOOKUP(E35,'Ark65'!$A$2:$V$130,6,FALSE),0)+IF(A35="U911",VLOOKUP(E35,ArkU911s!$A$2:$V$130,6,FALSE),0)</f>
        <v>0</v>
      </c>
      <c r="G35" s="111">
        <f>IF(A35=43,VLOOKUP(E35,Ark43s!$A$2:$V$130,7,FALSE),0)+IF(A35=34,VLOOKUP(E35,'Ark34'!$A$2:$V$130,7,FALSE),0)+IF(E35="cup",VLOOKUP(E35,Arkcup!$A$2:$V$130,7,FALSE),0)+IF(A35=45,VLOOKUP(E35,'Ark45'!$A$2:$V$130,7,FALSE),0)++IF(A35=54,VLOOKUP(E35,'Ark54'!$A$2:$V$130,7,FALSE),0)+IF(A35=56,VLOOKUP(E35,'Ark56'!$A$2:$V$130,7,FALSE),0)+IF(A35=65,VLOOKUP(E35,'Ark65'!$A$2:$V$130,7,FALSE),0)+IF(A35="U911",VLOOKUP(E35,ArkU911s!$A$2:$V$130,7,FALSE),0)</f>
        <v>0</v>
      </c>
      <c r="H35" s="111">
        <f>IF(A35=43,VLOOKUP(E35,Ark43s!$A$2:$V$130,8,FALSE),0)+IF(A35=34,VLOOKUP(E35,'Ark34'!$A$2:$V$130,8,FALSE),0)+IF(E35="cup",VLOOKUP(E35,Arkcup!$A$2:$V$130,8,FALSE),0)+IF(A35=45,VLOOKUP(E35,'Ark45'!$A$2:$V$130,8,FALSE),0)++IF(A35=54,VLOOKUP(E35,'Ark54'!$A$2:$V$130,8,FALSE),0)+IF(A35=56,VLOOKUP(E35,'Ark56'!$A$2:$V$130,8,FALSE),0)+IF(A35=65,VLOOKUP(E35,'Ark65'!$A$2:$V$130,8,FALSE),0)+IF(A35="U911",VLOOKUP(E35,ArkU911s!$A$2:$V$130,8,FALSE),0)</f>
        <v>0</v>
      </c>
      <c r="I35" s="111">
        <f>IF(A35=43,VLOOKUP(E35,Ark43s!$A$2:$V$130,9,FALSE),0)+IF(A35=34,VLOOKUP(E35,'Ark34'!$A$2:$V$130,9,FALSE),0)+IF(E35="cup",VLOOKUP(E35,Arkcup!$A$2:$V$130,9,FALSE),0)+IF(A35=45,VLOOKUP(E35,'Ark45'!$A$2:$V$130,9,FALSE),0)++IF(A35=54,VLOOKUP(E35,'Ark54'!$A$2:$V$130,9,FALSE),0)+IF(A35=56,VLOOKUP(E35,'Ark56'!$A$2:$V$130,9,FALSE),0)+IF(A35=65,VLOOKUP(E35,'Ark65'!$A$2:$V$130,9,FALSE),0)+IF(A35="U911",VLOOKUP(E35,ArkU911s!$A$2:$V$130,9,FALSE),0)</f>
        <v>0</v>
      </c>
      <c r="J35" s="111">
        <f>IF(A35=43,VLOOKUP(E35,Ark43s!$A$2:$V$130,10,FALSE),0)+IF(A35=34,VLOOKUP(E35,'Ark34'!$A$2:$V$130,10,FALSE),0)+IF(E35="cup",VLOOKUP(E35,Arkcup!$A$2:$V$130,10,FALSE),0)+IF(A35=45,VLOOKUP(E35,'Ark45'!$A$2:$V$130,10,FALSE),0)++IF(A35=54,VLOOKUP(E35,'Ark54'!$A$2:$V$130,10,FALSE),0)+IF(A35=56,VLOOKUP(E35,'Ark56'!$A$2:$V$130,10,FALSE),0)+IF(A35=65,VLOOKUP(E35,'Ark65'!$A$2:$V$130,10,FALSE),0)+IF(A35="SW3",VLOOKUP(E35,ArkSw3!$A$2:$V$130,10,FALSE),0)+IF(A35="SW4",VLOOKUP(E35,ArkSw4!$A$2:$V$130,10,FALSE),0)+IF(A35="SW5",VLOOKUP(E35,ArkSw5!$A$2:$V$130,10,FALSE),0)+IF(A35="SW6",VLOOKUP(E35,ArkSw6!$A$2:$V$130,10,FALSE),0)+IF(A35="U911",VLOOKUP(E35,ArkU911s!$A$2:$V$130,10,FALSE),0)</f>
        <v>0</v>
      </c>
      <c r="K35" s="111">
        <f>IF(A35=43,VLOOKUP(E35,Ark43s!$A$2:$V$130,11,FALSE),0)+IF(A35=34,VLOOKUP(E35,'Ark34'!$A$2:$V$130,11,FALSE),0)+IF(E35="cup",VLOOKUP(E35,Arkcup!$A$2:$V$130,11,FALSE),0)+IF(A35=45,VLOOKUP(E35,'Ark45'!$A$2:$V$130,11,FALSE),0)++IF(A35=54,VLOOKUP(E35,'Ark54'!$A$2:$V$130,11,FALSE),0)+IF(A35=56,VLOOKUP(E35,'Ark56'!$A$2:$V$130,11,FALSE),0)+IF(A35=65,VLOOKUP(E35,'Ark65'!$A$2:$V$130,11,FALSE),0)+IF(A35="SW3",VLOOKUP(E35,ArkSw3!$A$2:$V$130,11,FALSE),0)+IF(A35="SW4",VLOOKUP(E35,ArkSw4!$A$2:$V$130,11,FALSE),0)+IF(A35="SW5",VLOOKUP(E35,ArkSw5!$A$2:$V$130,11,FALSE),0)+IF(A35="SW6",VLOOKUP(E35,ArkSw6!$A$2:$V$130,11,FALSE),0)+IF(A35="U911",VLOOKUP(E35,ArkU911s!$A$2:$V$130,11,FALSE),0)</f>
        <v>0</v>
      </c>
      <c r="L35" s="111">
        <f>IF(A35=43,VLOOKUP(E35,Ark43s!$A$2:$V$130,12,FALSE),0)+IF(A35=34,VLOOKUP(E35,'Ark34'!$A$2:$V$130,12,FALSE),0)+IF(E35="cup",VLOOKUP(E35,Arkcup!$A$2:$V$130,12,FALSE),0)+IF(A35=45,VLOOKUP(E35,'Ark45'!$A$2:$V$130,12,FALSE),0)++IF(A35=54,VLOOKUP(E35,'Ark54'!$A$2:$V$130,12,FALSE),0)+IF(A35=56,VLOOKUP(E35,'Ark56'!$A$2:$V$130,12,FALSE),0)+IF(A35=65,VLOOKUP(E35,'Ark65'!$A$2:$V$130,12,FALSE),0)+IF(A35="SW3",VLOOKUP(E35,ArkSw3!$A$2:$V$130,12,FALSE),0)+IF(A35="SW4",VLOOKUP(E35,ArkSw4!$A$2:$V$130,12,FALSE),0)+IF(A35="SW5",VLOOKUP(E35,ArkSw5!$A$2:$V$130,12,FALSE),0)+IF(A35="SW6",VLOOKUP(E35,ArkSw6!$A$2:$V$130,12,FALSE),0)+IF(A35="U911",VLOOKUP(E35,ArkU911s!$A$2:$V$130,12,FALSE),0)</f>
        <v>0</v>
      </c>
      <c r="M35" s="111">
        <f>IF(A35=43,VLOOKUP(E35,Ark43s!$A$2:$V$130,13,FALSE),0)+IF(A35=34,VLOOKUP(E35,'Ark34'!$A$2:$V$130,13,FALSE),0)+IF(E35="cup",VLOOKUP(E35,Arkcup!$A$2:$V$130,13,FALSE),0)+IF(A35=45,VLOOKUP(E35,'Ark45'!$A$2:$V$130,13,FALSE),0)++IF(A35=54,VLOOKUP(E35,'Ark54'!$A$2:$V$130,13,FALSE),0)+IF(A35=56,VLOOKUP(E35,'Ark56'!$A$2:$V$130,13,FALSE),0)+IF(A35=65,VLOOKUP(E35,'Ark65'!$A$2:$V$130,13,FALSE),0)+IF(A35="SW3",VLOOKUP(E35,ArkSw3!$A$2:$V$130,13,FALSE),0)+IF(A35="SW4",VLOOKUP(E35,ArkSw4!$A$2:$V$130,13,FALSE),0)+IF(A35="SW5",VLOOKUP(E35,ArkSw5!$A$2:$V$130,13,FALSE),0)+IF(A35="SW6",VLOOKUP(E35,ArkSw6!$A$2:$V$130,13,FALSE),0)+IF(A35="U911",VLOOKUP(E35,ArkU911s!$A$2:$V$130,13,FALSE),0)</f>
        <v>0</v>
      </c>
      <c r="N35" s="111">
        <f>IF(A35=43,VLOOKUP(E35,Ark43s!$A$2:$V$130,14,FALSE),0)+IF(A35=34,VLOOKUP(E35,'Ark34'!$A$2:$V$130,14,FALSE),0)+IF(E35="cup",VLOOKUP(E35,Arkcup!$A$2:$V$130,14,FALSE),0)+IF(A35=45,VLOOKUP(E35,'Ark45'!$A$2:$V$130,14,FALSE),0)++IF(A35=54,VLOOKUP(E35,'Ark54'!$A$2:$V$130,14,FALSE),0)+IF(A35=56,VLOOKUP(E35,'Ark56'!$A$2:$V$130,14,FALSE),0)+IF(A35=65,VLOOKUP(E35,'Ark65'!$A$2:$V$130,14,FALSE),0)+IF(A35="SW3",VLOOKUP(E35,ArkSw3!$A$2:$V$130,14,FALSE),0)+IF(A35="SW4",VLOOKUP(E35,ArkSw4!$A$2:$V$130,14,FALSE),0)+IF(A35="SW5",VLOOKUP(E35,ArkSw5!$A$2:$V$130,14,FALSE),0)+IF(A35="SW6",VLOOKUP(E35,ArkSw6!$A$2:$V$130,14,FALSE),0)+IF(A35="U911",VLOOKUP(E35,ArkU911s!$A$2:$V$130,14,FALSE),0)</f>
        <v>0</v>
      </c>
      <c r="O35" s="111">
        <f>IF(A35=43,VLOOKUP(E35,Ark43s!$A$2:$V$130,15,FALSE),0)+IF(A35=34,VLOOKUP(E35,'Ark34'!$A$2:$V$130,15,FALSE),0)+IF(E35="cup",VLOOKUP(E35,Arkcup!$A$2:$V$130,15,FALSE),0)+IF(A35=45,VLOOKUP(E35,'Ark45'!$A$2:$V$130,15,FALSE),0)++IF(A35=54,VLOOKUP(E35,'Ark54'!$A$2:$V$130,15,FALSE),0)+IF(A35=56,VLOOKUP(E35,'Ark56'!$A$2:$V$130,15,FALSE),0)+IF(A35=65,VLOOKUP(E35,'Ark65'!$A$2:$V$130,15,FALSE),0)+IF(A35="SW3",VLOOKUP(E35,ArkSw3!$A$2:$V$130,15,FALSE),0)+IF(A35="SW4",VLOOKUP(E35,ArkSw4!$A$2:$V$130,15,FALSE),0)+IF(A35="SW5",VLOOKUP(E35,ArkSw5!$A$2:$V$130,15,FALSE),0)+IF(A35="SW6",VLOOKUP(E35,ArkSw6!$A$2:$V$130,15,FALSE),0)+IF(A35="U911",VLOOKUP(E35,ArkU911s!$A$2:$V$130,15,FALSE),0)</f>
        <v>0</v>
      </c>
      <c r="P35" s="111">
        <f>IF(A35=43,VLOOKUP(E35,Ark43s!$A$2:$V$130,16,FALSE),0)+IF(A35=34,VLOOKUP(E35,'Ark34'!$A$2:$V$130,16,FALSE),0)+IF(E35="cup",VLOOKUP(E35,Arkcup!$A$2:$V$130,16,FALSE),0)+IF(A35=45,VLOOKUP(E35,'Ark45'!$A$2:$V$130,16,FALSE),0)+IF(A35=54,VLOOKUP(E35,'Ark54'!$A$2:$V$130,16,FALSE),0)+IF(A35=56,VLOOKUP(E35,'Ark56'!$A$2:$V$130,16,FALSE),0)+IF(A35=65,VLOOKUP(E35,'Ark65'!$A$2:$V$130,16,FALSE),0)+IF(A35="U911",VLOOKUP(E35,ArkU911s!$A$2:$V$130,16,FALSE),0)</f>
        <v>0</v>
      </c>
      <c r="Q35" s="111">
        <f>IF(A35=43,VLOOKUP(E35,Ark43s!$A$2:$V$130,17,FALSE),0)+IF(A35=34,VLOOKUP(E35,'Ark34'!$A$2:$V$130,17,FALSE),0)+IF(E35="cup",VLOOKUP(E35,Arkcup!$A$2:$V$130,17,FALSE),0)+IF(A35=45,VLOOKUP(E35,'Ark45'!$A$2:$V$130,17,FALSE),0)+IF(A35=54,VLOOKUP(E35,'Ark54'!$A$2:$V$130,17,FALSE),0)+IF(A35=56,VLOOKUP(E35,'Ark56'!$A$2:$V$130,17,FALSE),0)+IF(A35=65,VLOOKUP(E35,'Ark65'!$A$2:$V$130,17,FALSE),0)+IF(A35="U911",VLOOKUP(E35,ArkU911s!$A$2:$V$130,17,FALSE),0)</f>
        <v>0</v>
      </c>
      <c r="R35" s="111">
        <f>IF(A35=43,VLOOKUP(E35,Ark43s!$A$2:$V$130,18,FALSE),0)+IF(A35=34,VLOOKUP(E35,'Ark34'!$A$2:$V$130,18,FALSE),0)+IF(E35="cup",VLOOKUP(E35,Arkcup!$A$2:$V$130,18,FALSE),0)+IF(A35=45,VLOOKUP(E35,'Ark45'!$A$2:$V$130,18,FALSE),0)+IF(A35=54,VLOOKUP(E35,'Ark54'!$A$2:$V$130,18,FALSE),0)+IF(A35=56,VLOOKUP(E35,'Ark56'!$A$2:$V$130,18,FALSE),0)+IF(A35=65,VLOOKUP(E35,'Ark65'!$A$2:$V$130,18,FALSE),0)+IF(A35="U911",VLOOKUP(E35,ArkU911s!$A$2:$V$130,18,FALSE),0)</f>
        <v>0</v>
      </c>
      <c r="S35" s="111">
        <f>IF(A35=43,VLOOKUP(E35,Ark43s!$A$2:$V$130,19,FALSE),0)+IF(A35=34,VLOOKUP(E35,'Ark34'!$A$2:$V$130,19,FALSE),0)+IF(E35="cup",VLOOKUP(E35,Arkcup!$A$2:$V$130,19,FALSE),0)+IF(A35=45,VLOOKUP(E35,'Ark45'!$A$2:$V$130,19,FALSE),0)+IF(A35=54,VLOOKUP(E35,'Ark54'!$A$2:$V$130,19,FALSE),0)+IF(A35=56,VLOOKUP(E35,'Ark56'!$A$2:$V$130,19,FALSE),0)+IF(A35=65,VLOOKUP(E35,'Ark65'!$A$2:$V$130,19,FALSE),0)+IF(A35="U911",VLOOKUP(E35,ArkU911s!$A$2:$V$130,19,FALSE),0)</f>
        <v>0</v>
      </c>
      <c r="T35" s="111">
        <f>IF(A35=43,VLOOKUP(E35,Ark43s!$A$2:$V$130,20,FALSE),0)+IF(A35=34,VLOOKUP(E35,'Ark34'!$A$2:$V$130,20,FALSE),0)+IF(E35="cup",VLOOKUP(E35,Arkcup!$A$2:$V$130,20,FALSE),0)+IF(A35=45,VLOOKUP(E35,'Ark45'!$A$2:$V$130,20,FALSE),0)+IF(A35=54,VLOOKUP(E35,'Ark54'!$A$2:$V$130,20,FALSE),0)+IF(A35=56,VLOOKUP(E35,'Ark56'!$A$2:$V$130,20,FALSE),0)+IF(A35=65,VLOOKUP(E35,'Ark65'!$A$2:$V$130,20,FALSE),0)+IF(A35="U911",VLOOKUP(E35,ArkU911s!$A$2:$V$130,20,FALSE),0)</f>
        <v>0</v>
      </c>
      <c r="U35" s="111">
        <f>IF(A35=43,VLOOKUP(E35,Ark43s!$A$2:$V$130,21,FALSE),0)+IF(A35=34,VLOOKUP(E35,'Ark34'!$A$2:$V$130,21,FALSE),0)+IF(E35="cup",VLOOKUP(E35,Arkcup!$A$2:$V$130,21,FALSE),0)+IF(A35=45,VLOOKUP(E35,'Ark45'!$A$2:$V$130,21,FALSE),0)+IF(A35=54,VLOOKUP(E35,'Ark54'!$A$2:$V$130,21,FALSE),0)+IF(A35=56,VLOOKUP(E35,'Ark56'!$A$2:$V$130,21,FALSE),0)+IF(A35=65,VLOOKUP(E35,'Ark65'!$A$2:$V$130,21,FALSE),0)+IF(A35="U911",VLOOKUP(E35,ArkU911s!$A$2:$V$130,21,FALSE),0)</f>
        <v>0</v>
      </c>
      <c r="V35" s="22">
        <f t="shared" si="2"/>
        <v>0</v>
      </c>
      <c r="W35" s="115"/>
    </row>
    <row r="36" spans="1:24" x14ac:dyDescent="0.25">
      <c r="A36">
        <v>43</v>
      </c>
      <c r="B36" s="26" t="s">
        <v>44</v>
      </c>
      <c r="C36" s="54" t="s">
        <v>22</v>
      </c>
      <c r="D36" s="61"/>
      <c r="E36" s="57">
        <v>0</v>
      </c>
      <c r="F36" s="111">
        <f>IF(A36=43,VLOOKUP(E36,Ark43d!$A$2:$V$130,6,FALSE),0)+IF(A36=34,VLOOKUP(E36,'Ark34'!$A$2:$V$130,6,FALSE),0)+IF(A36="cup",VLOOKUP(E36,Arkcup!$A$2:$V$130,6,FALSE),0)+IF(A36=45,VLOOKUP(E36,'Ark45'!$A$2:$V$130,6,FALSE),0)++IF(A36=54,VLOOKUP(E36,'Ark54'!$A$2:$V$130,6,FALSE),0)+IF(A36=56,VLOOKUP(E36,'Ark56'!$A$2:$V$130,6,FALSE),0)+IF(A36=65,VLOOKUP(E36,'Ark65'!$A$2:$V$130,6,FALSE),0)+IF(A36="U911",VLOOKUP(E36,ArkU11d!$A$2:$V$130,6,FALSE),0)</f>
        <v>0</v>
      </c>
      <c r="G36" s="111">
        <f>IF(A36=43,VLOOKUP(E36,Ark43d!$A$2:$V$130,7,FALSE),0)+IF(A36=34,VLOOKUP(E36,'Ark34'!$A$2:$V$130,7,FALSE),0)+IF(A36="cup",VLOOKUP(E36,Arkcup!$A$2:$V$130,7,FALSE),0)+IF(A36=45,VLOOKUP(E36,'Ark45'!$A$2:$V$130,7,FALSE),0)++IF(A36=54,VLOOKUP(E36,'Ark54'!$A$2:$V$130,7,FALSE),0)+IF(A36=56,VLOOKUP(E36,'Ark56'!$A$2:$V$130,7,FALSE),0)+IF(A36=65,VLOOKUP(E36,'Ark65'!$A$2:$V$130,7,FALSE),0)+IF(A36="U911",VLOOKUP(E36,ArkU11d!$A$2:$V$130,7,FALSE),0)</f>
        <v>0</v>
      </c>
      <c r="H36" s="111">
        <f>IF(A36=43,VLOOKUP(E36,Ark43d!$A$2:$V$130,8,FALSE),0)+IF(A36=34,VLOOKUP(E36,'Ark34'!$A$2:$V$130,8,FALSE),0)+IF(A36="cup",VLOOKUP(E36,Arkcup!$A$2:$V$130,8,FALSE),0)+IF(A36=45,VLOOKUP(E36,'Ark45'!$A$2:$V$130,8,FALSE),0)++IF(A36=54,VLOOKUP(E36,'Ark54'!$A$2:$V$130,8,FALSE),0)+IF(A36=56,VLOOKUP(E36,'Ark56'!$A$2:$V$130,8,FALSE),0)+IF(A36=65,VLOOKUP(E36,'Ark65'!$A$2:$V$130,8,FALSE),0)+IF(A36="U911",VLOOKUP(E36,ArkU11d!$A$2:$V$130,8,FALSE),0)</f>
        <v>0</v>
      </c>
      <c r="I36" s="111">
        <f>IF(A36=43,VLOOKUP(E36,Ark43d!$A$2:$V$130,9,FALSE),0)+IF(A36=34,VLOOKUP(E36,'Ark34'!$A$2:$V$130,9,FALSE),0)+IF(A36="cup",VLOOKUP(E36,Arkcup!$A$2:$V$130,9,FALSE),0)+IF(A36=45,VLOOKUP(E36,'Ark45'!$A$2:$V$130,9,FALSE),0)++IF(A36=54,VLOOKUP(E36,'Ark54'!$A$2:$V$130,9,FALSE),0)+IF(A36=56,VLOOKUP(E36,'Ark56'!$A$2:$V$130,9,FALSE),0)+IF(A36=65,VLOOKUP(E36,'Ark65'!$A$2:$V$130,9,FALSE),0)+IF(A36="U911",VLOOKUP(E36,ArkU11d!$A$2:$V$130,9,FALSE),0)</f>
        <v>0</v>
      </c>
      <c r="J36" s="111">
        <f>IF(A36=43,VLOOKUP(E36,Ark43s!$A$2:$V$130,10,FALSE),0)+IF(A36=34,VLOOKUP(E36,'Ark34'!$A$2:$V$130,10,FALSE),0)+IF(E36="cup",VLOOKUP(E36,Arkcup!$A$2:$V$130,10,FALSE),0)+IF(A36=45,VLOOKUP(E36,'Ark45'!$A$2:$V$130,10,FALSE),0)++IF(A36=54,VLOOKUP(E36,'Ark54'!$A$2:$V$130,10,FALSE),0)+IF(A36=56,VLOOKUP(E36,'Ark56'!$A$2:$V$130,10,FALSE),0)+IF(A36=65,VLOOKUP(E36,'Ark65'!$A$2:$V$130,10,FALSE),0)+IF(A36="SW3",VLOOKUP(E36,ArkSw3!$A$2:$V$130,10,FALSE),0)+IF(A36="SW4",VLOOKUP(E36,ArkSw4!$A$2:$V$130,10,FALSE),0)+IF(A36="SW5",VLOOKUP(E36,ArkSw5!$A$2:$V$130,10,FALSE),0)+IF(A36="SW6",VLOOKUP(E36,ArkSw6!$A$2:$V$130,10,FALSE),0)+IF(A36="U911",VLOOKUP(E36,ArkU11d!$A$2:$V$130,10,FALSE),0)</f>
        <v>0</v>
      </c>
      <c r="K36" s="111">
        <f>IF(A36=43,VLOOKUP(E36,Ark43s!$A$2:$V$130,11,FALSE),0)+IF(A36=34,VLOOKUP(E36,'Ark34'!$A$2:$V$130,11,FALSE),0)+IF(E36="cup",VLOOKUP(E36,Arkcup!$A$2:$V$130,11,FALSE),0)+IF(A36=45,VLOOKUP(E36,'Ark45'!$A$2:$V$130,11,FALSE),0)++IF(A36=54,VLOOKUP(E36,'Ark54'!$A$2:$V$130,11,FALSE),0)+IF(A36=56,VLOOKUP(E36,'Ark56'!$A$2:$V$130,11,FALSE),0)+IF(A36=65,VLOOKUP(E36,'Ark65'!$A$2:$V$130,11,FALSE),0)+IF(A36="SW3",VLOOKUP(E36,ArkSw3!$A$2:$V$130,11,FALSE),0)+IF(A36="SW4",VLOOKUP(E36,ArkSw4!$A$2:$V$130,11,FALSE),0)+IF(A36="SW5",VLOOKUP(E36,ArkSw5!$A$2:$V$130,11,FALSE),0)+IF(A36="SW6",VLOOKUP(E36,ArkSw6!$A$2:$V$130,11,FALSE),0)+IF(A36="U911",VLOOKUP(E36,ArkU11d!$A$2:$V$130,11,FALSE),0)</f>
        <v>0</v>
      </c>
      <c r="L36" s="111">
        <f>IF(A36=43,VLOOKUP(E36,Ark43s!$A$2:$V$130,12,FALSE),0)+IF(A36=34,VLOOKUP(E36,'Ark34'!$A$2:$V$130,12,FALSE),0)+IF(E36="cup",VLOOKUP(E36,Arkcup!$A$2:$V$130,12,FALSE),0)+IF(A36=45,VLOOKUP(E36,'Ark45'!$A$2:$V$130,12,FALSE),0)++IF(A36=54,VLOOKUP(E36,'Ark54'!$A$2:$V$130,12,FALSE),0)+IF(A36=56,VLOOKUP(E36,'Ark56'!$A$2:$V$130,12,FALSE),0)+IF(A36=65,VLOOKUP(E36,'Ark65'!$A$2:$V$130,12,FALSE),0)+IF(A36="SW3",VLOOKUP(E36,ArkSw3!$A$2:$V$130,12,FALSE),0)+IF(A36="SW4",VLOOKUP(E36,ArkSw4!$A$2:$V$130,12,FALSE),0)+IF(A36="SW5",VLOOKUP(E36,ArkSw5!$A$2:$V$130,12,FALSE),0)+IF(A36="SW6",VLOOKUP(E36,ArkSw6!$A$2:$V$130,12,FALSE),0)+IF(A36="U911",VLOOKUP(E36,ArkU11d!$A$2:$V$130,12,FALSE),0)</f>
        <v>0</v>
      </c>
      <c r="M36" s="111">
        <f>IF(A36=43,VLOOKUP(E36,Ark43s!$A$2:$V$130,13,FALSE),0)+IF(A36=34,VLOOKUP(E36,'Ark34'!$A$2:$V$130,13,FALSE),0)+IF(E36="cup",VLOOKUP(E36,Arkcup!$A$2:$V$130,13,FALSE),0)+IF(A36=45,VLOOKUP(E36,'Ark45'!$A$2:$V$130,13,FALSE),0)++IF(A36=54,VLOOKUP(E36,'Ark54'!$A$2:$V$130,13,FALSE),0)+IF(A36=56,VLOOKUP(E36,'Ark56'!$A$2:$V$130,13,FALSE),0)+IF(A36=65,VLOOKUP(E36,'Ark65'!$A$2:$V$130,13,FALSE),0)+IF(A36="SW3",VLOOKUP(E36,ArkSw3!$A$2:$V$130,13,FALSE),0)+IF(A36="SW4",VLOOKUP(E36,ArkSw4!$A$2:$V$130,13,FALSE),0)+IF(A36="SW5",VLOOKUP(E36,ArkSw5!$A$2:$V$130,13,FALSE),0)+IF(A36="SW6",VLOOKUP(E36,ArkSw6!$A$2:$V$130,13,FALSE),0)+IF(A36="U911",VLOOKUP(E36,ArkU11d!$A$2:$V$130,13,FALSE),0)</f>
        <v>0</v>
      </c>
      <c r="N36" s="111">
        <f>IF(A36=43,VLOOKUP(E36,Ark43s!$A$2:$V$130,14,FALSE),0)+IF(A36=34,VLOOKUP(E36,'Ark34'!$A$2:$V$130,14,FALSE),0)+IF(E36="cup",VLOOKUP(E36,Arkcup!$A$2:$V$130,14,FALSE),0)+IF(A36=45,VLOOKUP(E36,'Ark45'!$A$2:$V$130,14,FALSE),0)++IF(A36=54,VLOOKUP(E36,'Ark54'!$A$2:$V$130,14,FALSE),0)+IF(A36=56,VLOOKUP(E36,'Ark56'!$A$2:$V$130,14,FALSE),0)+IF(A36=65,VLOOKUP(E36,'Ark65'!$A$2:$V$130,14,FALSE),0)+IF(A36="SW3",VLOOKUP(E36,ArkSw3!$A$2:$V$130,14,FALSE),0)+IF(A36="SW4",VLOOKUP(E36,ArkSw4!$A$2:$V$130,14,FALSE),0)+IF(A36="SW5",VLOOKUP(E36,ArkSw5!$A$2:$V$130,14,FALSE),0)+IF(A36="SW6",VLOOKUP(E36,ArkSw6!$A$2:$V$130,14,FALSE),0)+IF(A36="U911",VLOOKUP(E36,ArkU11d!$A$2:$V$130,14,FALSE),0)</f>
        <v>0</v>
      </c>
      <c r="O36" s="111">
        <f>IF(A36=43,VLOOKUP(E36,Ark43s!$A$2:$V$130,15,FALSE),0)+IF(A36=34,VLOOKUP(E36,'Ark34'!$A$2:$V$130,15,FALSE),0)+IF(E36="cup",VLOOKUP(E36,Arkcup!$A$2:$V$130,15,FALSE),0)+IF(A36=45,VLOOKUP(E36,'Ark45'!$A$2:$V$130,15,FALSE),0)++IF(A36=54,VLOOKUP(E36,'Ark54'!$A$2:$V$130,15,FALSE),0)+IF(A36=56,VLOOKUP(E36,'Ark56'!$A$2:$V$130,15,FALSE),0)+IF(A36=65,VLOOKUP(E36,'Ark65'!$A$2:$V$130,15,FALSE),0)+IF(A36="SW3",VLOOKUP(E36,ArkSw3!$A$2:$V$130,15,FALSE),0)+IF(A36="SW4",VLOOKUP(E36,ArkSw4!$A$2:$V$130,15,FALSE),0)+IF(A36="SW5",VLOOKUP(E36,ArkSw5!$A$2:$V$130,15,FALSE),0)+IF(A36="SW6",VLOOKUP(E36,ArkSw6!$A$2:$V$130,15,FALSE),0)+IF(A36="U911",VLOOKUP(E36,ArkU11d!$A$2:$V$130,15,FALSE),0)</f>
        <v>0</v>
      </c>
      <c r="P36" s="111">
        <f>IF(A36=43,VLOOKUP(E36,Ark43s!$A$2:$V$130,16,FALSE),0)+IF(A36=34,VLOOKUP(E36,'Ark34'!$A$2:$V$130,16,FALSE),0)+IF(E36="cup",VLOOKUP(E36,Arkcup!$A$2:$V$130,16,FALSE),0)+IF(A36=45,VLOOKUP(E36,'Ark45'!$A$2:$V$130,16,FALSE),0)+IF(A36=54,VLOOKUP(E36,'Ark54'!$A$2:$V$130,16,FALSE),0)+IF(A36=56,VLOOKUP(E36,'Ark56'!$A$2:$V$130,16,FALSE),0)+IF(A36=65,VLOOKUP(E36,'Ark65'!$A$2:$V$130,16,FALSE),0)+IF(A36="U911",VLOOKUP(E36,ArkU11d!$A$2:$V$130,16,FALSE),0)</f>
        <v>0</v>
      </c>
      <c r="Q36" s="111">
        <f>IF(A36=43,VLOOKUP(E36,Ark43s!$A$2:$V$130,17,FALSE),0)+IF(A36=34,VLOOKUP(E36,'Ark34'!$A$2:$V$130,17,FALSE),0)+IF(E36="cup",VLOOKUP(E36,Arkcup!$A$2:$V$130,17,FALSE),0)+IF(A36=45,VLOOKUP(E36,'Ark45'!$A$2:$V$130,17,FALSE),0)+IF(A36=54,VLOOKUP(E36,'Ark54'!$A$2:$V$130,17,FALSE),0)+IF(A36=56,VLOOKUP(E36,'Ark56'!$A$2:$V$130,17,FALSE),0)+IF(A36=65,VLOOKUP(E36,'Ark65'!$A$2:$V$130,17,FALSE),0)+IF(A36="U911",VLOOKUP(E36,ArkU11d!$A$2:$V$130,17,FALSE),0)</f>
        <v>0</v>
      </c>
      <c r="R36" s="111">
        <f>IF(A36=43,VLOOKUP(E36,Ark43s!$A$2:$V$130,18,FALSE),0)+IF(A36=34,VLOOKUP(E36,'Ark34'!$A$2:$V$130,18,FALSE),0)+IF(E36="cup",VLOOKUP(E36,Arkcup!$A$2:$V$130,18,FALSE),0)+IF(A36=45,VLOOKUP(E36,'Ark45'!$A$2:$V$130,18,FALSE),0)+IF(A36=54,VLOOKUP(E36,'Ark54'!$A$2:$V$130,18,FALSE),0)+IF(A36=56,VLOOKUP(E36,'Ark56'!$A$2:$V$130,18,FALSE),0)+IF(A36=65,VLOOKUP(E36,'Ark65'!$A$2:$V$130,18,FALSE),0)+IF(A36="U911",VLOOKUP(E36,ArkU11d!$A$2:$V$130,18,FALSE),0)</f>
        <v>0</v>
      </c>
      <c r="S36" s="111">
        <f>IF(A36=43,VLOOKUP(E36,Ark43s!$A$2:$V$130,19,FALSE),0)+IF(A36=34,VLOOKUP(E36,'Ark34'!$A$2:$V$130,19,FALSE),0)+IF(E36="cup",VLOOKUP(E36,Arkcup!$A$2:$V$130,19,FALSE),0)+IF(A36=45,VLOOKUP(E36,'Ark45'!$A$2:$V$130,19,FALSE),0)+IF(A36=54,VLOOKUP(E36,'Ark54'!$A$2:$V$130,19,FALSE),0)+IF(A36=56,VLOOKUP(E36,'Ark56'!$A$2:$V$130,19,FALSE),0)+IF(A36=65,VLOOKUP(E36,'Ark65'!$A$2:$V$130,19,FALSE),0)+IF(A36="U911",VLOOKUP(E36,ArkU11d!$A$2:$V$130,19,FALSE),0)</f>
        <v>0</v>
      </c>
      <c r="T36" s="111">
        <f>IF(A36=43,VLOOKUP(E36,Ark43s!$A$2:$V$130,20,FALSE),0)+IF(A36=34,VLOOKUP(E36,'Ark34'!$A$2:$V$130,20,FALSE),0)+IF(E36="cup",VLOOKUP(E36,Arkcup!$A$2:$V$130,20,FALSE),0)+IF(A36=45,VLOOKUP(E36,'Ark45'!$A$2:$V$130,20,FALSE),0)+IF(A36=54,VLOOKUP(E36,'Ark54'!$A$2:$V$130,20,FALSE),0)+IF(A36=56,VLOOKUP(E36,'Ark56'!$A$2:$V$130,20,FALSE),0)+IF(A36=65,VLOOKUP(E36,'Ark65'!$A$2:$V$130,20,FALSE),0)+IF(A36="U911",VLOOKUP(E36,ArkU11d!$A$2:$V$130,20,FALSE),0)</f>
        <v>0</v>
      </c>
      <c r="U36" s="111">
        <f>IF(A36=43,VLOOKUP(E36,Ark43s!$A$2:$V$130,21,FALSE),0)+IF(A36=34,VLOOKUP(E36,'Ark34'!$A$2:$V$130,21,FALSE),0)+IF(E36="cup",VLOOKUP(E36,Arkcup!$A$2:$V$130,21,FALSE),0)+IF(A36=45,VLOOKUP(E36,'Ark45'!$A$2:$V$130,21,FALSE),0)+IF(A36=54,VLOOKUP(E36,'Ark54'!$A$2:$V$130,21,FALSE),0)+IF(A36=56,VLOOKUP(E36,'Ark56'!$A$2:$V$130,21,FALSE),0)+IF(A36=65,VLOOKUP(E36,'Ark65'!$A$2:$V$130,21,FALSE),0)+IF(A36="U911",VLOOKUP(E36,ArkU11d!$A$2:$V$130,21,FALSE),0)</f>
        <v>0</v>
      </c>
      <c r="V36" s="22">
        <f t="shared" ref="V36:V67" si="3">SUM(J36:U36)</f>
        <v>0</v>
      </c>
      <c r="W36" s="115"/>
    </row>
    <row r="37" spans="1:24" x14ac:dyDescent="0.25">
      <c r="A37">
        <v>43</v>
      </c>
      <c r="B37" s="26" t="s">
        <v>44</v>
      </c>
      <c r="C37" s="54" t="s">
        <v>23</v>
      </c>
      <c r="D37" s="61"/>
      <c r="E37" s="57">
        <v>0</v>
      </c>
      <c r="F37" s="111">
        <f>IF(A37=43,VLOOKUP(E37,Ark43d!$A$2:$V$130,6,FALSE),0)+IF(A37=34,VLOOKUP(E37,'Ark34'!$A$2:$V$130,6,FALSE),0)+IF(A37="cup",VLOOKUP(E37,Arkcup!$A$2:$V$130,6,FALSE),0)+IF(A37=45,VLOOKUP(E37,'Ark45'!$A$2:$V$130,6,FALSE),0)++IF(A37=54,VLOOKUP(E37,'Ark54'!$A$2:$V$130,6,FALSE),0)+IF(A37=56,VLOOKUP(E37,'Ark56'!$A$2:$V$130,6,FALSE),0)+IF(A37=65,VLOOKUP(E37,'Ark65'!$A$2:$V$130,6,FALSE),0)+IF(A37="U911",VLOOKUP(E37,ArkU11d!$A$2:$V$130,6,FALSE),0)</f>
        <v>0</v>
      </c>
      <c r="G37" s="111">
        <f>IF(A37=43,VLOOKUP(E37,Ark43d!$A$2:$V$130,7,FALSE),0)+IF(A37=34,VLOOKUP(E37,'Ark34'!$A$2:$V$130,7,FALSE),0)+IF(A37="cup",VLOOKUP(E37,Arkcup!$A$2:$V$130,7,FALSE),0)+IF(A37=45,VLOOKUP(E37,'Ark45'!$A$2:$V$130,7,FALSE),0)++IF(A37=54,VLOOKUP(E37,'Ark54'!$A$2:$V$130,7,FALSE),0)+IF(A37=56,VLOOKUP(E37,'Ark56'!$A$2:$V$130,7,FALSE),0)+IF(A37=65,VLOOKUP(E37,'Ark65'!$A$2:$V$130,7,FALSE),0)+IF(A37="U911",VLOOKUP(E37,ArkU11d!$A$2:$V$130,7,FALSE),0)</f>
        <v>0</v>
      </c>
      <c r="H37" s="111">
        <f>IF(A37=43,VLOOKUP(E37,Ark43d!$A$2:$V$130,8,FALSE),0)+IF(A37=34,VLOOKUP(E37,'Ark34'!$A$2:$V$130,8,FALSE),0)+IF(A37="cup",VLOOKUP(E37,Arkcup!$A$2:$V$130,8,FALSE),0)+IF(A37=45,VLOOKUP(E37,'Ark45'!$A$2:$V$130,8,FALSE),0)++IF(A37=54,VLOOKUP(E37,'Ark54'!$A$2:$V$130,8,FALSE),0)+IF(A37=56,VLOOKUP(E37,'Ark56'!$A$2:$V$130,8,FALSE),0)+IF(A37=65,VLOOKUP(E37,'Ark65'!$A$2:$V$130,8,FALSE),0)+IF(A37="U911",VLOOKUP(E37,ArkU11d!$A$2:$V$130,8,FALSE),0)</f>
        <v>0</v>
      </c>
      <c r="I37" s="111">
        <f>IF(A37=43,VLOOKUP(E37,Ark43d!$A$2:$V$130,9,FALSE),0)+IF(A37=34,VLOOKUP(E37,'Ark34'!$A$2:$V$130,9,FALSE),0)+IF(A37="cup",VLOOKUP(E37,Arkcup!$A$2:$V$130,9,FALSE),0)+IF(A37=45,VLOOKUP(E37,'Ark45'!$A$2:$V$130,9,FALSE),0)++IF(A37=54,VLOOKUP(E37,'Ark54'!$A$2:$V$130,9,FALSE),0)+IF(A37=56,VLOOKUP(E37,'Ark56'!$A$2:$V$130,9,FALSE),0)+IF(A37=65,VLOOKUP(E37,'Ark65'!$A$2:$V$130,9,FALSE),0)+IF(A37="U911",VLOOKUP(E37,ArkU11d!$A$2:$V$130,9,FALSE),0)</f>
        <v>0</v>
      </c>
      <c r="J37" s="111">
        <f>IF(A37=43,VLOOKUP(E37,Ark43s!$A$2:$V$130,10,FALSE),0)+IF(A37=34,VLOOKUP(E37,'Ark34'!$A$2:$V$130,10,FALSE),0)+IF(E37="cup",VLOOKUP(E37,Arkcup!$A$2:$V$130,10,FALSE),0)+IF(A37=45,VLOOKUP(E37,'Ark45'!$A$2:$V$130,10,FALSE),0)++IF(A37=54,VLOOKUP(E37,'Ark54'!$A$2:$V$130,10,FALSE),0)+IF(A37=56,VLOOKUP(E37,'Ark56'!$A$2:$V$130,10,FALSE),0)+IF(A37=65,VLOOKUP(E37,'Ark65'!$A$2:$V$130,10,FALSE),0)+IF(A37="SW3",VLOOKUP(E37,ArkSw3!$A$2:$V$130,10,FALSE),0)+IF(A37="SW4",VLOOKUP(E37,ArkSw4!$A$2:$V$130,10,FALSE),0)+IF(A37="SW5",VLOOKUP(E37,ArkSw5!$A$2:$V$130,10,FALSE),0)+IF(A37="SW6",VLOOKUP(E37,ArkSw6!$A$2:$V$130,10,FALSE),0)+IF(A37="U911",VLOOKUP(E37,ArkU11d!$A$2:$V$130,10,FALSE),0)</f>
        <v>0</v>
      </c>
      <c r="K37" s="111">
        <f>IF(A37=43,VLOOKUP(E37,Ark43s!$A$2:$V$130,11,FALSE),0)+IF(A37=34,VLOOKUP(E37,'Ark34'!$A$2:$V$130,11,FALSE),0)+IF(E37="cup",VLOOKUP(E37,Arkcup!$A$2:$V$130,11,FALSE),0)+IF(A37=45,VLOOKUP(E37,'Ark45'!$A$2:$V$130,11,FALSE),0)++IF(A37=54,VLOOKUP(E37,'Ark54'!$A$2:$V$130,11,FALSE),0)+IF(A37=56,VLOOKUP(E37,'Ark56'!$A$2:$V$130,11,FALSE),0)+IF(A37=65,VLOOKUP(E37,'Ark65'!$A$2:$V$130,11,FALSE),0)+IF(A37="SW3",VLOOKUP(E37,ArkSw3!$A$2:$V$130,11,FALSE),0)+IF(A37="SW4",VLOOKUP(E37,ArkSw4!$A$2:$V$130,11,FALSE),0)+IF(A37="SW5",VLOOKUP(E37,ArkSw5!$A$2:$V$130,11,FALSE),0)+IF(A37="SW6",VLOOKUP(E37,ArkSw6!$A$2:$V$130,11,FALSE),0)+IF(A37="U911",VLOOKUP(E37,ArkU11d!$A$2:$V$130,11,FALSE),0)</f>
        <v>0</v>
      </c>
      <c r="L37" s="111">
        <f>IF(A37=43,VLOOKUP(E37,Ark43s!$A$2:$V$130,12,FALSE),0)+IF(A37=34,VLOOKUP(E37,'Ark34'!$A$2:$V$130,12,FALSE),0)+IF(E37="cup",VLOOKUP(E37,Arkcup!$A$2:$V$130,12,FALSE),0)+IF(A37=45,VLOOKUP(E37,'Ark45'!$A$2:$V$130,12,FALSE),0)++IF(A37=54,VLOOKUP(E37,'Ark54'!$A$2:$V$130,12,FALSE),0)+IF(A37=56,VLOOKUP(E37,'Ark56'!$A$2:$V$130,12,FALSE),0)+IF(A37=65,VLOOKUP(E37,'Ark65'!$A$2:$V$130,12,FALSE),0)+IF(A37="SW3",VLOOKUP(E37,ArkSw3!$A$2:$V$130,12,FALSE),0)+IF(A37="SW4",VLOOKUP(E37,ArkSw4!$A$2:$V$130,12,FALSE),0)+IF(A37="SW5",VLOOKUP(E37,ArkSw5!$A$2:$V$130,12,FALSE),0)+IF(A37="SW6",VLOOKUP(E37,ArkSw6!$A$2:$V$130,12,FALSE),0)+IF(A37="U911",VLOOKUP(E37,ArkU11d!$A$2:$V$130,12,FALSE),0)</f>
        <v>0</v>
      </c>
      <c r="M37" s="111">
        <f>IF(A37=43,VLOOKUP(E37,Ark43s!$A$2:$V$130,13,FALSE),0)+IF(A37=34,VLOOKUP(E37,'Ark34'!$A$2:$V$130,13,FALSE),0)+IF(E37="cup",VLOOKUP(E37,Arkcup!$A$2:$V$130,13,FALSE),0)+IF(A37=45,VLOOKUP(E37,'Ark45'!$A$2:$V$130,13,FALSE),0)++IF(A37=54,VLOOKUP(E37,'Ark54'!$A$2:$V$130,13,FALSE),0)+IF(A37=56,VLOOKUP(E37,'Ark56'!$A$2:$V$130,13,FALSE),0)+IF(A37=65,VLOOKUP(E37,'Ark65'!$A$2:$V$130,13,FALSE),0)+IF(A37="SW3",VLOOKUP(E37,ArkSw3!$A$2:$V$130,13,FALSE),0)+IF(A37="SW4",VLOOKUP(E37,ArkSw4!$A$2:$V$130,13,FALSE),0)+IF(A37="SW5",VLOOKUP(E37,ArkSw5!$A$2:$V$130,13,FALSE),0)+IF(A37="SW6",VLOOKUP(E37,ArkSw6!$A$2:$V$130,13,FALSE),0)+IF(A37="U911",VLOOKUP(E37,ArkU11d!$A$2:$V$130,13,FALSE),0)</f>
        <v>0</v>
      </c>
      <c r="N37" s="111">
        <f>IF(A37=43,VLOOKUP(E37,Ark43s!$A$2:$V$130,14,FALSE),0)+IF(A37=34,VLOOKUP(E37,'Ark34'!$A$2:$V$130,14,FALSE),0)+IF(E37="cup",VLOOKUP(E37,Arkcup!$A$2:$V$130,14,FALSE),0)+IF(A37=45,VLOOKUP(E37,'Ark45'!$A$2:$V$130,14,FALSE),0)++IF(A37=54,VLOOKUP(E37,'Ark54'!$A$2:$V$130,14,FALSE),0)+IF(A37=56,VLOOKUP(E37,'Ark56'!$A$2:$V$130,14,FALSE),0)+IF(A37=65,VLOOKUP(E37,'Ark65'!$A$2:$V$130,14,FALSE),0)+IF(A37="SW3",VLOOKUP(E37,ArkSw3!$A$2:$V$130,14,FALSE),0)+IF(A37="SW4",VLOOKUP(E37,ArkSw4!$A$2:$V$130,14,FALSE),0)+IF(A37="SW5",VLOOKUP(E37,ArkSw5!$A$2:$V$130,14,FALSE),0)+IF(A37="SW6",VLOOKUP(E37,ArkSw6!$A$2:$V$130,14,FALSE),0)+IF(A37="U911",VLOOKUP(E37,ArkU11d!$A$2:$V$130,14,FALSE),0)</f>
        <v>0</v>
      </c>
      <c r="O37" s="111">
        <f>IF(A37=43,VLOOKUP(E37,Ark43s!$A$2:$V$130,15,FALSE),0)+IF(A37=34,VLOOKUP(E37,'Ark34'!$A$2:$V$130,15,FALSE),0)+IF(E37="cup",VLOOKUP(E37,Arkcup!$A$2:$V$130,15,FALSE),0)+IF(A37=45,VLOOKUP(E37,'Ark45'!$A$2:$V$130,15,FALSE),0)++IF(A37=54,VLOOKUP(E37,'Ark54'!$A$2:$V$130,15,FALSE),0)+IF(A37=56,VLOOKUP(E37,'Ark56'!$A$2:$V$130,15,FALSE),0)+IF(A37=65,VLOOKUP(E37,'Ark65'!$A$2:$V$130,15,FALSE),0)+IF(A37="SW3",VLOOKUP(E37,ArkSw3!$A$2:$V$130,15,FALSE),0)+IF(A37="SW4",VLOOKUP(E37,ArkSw4!$A$2:$V$130,15,FALSE),0)+IF(A37="SW5",VLOOKUP(E37,ArkSw5!$A$2:$V$130,15,FALSE),0)+IF(A37="SW6",VLOOKUP(E37,ArkSw6!$A$2:$V$130,15,FALSE),0)+IF(A37="U911",VLOOKUP(E37,ArkU11d!$A$2:$V$130,15,FALSE),0)</f>
        <v>0</v>
      </c>
      <c r="P37" s="111">
        <f>IF(A37=43,VLOOKUP(E37,Ark43s!$A$2:$V$130,16,FALSE),0)+IF(A37=34,VLOOKUP(E37,'Ark34'!$A$2:$V$130,16,FALSE),0)+IF(E37="cup",VLOOKUP(E37,Arkcup!$A$2:$V$130,16,FALSE),0)+IF(A37=45,VLOOKUP(E37,'Ark45'!$A$2:$V$130,16,FALSE),0)+IF(A37=54,VLOOKUP(E37,'Ark54'!$A$2:$V$130,16,FALSE),0)+IF(A37=56,VLOOKUP(E37,'Ark56'!$A$2:$V$130,16,FALSE),0)+IF(A37=65,VLOOKUP(E37,'Ark65'!$A$2:$V$130,16,FALSE),0)+IF(A37="U911",VLOOKUP(E37,ArkU11d!$A$2:$V$130,16,FALSE),0)</f>
        <v>0</v>
      </c>
      <c r="Q37" s="111">
        <f>IF(A37=43,VLOOKUP(E37,Ark43s!$A$2:$V$130,17,FALSE),0)+IF(A37=34,VLOOKUP(E37,'Ark34'!$A$2:$V$130,17,FALSE),0)+IF(E37="cup",VLOOKUP(E37,Arkcup!$A$2:$V$130,17,FALSE),0)+IF(A37=45,VLOOKUP(E37,'Ark45'!$A$2:$V$130,17,FALSE),0)+IF(A37=54,VLOOKUP(E37,'Ark54'!$A$2:$V$130,17,FALSE),0)+IF(A37=56,VLOOKUP(E37,'Ark56'!$A$2:$V$130,17,FALSE),0)+IF(A37=65,VLOOKUP(E37,'Ark65'!$A$2:$V$130,17,FALSE),0)+IF(A37="U911",VLOOKUP(E37,ArkU11d!$A$2:$V$130,17,FALSE),0)</f>
        <v>0</v>
      </c>
      <c r="R37" s="111">
        <f>IF(A37=43,VLOOKUP(E37,Ark43s!$A$2:$V$130,18,FALSE),0)+IF(A37=34,VLOOKUP(E37,'Ark34'!$A$2:$V$130,18,FALSE),0)+IF(E37="cup",VLOOKUP(E37,Arkcup!$A$2:$V$130,18,FALSE),0)+IF(A37=45,VLOOKUP(E37,'Ark45'!$A$2:$V$130,18,FALSE),0)+IF(A37=54,VLOOKUP(E37,'Ark54'!$A$2:$V$130,18,FALSE),0)+IF(A37=56,VLOOKUP(E37,'Ark56'!$A$2:$V$130,18,FALSE),0)+IF(A37=65,VLOOKUP(E37,'Ark65'!$A$2:$V$130,18,FALSE),0)+IF(A37="U911",VLOOKUP(E37,ArkU11d!$A$2:$V$130,18,FALSE),0)</f>
        <v>0</v>
      </c>
      <c r="S37" s="111">
        <f>IF(A37=43,VLOOKUP(E37,Ark43s!$A$2:$V$130,19,FALSE),0)+IF(A37=34,VLOOKUP(E37,'Ark34'!$A$2:$V$130,19,FALSE),0)+IF(E37="cup",VLOOKUP(E37,Arkcup!$A$2:$V$130,19,FALSE),0)+IF(A37=45,VLOOKUP(E37,'Ark45'!$A$2:$V$130,19,FALSE),0)+IF(A37=54,VLOOKUP(E37,'Ark54'!$A$2:$V$130,19,FALSE),0)+IF(A37=56,VLOOKUP(E37,'Ark56'!$A$2:$V$130,19,FALSE),0)+IF(A37=65,VLOOKUP(E37,'Ark65'!$A$2:$V$130,19,FALSE),0)+IF(A37="U911",VLOOKUP(E37,ArkU11d!$A$2:$V$130,19,FALSE),0)</f>
        <v>0</v>
      </c>
      <c r="T37" s="111">
        <f>IF(A37=43,VLOOKUP(E37,Ark43s!$A$2:$V$130,20,FALSE),0)+IF(A37=34,VLOOKUP(E37,'Ark34'!$A$2:$V$130,20,FALSE),0)+IF(E37="cup",VLOOKUP(E37,Arkcup!$A$2:$V$130,20,FALSE),0)+IF(A37=45,VLOOKUP(E37,'Ark45'!$A$2:$V$130,20,FALSE),0)+IF(A37=54,VLOOKUP(E37,'Ark54'!$A$2:$V$130,20,FALSE),0)+IF(A37=56,VLOOKUP(E37,'Ark56'!$A$2:$V$130,20,FALSE),0)+IF(A37=65,VLOOKUP(E37,'Ark65'!$A$2:$V$130,20,FALSE),0)+IF(A37="U911",VLOOKUP(E37,ArkU11d!$A$2:$V$130,20,FALSE),0)</f>
        <v>0</v>
      </c>
      <c r="U37" s="111">
        <f>IF(A37=43,VLOOKUP(E37,Ark43s!$A$2:$V$130,21,FALSE),0)+IF(A37=34,VLOOKUP(E37,'Ark34'!$A$2:$V$130,21,FALSE),0)+IF(E37="cup",VLOOKUP(E37,Arkcup!$A$2:$V$130,21,FALSE),0)+IF(A37=45,VLOOKUP(E37,'Ark45'!$A$2:$V$130,21,FALSE),0)+IF(A37=54,VLOOKUP(E37,'Ark54'!$A$2:$V$130,21,FALSE),0)+IF(A37=56,VLOOKUP(E37,'Ark56'!$A$2:$V$130,21,FALSE),0)+IF(A37=65,VLOOKUP(E37,'Ark65'!$A$2:$V$130,21,FALSE),0)+IF(A37="U911",VLOOKUP(E37,ArkU11d!$A$2:$V$130,21,FALSE),0)</f>
        <v>0</v>
      </c>
      <c r="V37" s="22">
        <f t="shared" si="3"/>
        <v>0</v>
      </c>
      <c r="W37" s="115"/>
    </row>
    <row r="38" spans="1:24" ht="15.75" thickBot="1" x14ac:dyDescent="0.3">
      <c r="A38">
        <v>43</v>
      </c>
      <c r="B38" s="35" t="s">
        <v>44</v>
      </c>
      <c r="C38" s="55" t="s">
        <v>24</v>
      </c>
      <c r="D38" s="62"/>
      <c r="E38" s="58">
        <v>0</v>
      </c>
      <c r="F38" s="112">
        <f>IF(A38=43,VLOOKUP(E38,Ark43d!$A$2:$V$130,6,FALSE),0)+IF(A38=34,VLOOKUP(E38,'Ark34'!$A$2:$V$130,6,FALSE),0)+IF(A38="cup",VLOOKUP(E38,Arkcup!$A$2:$V$130,6,FALSE),0)+IF(A38=45,VLOOKUP(E38,'Ark45'!$A$2:$V$130,6,FALSE),0)++IF(A38=54,VLOOKUP(E38,'Ark54'!$A$2:$V$130,6,FALSE),0)+IF(A38=56,VLOOKUP(E38,'Ark56'!$A$2:$V$130,6,FALSE),0)+IF(A38=65,VLOOKUP(E38,'Ark65'!$A$2:$V$130,6,FALSE),0)+IF(A38="U911",VLOOKUP(E38,ArkU11d!$A$2:$V$130,6,FALSE),0)</f>
        <v>0</v>
      </c>
      <c r="G38" s="112">
        <f>IF(A38=43,VLOOKUP(E38,Ark43d!$A$2:$V$130,7,FALSE),0)+IF(A38=34,VLOOKUP(E38,'Ark34'!$A$2:$V$130,7,FALSE),0)+IF(A38="cup",VLOOKUP(E38,Arkcup!$A$2:$V$130,7,FALSE),0)+IF(A38=45,VLOOKUP(E38,'Ark45'!$A$2:$V$130,7,FALSE),0)++IF(A38=54,VLOOKUP(E38,'Ark54'!$A$2:$V$130,7,FALSE),0)+IF(A38=56,VLOOKUP(E38,'Ark56'!$A$2:$V$130,7,FALSE),0)+IF(A38=65,VLOOKUP(E38,'Ark65'!$A$2:$V$130,7,FALSE),0)+IF(A38="U911",VLOOKUP(E38,ArkU11d!$A$2:$V$130,7,FALSE),0)</f>
        <v>0</v>
      </c>
      <c r="H38" s="112">
        <f>IF(A38=43,VLOOKUP(E38,Ark43d!$A$2:$V$130,8,FALSE),0)+IF(A38=34,VLOOKUP(E38,'Ark34'!$A$2:$V$130,8,FALSE),0)+IF(A38="cup",VLOOKUP(E38,Arkcup!$A$2:$V$130,8,FALSE),0)+IF(A38=45,VLOOKUP(E38,'Ark45'!$A$2:$V$130,8,FALSE),0)++IF(A38=54,VLOOKUP(E38,'Ark54'!$A$2:$V$130,8,FALSE),0)+IF(A38=56,VLOOKUP(E38,'Ark56'!$A$2:$V$130,8,FALSE),0)+IF(A38=65,VLOOKUP(E38,'Ark65'!$A$2:$V$130,8,FALSE),0)+IF(A38="U911",VLOOKUP(E38,ArkU11d!$A$2:$V$130,8,FALSE),0)</f>
        <v>0</v>
      </c>
      <c r="I38" s="112">
        <f>IF(A38=43,VLOOKUP(E38,Ark43d!$A$2:$V$130,9,FALSE),0)+IF(A38=34,VLOOKUP(E38,'Ark34'!$A$2:$V$130,9,FALSE),0)+IF(A38="cup",VLOOKUP(E38,Arkcup!$A$2:$V$130,9,FALSE),0)+IF(A38=45,VLOOKUP(E38,'Ark45'!$A$2:$V$130,9,FALSE),0)++IF(A38=54,VLOOKUP(E38,'Ark54'!$A$2:$V$130,9,FALSE),0)+IF(A38=56,VLOOKUP(E38,'Ark56'!$A$2:$V$130,9,FALSE),0)+IF(A38=65,VLOOKUP(E38,'Ark65'!$A$2:$V$130,9,FALSE),0)+IF(A38="U911",VLOOKUP(E38,ArkU11d!$A$2:$V$130,9,FALSE),0)</f>
        <v>0</v>
      </c>
      <c r="J38" s="112">
        <f>IF(A38=43,VLOOKUP(E38,Ark43s!$A$2:$V$130,10,FALSE),0)+IF(A38=34,VLOOKUP(E38,'Ark34'!$A$2:$V$130,10,FALSE),0)+IF(E38="cup",VLOOKUP(E38,Arkcup!$A$2:$V$130,10,FALSE),0)+IF(A38=45,VLOOKUP(E38,'Ark45'!$A$2:$V$130,10,FALSE),0)++IF(A38=54,VLOOKUP(E38,'Ark54'!$A$2:$V$130,10,FALSE),0)+IF(A38=56,VLOOKUP(E38,'Ark56'!$A$2:$V$130,10,FALSE),0)+IF(A38=65,VLOOKUP(E38,'Ark65'!$A$2:$V$130,10,FALSE),0)+IF(A38="SW3",VLOOKUP(E38,ArkSw3!$A$2:$V$130,10,FALSE),0)+IF(A38="SW4",VLOOKUP(E38,ArkSw4!$A$2:$V$130,10,FALSE),0)+IF(A38="SW5",VLOOKUP(E38,ArkSw5!$A$2:$V$130,10,FALSE),0)+IF(A38="SW6",VLOOKUP(E38,ArkSw6!$A$2:$V$130,10,FALSE),0)+IF(A38="U911",VLOOKUP(E38,ArkU11d!$A$2:$V$130,10,FALSE),0)</f>
        <v>0</v>
      </c>
      <c r="K38" s="112">
        <f>IF(A38=43,VLOOKUP(E38,Ark43s!$A$2:$V$130,11,FALSE),0)+IF(A38=34,VLOOKUP(E38,'Ark34'!$A$2:$V$130,11,FALSE),0)+IF(E38="cup",VLOOKUP(E38,Arkcup!$A$2:$V$130,11,FALSE),0)+IF(A38=45,VLOOKUP(E38,'Ark45'!$A$2:$V$130,11,FALSE),0)++IF(A38=54,VLOOKUP(E38,'Ark54'!$A$2:$V$130,11,FALSE),0)+IF(A38=56,VLOOKUP(E38,'Ark56'!$A$2:$V$130,11,FALSE),0)+IF(A38=65,VLOOKUP(E38,'Ark65'!$A$2:$V$130,11,FALSE),0)+IF(A38="SW3",VLOOKUP(E38,ArkSw3!$A$2:$V$130,11,FALSE),0)+IF(A38="SW4",VLOOKUP(E38,ArkSw4!$A$2:$V$130,11,FALSE),0)+IF(A38="SW5",VLOOKUP(E38,ArkSw5!$A$2:$V$130,11,FALSE),0)+IF(A38="SW6",VLOOKUP(E38,ArkSw6!$A$2:$V$130,11,FALSE),0)+IF(A38="U911",VLOOKUP(E38,ArkU11d!$A$2:$V$130,11,FALSE),0)</f>
        <v>0</v>
      </c>
      <c r="L38" s="112">
        <f>IF(A38=43,VLOOKUP(E38,Ark43s!$A$2:$V$130,12,FALSE),0)+IF(A38=34,VLOOKUP(E38,'Ark34'!$A$2:$V$130,12,FALSE),0)+IF(E38="cup",VLOOKUP(E38,Arkcup!$A$2:$V$130,12,FALSE),0)+IF(A38=45,VLOOKUP(E38,'Ark45'!$A$2:$V$130,12,FALSE),0)++IF(A38=54,VLOOKUP(E38,'Ark54'!$A$2:$V$130,12,FALSE),0)+IF(A38=56,VLOOKUP(E38,'Ark56'!$A$2:$V$130,12,FALSE),0)+IF(A38=65,VLOOKUP(E38,'Ark65'!$A$2:$V$130,12,FALSE),0)+IF(A38="SW3",VLOOKUP(E38,ArkSw3!$A$2:$V$130,12,FALSE),0)+IF(A38="SW4",VLOOKUP(E38,ArkSw4!$A$2:$V$130,12,FALSE),0)+IF(A38="SW5",VLOOKUP(E38,ArkSw5!$A$2:$V$130,12,FALSE),0)+IF(A38="SW6",VLOOKUP(E38,ArkSw6!$A$2:$V$130,12,FALSE),0)+IF(A38="U911",VLOOKUP(E38,ArkU11d!$A$2:$V$130,12,FALSE),0)</f>
        <v>0</v>
      </c>
      <c r="M38" s="112">
        <f>IF(A38=43,VLOOKUP(E38,Ark43s!$A$2:$V$130,13,FALSE),0)+IF(A38=34,VLOOKUP(E38,'Ark34'!$A$2:$V$130,13,FALSE),0)+IF(E38="cup",VLOOKUP(E38,Arkcup!$A$2:$V$130,13,FALSE),0)+IF(A38=45,VLOOKUP(E38,'Ark45'!$A$2:$V$130,13,FALSE),0)++IF(A38=54,VLOOKUP(E38,'Ark54'!$A$2:$V$130,13,FALSE),0)+IF(A38=56,VLOOKUP(E38,'Ark56'!$A$2:$V$130,13,FALSE),0)+IF(A38=65,VLOOKUP(E38,'Ark65'!$A$2:$V$130,13,FALSE),0)+IF(A38="SW3",VLOOKUP(E38,ArkSw3!$A$2:$V$130,13,FALSE),0)+IF(A38="SW4",VLOOKUP(E38,ArkSw4!$A$2:$V$130,13,FALSE),0)+IF(A38="SW5",VLOOKUP(E38,ArkSw5!$A$2:$V$130,13,FALSE),0)+IF(A38="SW6",VLOOKUP(E38,ArkSw6!$A$2:$V$130,13,FALSE),0)+IF(A38="U911",VLOOKUP(E38,ArkU11d!$A$2:$V$130,13,FALSE),0)</f>
        <v>0</v>
      </c>
      <c r="N38" s="112">
        <f>IF(A38=43,VLOOKUP(E38,Ark43s!$A$2:$V$130,14,FALSE),0)+IF(A38=34,VLOOKUP(E38,'Ark34'!$A$2:$V$130,14,FALSE),0)+IF(E38="cup",VLOOKUP(E38,Arkcup!$A$2:$V$130,14,FALSE),0)+IF(A38=45,VLOOKUP(E38,'Ark45'!$A$2:$V$130,14,FALSE),0)++IF(A38=54,VLOOKUP(E38,'Ark54'!$A$2:$V$130,14,FALSE),0)+IF(A38=56,VLOOKUP(E38,'Ark56'!$A$2:$V$130,14,FALSE),0)+IF(A38=65,VLOOKUP(E38,'Ark65'!$A$2:$V$130,14,FALSE),0)+IF(A38="SW3",VLOOKUP(E38,ArkSw3!$A$2:$V$130,14,FALSE),0)+IF(A38="SW4",VLOOKUP(E38,ArkSw4!$A$2:$V$130,14,FALSE),0)+IF(A38="SW5",VLOOKUP(E38,ArkSw5!$A$2:$V$130,14,FALSE),0)+IF(A38="SW6",VLOOKUP(E38,ArkSw6!$A$2:$V$130,14,FALSE),0)+IF(A38="U911",VLOOKUP(E38,ArkU11d!$A$2:$V$130,14,FALSE),0)</f>
        <v>0</v>
      </c>
      <c r="O38" s="112">
        <f>IF(A38=43,VLOOKUP(E38,Ark43s!$A$2:$V$130,15,FALSE),0)+IF(A38=34,VLOOKUP(E38,'Ark34'!$A$2:$V$130,15,FALSE),0)+IF(E38="cup",VLOOKUP(E38,Arkcup!$A$2:$V$130,15,FALSE),0)+IF(A38=45,VLOOKUP(E38,'Ark45'!$A$2:$V$130,15,FALSE),0)++IF(A38=54,VLOOKUP(E38,'Ark54'!$A$2:$V$130,15,FALSE),0)+IF(A38=56,VLOOKUP(E38,'Ark56'!$A$2:$V$130,15,FALSE),0)+IF(A38=65,VLOOKUP(E38,'Ark65'!$A$2:$V$130,15,FALSE),0)+IF(A38="SW3",VLOOKUP(E38,ArkSw3!$A$2:$V$130,15,FALSE),0)+IF(A38="SW4",VLOOKUP(E38,ArkSw4!$A$2:$V$130,15,FALSE),0)+IF(A38="SW5",VLOOKUP(E38,ArkSw5!$A$2:$V$130,15,FALSE),0)+IF(A38="SW6",VLOOKUP(E38,ArkSw6!$A$2:$V$130,15,FALSE),0)+IF(A38="U911",VLOOKUP(E38,ArkU11d!$A$2:$V$130,15,FALSE),0)</f>
        <v>0</v>
      </c>
      <c r="P38" s="112">
        <f>IF(A38=43,VLOOKUP(E38,Ark43s!$A$2:$V$130,16,FALSE),0)+IF(A38=34,VLOOKUP(E38,'Ark34'!$A$2:$V$130,16,FALSE),0)+IF(E38="cup",VLOOKUP(E38,Arkcup!$A$2:$V$130,16,FALSE),0)+IF(A38=45,VLOOKUP(E38,'Ark45'!$A$2:$V$130,16,FALSE),0)+IF(A38=54,VLOOKUP(E38,'Ark54'!$A$2:$V$130,16,FALSE),0)+IF(A38=56,VLOOKUP(E38,'Ark56'!$A$2:$V$130,16,FALSE),0)+IF(A38=65,VLOOKUP(E38,'Ark65'!$A$2:$V$130,16,FALSE),0)+IF(A38="U911",VLOOKUP(E38,ArkU11d!$A$2:$V$130,16,FALSE),0)</f>
        <v>0</v>
      </c>
      <c r="Q38" s="112">
        <f>IF(A38=43,VLOOKUP(E38,Ark43s!$A$2:$V$130,17,FALSE),0)+IF(A38=34,VLOOKUP(E38,'Ark34'!$A$2:$V$130,17,FALSE),0)+IF(E38="cup",VLOOKUP(E38,Arkcup!$A$2:$V$130,17,FALSE),0)+IF(A38=45,VLOOKUP(E38,'Ark45'!$A$2:$V$130,17,FALSE),0)+IF(A38=54,VLOOKUP(E38,'Ark54'!$A$2:$V$130,17,FALSE),0)+IF(A38=56,VLOOKUP(E38,'Ark56'!$A$2:$V$130,17,FALSE),0)+IF(A38=65,VLOOKUP(E38,'Ark65'!$A$2:$V$130,17,FALSE),0)+IF(A38="U911",VLOOKUP(E38,ArkU11d!$A$2:$V$130,17,FALSE),0)</f>
        <v>0</v>
      </c>
      <c r="R38" s="112">
        <f>IF(A38=43,VLOOKUP(E38,Ark43s!$A$2:$V$130,18,FALSE),0)+IF(A38=34,VLOOKUP(E38,'Ark34'!$A$2:$V$130,18,FALSE),0)+IF(E38="cup",VLOOKUP(E38,Arkcup!$A$2:$V$130,18,FALSE),0)+IF(A38=45,VLOOKUP(E38,'Ark45'!$A$2:$V$130,18,FALSE),0)+IF(A38=54,VLOOKUP(E38,'Ark54'!$A$2:$V$130,18,FALSE),0)+IF(A38=56,VLOOKUP(E38,'Ark56'!$A$2:$V$130,18,FALSE),0)+IF(A38=65,VLOOKUP(E38,'Ark65'!$A$2:$V$130,18,FALSE),0)+IF(A38="U911",VLOOKUP(E38,ArkU11d!$A$2:$V$130,18,FALSE),0)</f>
        <v>0</v>
      </c>
      <c r="S38" s="112">
        <f>IF(A38=43,VLOOKUP(E38,Ark43s!$A$2:$V$130,19,FALSE),0)+IF(A38=34,VLOOKUP(E38,'Ark34'!$A$2:$V$130,19,FALSE),0)+IF(E38="cup",VLOOKUP(E38,Arkcup!$A$2:$V$130,19,FALSE),0)+IF(A38=45,VLOOKUP(E38,'Ark45'!$A$2:$V$130,19,FALSE),0)+IF(A38=54,VLOOKUP(E38,'Ark54'!$A$2:$V$130,19,FALSE),0)+IF(A38=56,VLOOKUP(E38,'Ark56'!$A$2:$V$130,19,FALSE),0)+IF(A38=65,VLOOKUP(E38,'Ark65'!$A$2:$V$130,19,FALSE),0)+IF(A38="U911",VLOOKUP(E38,ArkU11d!$A$2:$V$130,19,FALSE),0)</f>
        <v>0</v>
      </c>
      <c r="T38" s="112">
        <f>IF(A38=43,VLOOKUP(E38,Ark43s!$A$2:$V$130,20,FALSE),0)+IF(A38=34,VLOOKUP(E38,'Ark34'!$A$2:$V$130,20,FALSE),0)+IF(E38="cup",VLOOKUP(E38,Arkcup!$A$2:$V$130,20,FALSE),0)+IF(A38=45,VLOOKUP(E38,'Ark45'!$A$2:$V$130,20,FALSE),0)+IF(A38=54,VLOOKUP(E38,'Ark54'!$A$2:$V$130,20,FALSE),0)+IF(A38=56,VLOOKUP(E38,'Ark56'!$A$2:$V$130,20,FALSE),0)+IF(A38=65,VLOOKUP(E38,'Ark65'!$A$2:$V$130,20,FALSE),0)+IF(A38="U911",VLOOKUP(E38,ArkU11d!$A$2:$V$130,20,FALSE),0)</f>
        <v>0</v>
      </c>
      <c r="U38" s="112">
        <f>IF(A38=43,VLOOKUP(E38,Ark43s!$A$2:$V$130,21,FALSE),0)+IF(A38=34,VLOOKUP(E38,'Ark34'!$A$2:$V$130,21,FALSE),0)+IF(E38="cup",VLOOKUP(E38,Arkcup!$A$2:$V$130,21,FALSE),0)+IF(A38=45,VLOOKUP(E38,'Ark45'!$A$2:$V$130,21,FALSE),0)+IF(A38=54,VLOOKUP(E38,'Ark54'!$A$2:$V$130,21,FALSE),0)+IF(A38=56,VLOOKUP(E38,'Ark56'!$A$2:$V$130,21,FALSE),0)+IF(A38=65,VLOOKUP(E38,'Ark65'!$A$2:$V$130,21,FALSE),0)+IF(A38="U911",VLOOKUP(E38,ArkU11d!$A$2:$V$130,21,FALSE),0)</f>
        <v>0</v>
      </c>
      <c r="V38" s="14">
        <f t="shared" si="3"/>
        <v>0</v>
      </c>
      <c r="W38" s="116"/>
      <c r="X38" s="41"/>
    </row>
    <row r="39" spans="1:24" x14ac:dyDescent="0.25">
      <c r="A39">
        <v>54</v>
      </c>
      <c r="B39" s="25" t="s">
        <v>45</v>
      </c>
      <c r="C39" s="53" t="s">
        <v>20</v>
      </c>
      <c r="D39" s="60"/>
      <c r="E39" s="56">
        <v>0</v>
      </c>
      <c r="F39" s="110">
        <f>IF(A39=43,VLOOKUP(E39,Ark43s!$A$2:$V$130,6,FALSE),0)+IF(A39=34,VLOOKUP(E39,'Ark34'!$A$2:$V$130,6,FALSE),0)+IF(E39="cup",VLOOKUP(E39,Arkcup!$A$2:$V$130,6,FALSE),0)+IF(A39=45,VLOOKUP(E39,'Ark45'!$A$2:$V$130,6,FALSE),0)+IF(A39=54,VLOOKUP(E39,'Ark54'!$A$2:$V$130,6,FALSE),0)+IF(A39=56,VLOOKUP(E39,'Ark56'!$A$2:$V$130,6,FALSE),0)+IF(A39=65,VLOOKUP(E39,'Ark65'!$A$2:$V$130,6,FALSE),0)+IF(A39="U911",VLOOKUP(E39,ArkU911s!$A$2:$V$130,6,FALSE),0)</f>
        <v>0</v>
      </c>
      <c r="G39" s="110">
        <f>IF(A39=43,VLOOKUP(E39,Ark43s!$A$2:$V$130,7,FALSE),0)+IF(A39=34,VLOOKUP(E39,'Ark34'!$A$2:$V$130,7,FALSE),0)+IF(E39="cup",VLOOKUP(E39,Arkcup!$A$2:$V$130,7,FALSE),0)+IF(A39=45,VLOOKUP(E39,'Ark45'!$A$2:$V$130,7,FALSE),0)++IF(A39=54,VLOOKUP(E39,'Ark54'!$A$2:$V$130,7,FALSE),0)+IF(A39=56,VLOOKUP(E39,'Ark56'!$A$2:$V$130,7,FALSE),0)+IF(A39=65,VLOOKUP(E39,'Ark65'!$A$2:$V$130,7,FALSE),0)+IF(A39="U911",VLOOKUP(E39,ArkU911s!$A$2:$V$130,7,FALSE),0)</f>
        <v>0</v>
      </c>
      <c r="H39" s="110">
        <f>IF(A39=43,VLOOKUP(E39,Ark43s!$A$2:$V$130,8,FALSE),0)+IF(A39=34,VLOOKUP(E39,'Ark34'!$A$2:$V$130,8,FALSE),0)+IF(E39="cup",VLOOKUP(E39,Arkcup!$A$2:$V$130,8,FALSE),0)+IF(A39=45,VLOOKUP(E39,'Ark45'!$A$2:$V$130,8,FALSE),0)++IF(A39=54,VLOOKUP(E39,'Ark54'!$A$2:$V$130,8,FALSE),0)+IF(A39=56,VLOOKUP(E39,'Ark56'!$A$2:$V$130,8,FALSE),0)+IF(A39=65,VLOOKUP(E39,'Ark65'!$A$2:$V$130,8,FALSE),0)+IF(A39="U911",VLOOKUP(E39,ArkU911s!$A$2:$V$130,8,FALSE),0)</f>
        <v>0</v>
      </c>
      <c r="I39" s="110">
        <f>IF(A39=43,VLOOKUP(E39,Ark43s!$A$2:$V$130,9,FALSE),0)+IF(A39=34,VLOOKUP(E39,'Ark34'!$A$2:$V$130,9,FALSE),0)+IF(E39="cup",VLOOKUP(E39,Arkcup!$A$2:$V$130,9,FALSE),0)+IF(A39=45,VLOOKUP(E39,'Ark45'!$A$2:$V$130,9,FALSE),0)++IF(A39=54,VLOOKUP(E39,'Ark54'!$A$2:$V$130,9,FALSE),0)+IF(A39=56,VLOOKUP(E39,'Ark56'!$A$2:$V$130,9,FALSE),0)+IF(A39=65,VLOOKUP(E39,'Ark65'!$A$2:$V$130,9,FALSE),0)+IF(A39="U911",VLOOKUP(E39,ArkU911s!$A$2:$V$130,9,FALSE),0)</f>
        <v>0</v>
      </c>
      <c r="J39" s="110">
        <f>IF(A39=43,VLOOKUP(E39,Ark43s!$A$2:$V$130,10,FALSE),0)+IF(A39=34,VLOOKUP(E39,'Ark34'!$A$2:$V$130,10,FALSE),0)+IF(E39="cup",VLOOKUP(E39,Arkcup!$A$2:$V$130,10,FALSE),0)+IF(A39=45,VLOOKUP(E39,'Ark45'!$A$2:$V$130,10,FALSE),0)++IF(A39=54,VLOOKUP(E39,'Ark54'!$A$2:$V$130,10,FALSE),0)+IF(A39=56,VLOOKUP(E39,'Ark56'!$A$2:$V$130,10,FALSE),0)+IF(A39=65,VLOOKUP(E39,'Ark65'!$A$2:$V$130,10,FALSE),0)+IF(A39="SW3",VLOOKUP(E39,ArkSw3!$A$2:$V$130,10,FALSE),0)+IF(A39="SW4",VLOOKUP(E39,ArkSw4!$A$2:$V$130,10,FALSE),0)+IF(A39="SW5",VLOOKUP(E39,ArkSw5!$A$2:$V$130,10,FALSE),0)+IF(A39="SW6",VLOOKUP(E39,ArkSw6!$A$2:$V$130,10,FALSE),0)+IF(A39="U911",VLOOKUP(E39,ArkU911s!$A$2:$V$130,10,FALSE),0)</f>
        <v>0</v>
      </c>
      <c r="K39" s="110">
        <f>IF(A39=43,VLOOKUP(E39,Ark43s!$A$2:$V$130,11,FALSE),0)+IF(A39=34,VLOOKUP(E39,'Ark34'!$A$2:$V$130,11,FALSE),0)+IF(E39="cup",VLOOKUP(E39,Arkcup!$A$2:$V$130,11,FALSE),0)+IF(A39=45,VLOOKUP(E39,'Ark45'!$A$2:$V$130,11,FALSE),0)++IF(A39=54,VLOOKUP(E39,'Ark54'!$A$2:$V$130,11,FALSE),0)+IF(A39=56,VLOOKUP(E39,'Ark56'!$A$2:$V$130,11,FALSE),0)+IF(A39=65,VLOOKUP(E39,'Ark65'!$A$2:$V$130,11,FALSE),0)+IF(A39="SW3",VLOOKUP(E39,ArkSw3!$A$2:$V$130,11,FALSE),0)+IF(A39="SW4",VLOOKUP(E39,ArkSw4!$A$2:$V$130,11,FALSE),0)+IF(A39="SW5",VLOOKUP(E39,ArkSw5!$A$2:$V$130,11,FALSE),0)+IF(A39="SW6",VLOOKUP(E39,ArkSw6!$A$2:$V$130,11,FALSE),0)+IF(A39="U911",VLOOKUP(E39,ArkU911s!$A$2:$V$130,11,FALSE),0)</f>
        <v>0</v>
      </c>
      <c r="L39" s="110">
        <f>IF(A39=43,VLOOKUP(E39,Ark43s!$A$2:$V$130,12,FALSE),0)+IF(A39=34,VLOOKUP(E39,'Ark34'!$A$2:$V$130,12,FALSE),0)+IF(E39="cup",VLOOKUP(E39,Arkcup!$A$2:$V$130,12,FALSE),0)+IF(A39=45,VLOOKUP(E39,'Ark45'!$A$2:$V$130,12,FALSE),0)++IF(A39=54,VLOOKUP(E39,'Ark54'!$A$2:$V$130,12,FALSE),0)+IF(A39=56,VLOOKUP(E39,'Ark56'!$A$2:$V$130,12,FALSE),0)+IF(A39=65,VLOOKUP(E39,'Ark65'!$A$2:$V$130,12,FALSE),0)+IF(A39="SW3",VLOOKUP(E39,ArkSw3!$A$2:$V$130,12,FALSE),0)+IF(A39="SW4",VLOOKUP(E39,ArkSw4!$A$2:$V$130,12,FALSE),0)+IF(A39="SW5",VLOOKUP(E39,ArkSw5!$A$2:$V$130,12,FALSE),0)+IF(A39="SW6",VLOOKUP(E39,ArkSw6!$A$2:$V$130,12,FALSE),0)+IF(A39="U911",VLOOKUP(E39,ArkU911s!$A$2:$V$130,12,FALSE),0)</f>
        <v>0</v>
      </c>
      <c r="M39" s="110">
        <f>IF(A39=43,VLOOKUP(E39,Ark43s!$A$2:$V$130,13,FALSE),0)+IF(A39=34,VLOOKUP(E39,'Ark34'!$A$2:$V$130,13,FALSE),0)+IF(E39="cup",VLOOKUP(E39,Arkcup!$A$2:$V$130,13,FALSE),0)+IF(A39=45,VLOOKUP(E39,'Ark45'!$A$2:$V$130,13,FALSE),0)++IF(A39=54,VLOOKUP(E39,'Ark54'!$A$2:$V$130,13,FALSE),0)+IF(A39=56,VLOOKUP(E39,'Ark56'!$A$2:$V$130,13,FALSE),0)+IF(A39=65,VLOOKUP(E39,'Ark65'!$A$2:$V$130,13,FALSE),0)+IF(A39="SW3",VLOOKUP(E39,ArkSw3!$A$2:$V$130,13,FALSE),0)+IF(A39="SW4",VLOOKUP(E39,ArkSw4!$A$2:$V$130,13,FALSE),0)+IF(A39="SW5",VLOOKUP(E39,ArkSw5!$A$2:$V$130,13,FALSE),0)+IF(A39="SW6",VLOOKUP(E39,ArkSw6!$A$2:$V$130,13,FALSE),0)+IF(A39="U911",VLOOKUP(E39,ArkU911s!$A$2:$V$130,13,FALSE),0)</f>
        <v>0</v>
      </c>
      <c r="N39" s="110">
        <f>IF(A39=43,VLOOKUP(E39,Ark43s!$A$2:$V$130,14,FALSE),0)+IF(A39=34,VLOOKUP(E39,'Ark34'!$A$2:$V$130,14,FALSE),0)+IF(E39="cup",VLOOKUP(E39,Arkcup!$A$2:$V$130,14,FALSE),0)+IF(A39=45,VLOOKUP(E39,'Ark45'!$A$2:$V$130,14,FALSE),0)++IF(A39=54,VLOOKUP(E39,'Ark54'!$A$2:$V$130,14,FALSE),0)+IF(A39=56,VLOOKUP(E39,'Ark56'!$A$2:$V$130,14,FALSE),0)+IF(A39=65,VLOOKUP(E39,'Ark65'!$A$2:$V$130,14,FALSE),0)+IF(A39="SW3",VLOOKUP(E39,ArkSw3!$A$2:$V$130,14,FALSE),0)+IF(A39="SW4",VLOOKUP(E39,ArkSw4!$A$2:$V$130,14,FALSE),0)+IF(A39="SW5",VLOOKUP(E39,ArkSw5!$A$2:$V$130,14,FALSE),0)+IF(A39="SW6",VLOOKUP(E39,ArkSw6!$A$2:$V$130,14,FALSE),0)+IF(A39="U911",VLOOKUP(E39,ArkU911s!$A$2:$V$130,14,FALSE),0)</f>
        <v>0</v>
      </c>
      <c r="O39" s="110">
        <f>IF(A39=43,VLOOKUP(E39,Ark43s!$A$2:$V$130,15,FALSE),0)+IF(A39=34,VLOOKUP(E39,'Ark34'!$A$2:$V$130,15,FALSE),0)+IF(E39="cup",VLOOKUP(E39,Arkcup!$A$2:$V$130,15,FALSE),0)+IF(A39=45,VLOOKUP(E39,'Ark45'!$A$2:$V$130,15,FALSE),0)++IF(A39=54,VLOOKUP(E39,'Ark54'!$A$2:$V$130,15,FALSE),0)+IF(A39=56,VLOOKUP(E39,'Ark56'!$A$2:$V$130,15,FALSE),0)+IF(A39=65,VLOOKUP(E39,'Ark65'!$A$2:$V$130,15,FALSE),0)+IF(A39="SW3",VLOOKUP(E39,ArkSw3!$A$2:$V$130,15,FALSE),0)+IF(A39="SW4",VLOOKUP(E39,ArkSw4!$A$2:$V$130,15,FALSE),0)+IF(A39="SW5",VLOOKUP(E39,ArkSw5!$A$2:$V$130,15,FALSE),0)+IF(A39="SW6",VLOOKUP(E39,ArkSw6!$A$2:$V$130,15,FALSE),0)+IF(A39="U911",VLOOKUP(E39,ArkU911s!$A$2:$V$130,15,FALSE),0)</f>
        <v>0</v>
      </c>
      <c r="P39" s="110">
        <f>IF(A39=43,VLOOKUP(E39,Ark43s!$A$2:$V$130,16,FALSE),0)+IF(A39=34,VLOOKUP(E39,'Ark34'!$A$2:$V$130,16,FALSE),0)+IF(E39="cup",VLOOKUP(E39,Arkcup!$A$2:$V$130,16,FALSE),0)+IF(A39=45,VLOOKUP(E39,'Ark45'!$A$2:$V$130,16,FALSE),0)+IF(A39=54,VLOOKUP(E39,'Ark54'!$A$2:$V$130,16,FALSE),0)+IF(A39=56,VLOOKUP(E39,'Ark56'!$A$2:$V$130,16,FALSE),0)+IF(A39=65,VLOOKUP(E39,'Ark65'!$A$2:$V$130,16,FALSE),0)+IF(A39="U911",VLOOKUP(E39,ArkU911s!$A$2:$V$130,16,FALSE),0)</f>
        <v>0</v>
      </c>
      <c r="Q39" s="110">
        <f>IF(A39=43,VLOOKUP(E39,Ark43s!$A$2:$V$130,17,FALSE),0)+IF(A39=34,VLOOKUP(E39,'Ark34'!$A$2:$V$130,17,FALSE),0)+IF(E39="cup",VLOOKUP(E39,Arkcup!$A$2:$V$130,17,FALSE),0)+IF(A39=45,VLOOKUP(E39,'Ark45'!$A$2:$V$130,17,FALSE),0)+IF(A39=54,VLOOKUP(E39,'Ark54'!$A$2:$V$130,17,FALSE),0)+IF(A39=56,VLOOKUP(E39,'Ark56'!$A$2:$V$130,17,FALSE),0)+IF(A39=65,VLOOKUP(E39,'Ark65'!$A$2:$V$130,17,FALSE),0)+IF(A39="U911",VLOOKUP(E39,ArkU911s!$A$2:$V$130,17,FALSE),0)</f>
        <v>0</v>
      </c>
      <c r="R39" s="110">
        <f>IF(A39=43,VLOOKUP(E39,Ark43s!$A$2:$V$130,18,FALSE),0)+IF(A39=34,VLOOKUP(E39,'Ark34'!$A$2:$V$130,18,FALSE),0)+IF(E39="cup",VLOOKUP(E39,Arkcup!$A$2:$V$130,18,FALSE),0)+IF(A39=45,VLOOKUP(E39,'Ark45'!$A$2:$V$130,18,FALSE),0)+IF(A39=54,VLOOKUP(E39,'Ark54'!$A$2:$V$130,18,FALSE),0)+IF(A39=56,VLOOKUP(E39,'Ark56'!$A$2:$V$130,18,FALSE),0)+IF(A39=65,VLOOKUP(E39,'Ark65'!$A$2:$V$130,18,FALSE),0)+IF(A39="U911",VLOOKUP(E39,ArkU911s!$A$2:$V$130,18,FALSE),0)</f>
        <v>0</v>
      </c>
      <c r="S39" s="110">
        <f>IF(A39=43,VLOOKUP(E39,Ark43s!$A$2:$V$130,19,FALSE),0)+IF(A39=34,VLOOKUP(E39,'Ark34'!$A$2:$V$130,19,FALSE),0)+IF(E39="cup",VLOOKUP(E39,Arkcup!$A$2:$V$130,19,FALSE),0)+IF(A39=45,VLOOKUP(E39,'Ark45'!$A$2:$V$130,19,FALSE),0)+IF(A39=54,VLOOKUP(E39,'Ark54'!$A$2:$V$130,19,FALSE),0)+IF(A39=56,VLOOKUP(E39,'Ark56'!$A$2:$V$130,19,FALSE),0)+IF(A39=65,VLOOKUP(E39,'Ark65'!$A$2:$V$130,19,FALSE),0)+IF(A39="U911",VLOOKUP(E39,ArkU911s!$A$2:$V$130,19,FALSE),0)</f>
        <v>0</v>
      </c>
      <c r="T39" s="110">
        <f>IF(A39=43,VLOOKUP(E39,Ark43s!$A$2:$V$130,20,FALSE),0)+IF(A39=34,VLOOKUP(E39,'Ark34'!$A$2:$V$130,20,FALSE),0)+IF(E39="cup",VLOOKUP(E39,Arkcup!$A$2:$V$130,20,FALSE),0)+IF(A39=45,VLOOKUP(E39,'Ark45'!$A$2:$V$130,20,FALSE),0)+IF(A39=54,VLOOKUP(E39,'Ark54'!$A$2:$V$130,20,FALSE),0)+IF(A39=56,VLOOKUP(E39,'Ark56'!$A$2:$V$130,20,FALSE),0)+IF(A39=65,VLOOKUP(E39,'Ark65'!$A$2:$V$130,20,FALSE),0)+IF(A39="U911",VLOOKUP(E39,ArkU911s!$A$2:$V$130,20,FALSE),0)</f>
        <v>0</v>
      </c>
      <c r="U39" s="110">
        <f>IF(A39=43,VLOOKUP(E39,Ark43s!$A$2:$V$130,21,FALSE),0)+IF(A39=34,VLOOKUP(E39,'Ark34'!$A$2:$V$130,21,FALSE),0)+IF(E39="cup",VLOOKUP(E39,Arkcup!$A$2:$V$130,21,FALSE),0)+IF(A39=45,VLOOKUP(E39,'Ark45'!$A$2:$V$130,21,FALSE),0)+IF(A39=54,VLOOKUP(E39,'Ark54'!$A$2:$V$130,21,FALSE),0)+IF(A39=56,VLOOKUP(E39,'Ark56'!$A$2:$V$130,21,FALSE),0)+IF(A39=65,VLOOKUP(E39,'Ark65'!$A$2:$V$130,21,FALSE),0)+IF(A39="U911",VLOOKUP(E39,ArkU911s!$A$2:$V$130,21,FALSE),0)</f>
        <v>0</v>
      </c>
      <c r="V39" s="31">
        <f t="shared" si="3"/>
        <v>0</v>
      </c>
      <c r="W39" s="114">
        <f>SUM(V39:V43)</f>
        <v>0</v>
      </c>
      <c r="X39" s="38"/>
    </row>
    <row r="40" spans="1:24" x14ac:dyDescent="0.25">
      <c r="A40">
        <v>54</v>
      </c>
      <c r="B40" s="26" t="s">
        <v>45</v>
      </c>
      <c r="C40" s="54" t="s">
        <v>21</v>
      </c>
      <c r="D40" s="61"/>
      <c r="E40" s="57">
        <v>0</v>
      </c>
      <c r="F40" s="111">
        <f>IF(A40=43,VLOOKUP(E40,Ark43s!$A$2:$V$130,6,FALSE),0)+IF(A40=34,VLOOKUP(E40,'Ark34'!$A$2:$V$130,6,FALSE),0)+IF(E40="cup",VLOOKUP(E40,Arkcup!$A$2:$V$130,6,FALSE),0)+IF(A40=45,VLOOKUP(E40,'Ark45'!$A$2:$V$130,6,FALSE),0)+IF(A40=54,VLOOKUP(E40,'Ark54'!$A$2:$V$130,6,FALSE),0)+IF(A40=56,VLOOKUP(E40,'Ark56'!$A$2:$V$130,6,FALSE),0)+IF(A40=65,VLOOKUP(E40,'Ark65'!$A$2:$V$130,6,FALSE),0)+IF(A40="U911",VLOOKUP(E40,ArkU911s!$A$2:$V$130,6,FALSE),0)</f>
        <v>0</v>
      </c>
      <c r="G40" s="111">
        <f>IF(A40=43,VLOOKUP(E40,Ark43s!$A$2:$V$130,7,FALSE),0)+IF(A40=34,VLOOKUP(E40,'Ark34'!$A$2:$V$130,7,FALSE),0)+IF(E40="cup",VLOOKUP(E40,Arkcup!$A$2:$V$130,7,FALSE),0)+IF(A40=45,VLOOKUP(E40,'Ark45'!$A$2:$V$130,7,FALSE),0)++IF(A40=54,VLOOKUP(E40,'Ark54'!$A$2:$V$130,7,FALSE),0)+IF(A40=56,VLOOKUP(E40,'Ark56'!$A$2:$V$130,7,FALSE),0)+IF(A40=65,VLOOKUP(E40,'Ark65'!$A$2:$V$130,7,FALSE),0)+IF(A40="U911",VLOOKUP(E40,ArkU911s!$A$2:$V$130,7,FALSE),0)</f>
        <v>0</v>
      </c>
      <c r="H40" s="111">
        <f>IF(A40=43,VLOOKUP(E40,Ark43s!$A$2:$V$130,8,FALSE),0)+IF(A40=34,VLOOKUP(E40,'Ark34'!$A$2:$V$130,8,FALSE),0)+IF(E40="cup",VLOOKUP(E40,Arkcup!$A$2:$V$130,8,FALSE),0)+IF(A40=45,VLOOKUP(E40,'Ark45'!$A$2:$V$130,8,FALSE),0)++IF(A40=54,VLOOKUP(E40,'Ark54'!$A$2:$V$130,8,FALSE),0)+IF(A40=56,VLOOKUP(E40,'Ark56'!$A$2:$V$130,8,FALSE),0)+IF(A40=65,VLOOKUP(E40,'Ark65'!$A$2:$V$130,8,FALSE),0)+IF(A40="U911",VLOOKUP(E40,ArkU911s!$A$2:$V$130,8,FALSE),0)</f>
        <v>0</v>
      </c>
      <c r="I40" s="111">
        <f>IF(A40=43,VLOOKUP(E40,Ark43s!$A$2:$V$130,9,FALSE),0)+IF(A40=34,VLOOKUP(E40,'Ark34'!$A$2:$V$130,9,FALSE),0)+IF(E40="cup",VLOOKUP(E40,Arkcup!$A$2:$V$130,9,FALSE),0)+IF(A40=45,VLOOKUP(E40,'Ark45'!$A$2:$V$130,9,FALSE),0)++IF(A40=54,VLOOKUP(E40,'Ark54'!$A$2:$V$130,9,FALSE),0)+IF(A40=56,VLOOKUP(E40,'Ark56'!$A$2:$V$130,9,FALSE),0)+IF(A40=65,VLOOKUP(E40,'Ark65'!$A$2:$V$130,9,FALSE),0)+IF(A40="U911",VLOOKUP(E40,ArkU911s!$A$2:$V$130,9,FALSE),0)</f>
        <v>0</v>
      </c>
      <c r="J40" s="111">
        <f>IF(A40=43,VLOOKUP(E40,Ark43s!$A$2:$V$130,10,FALSE),0)+IF(A40=34,VLOOKUP(E40,'Ark34'!$A$2:$V$130,10,FALSE),0)+IF(E40="cup",VLOOKUP(E40,Arkcup!$A$2:$V$130,10,FALSE),0)+IF(A40=45,VLOOKUP(E40,'Ark45'!$A$2:$V$130,10,FALSE),0)++IF(A40=54,VLOOKUP(E40,'Ark54'!$A$2:$V$130,10,FALSE),0)+IF(A40=56,VLOOKUP(E40,'Ark56'!$A$2:$V$130,10,FALSE),0)+IF(A40=65,VLOOKUP(E40,'Ark65'!$A$2:$V$130,10,FALSE),0)+IF(A40="SW3",VLOOKUP(E40,ArkSw3!$A$2:$V$130,10,FALSE),0)+IF(A40="SW4",VLOOKUP(E40,ArkSw4!$A$2:$V$130,10,FALSE),0)+IF(A40="SW5",VLOOKUP(E40,ArkSw5!$A$2:$V$130,10,FALSE),0)+IF(A40="SW6",VLOOKUP(E40,ArkSw6!$A$2:$V$130,10,FALSE),0)+IF(A40="U911",VLOOKUP(E40,ArkU911s!$A$2:$V$130,10,FALSE),0)</f>
        <v>0</v>
      </c>
      <c r="K40" s="111">
        <f>IF(A40=43,VLOOKUP(E40,Ark43s!$A$2:$V$130,11,FALSE),0)+IF(A40=34,VLOOKUP(E40,'Ark34'!$A$2:$V$130,11,FALSE),0)+IF(E40="cup",VLOOKUP(E40,Arkcup!$A$2:$V$130,11,FALSE),0)+IF(A40=45,VLOOKUP(E40,'Ark45'!$A$2:$V$130,11,FALSE),0)++IF(A40=54,VLOOKUP(E40,'Ark54'!$A$2:$V$130,11,FALSE),0)+IF(A40=56,VLOOKUP(E40,'Ark56'!$A$2:$V$130,11,FALSE),0)+IF(A40=65,VLOOKUP(E40,'Ark65'!$A$2:$V$130,11,FALSE),0)+IF(A40="SW3",VLOOKUP(E40,ArkSw3!$A$2:$V$130,11,FALSE),0)+IF(A40="SW4",VLOOKUP(E40,ArkSw4!$A$2:$V$130,11,FALSE),0)+IF(A40="SW5",VLOOKUP(E40,ArkSw5!$A$2:$V$130,11,FALSE),0)+IF(A40="SW6",VLOOKUP(E40,ArkSw6!$A$2:$V$130,11,FALSE),0)+IF(A40="U911",VLOOKUP(E40,ArkU911s!$A$2:$V$130,11,FALSE),0)</f>
        <v>0</v>
      </c>
      <c r="L40" s="111">
        <f>IF(A40=43,VLOOKUP(E40,Ark43s!$A$2:$V$130,12,FALSE),0)+IF(A40=34,VLOOKUP(E40,'Ark34'!$A$2:$V$130,12,FALSE),0)+IF(E40="cup",VLOOKUP(E40,Arkcup!$A$2:$V$130,12,FALSE),0)+IF(A40=45,VLOOKUP(E40,'Ark45'!$A$2:$V$130,12,FALSE),0)++IF(A40=54,VLOOKUP(E40,'Ark54'!$A$2:$V$130,12,FALSE),0)+IF(A40=56,VLOOKUP(E40,'Ark56'!$A$2:$V$130,12,FALSE),0)+IF(A40=65,VLOOKUP(E40,'Ark65'!$A$2:$V$130,12,FALSE),0)+IF(A40="SW3",VLOOKUP(E40,ArkSw3!$A$2:$V$130,12,FALSE),0)+IF(A40="SW4",VLOOKUP(E40,ArkSw4!$A$2:$V$130,12,FALSE),0)+IF(A40="SW5",VLOOKUP(E40,ArkSw5!$A$2:$V$130,12,FALSE),0)+IF(A40="SW6",VLOOKUP(E40,ArkSw6!$A$2:$V$130,12,FALSE),0)+IF(A40="U911",VLOOKUP(E40,ArkU911s!$A$2:$V$130,12,FALSE),0)</f>
        <v>0</v>
      </c>
      <c r="M40" s="111">
        <f>IF(A40=43,VLOOKUP(E40,Ark43s!$A$2:$V$130,13,FALSE),0)+IF(A40=34,VLOOKUP(E40,'Ark34'!$A$2:$V$130,13,FALSE),0)+IF(E40="cup",VLOOKUP(E40,Arkcup!$A$2:$V$130,13,FALSE),0)+IF(A40=45,VLOOKUP(E40,'Ark45'!$A$2:$V$130,13,FALSE),0)++IF(A40=54,VLOOKUP(E40,'Ark54'!$A$2:$V$130,13,FALSE),0)+IF(A40=56,VLOOKUP(E40,'Ark56'!$A$2:$V$130,13,FALSE),0)+IF(A40=65,VLOOKUP(E40,'Ark65'!$A$2:$V$130,13,FALSE),0)+IF(A40="SW3",VLOOKUP(E40,ArkSw3!$A$2:$V$130,13,FALSE),0)+IF(A40="SW4",VLOOKUP(E40,ArkSw4!$A$2:$V$130,13,FALSE),0)+IF(A40="SW5",VLOOKUP(E40,ArkSw5!$A$2:$V$130,13,FALSE),0)+IF(A40="SW6",VLOOKUP(E40,ArkSw6!$A$2:$V$130,13,FALSE),0)+IF(A40="U911",VLOOKUP(E40,ArkU911s!$A$2:$V$130,13,FALSE),0)</f>
        <v>0</v>
      </c>
      <c r="N40" s="111">
        <f>IF(A40=43,VLOOKUP(E40,Ark43s!$A$2:$V$130,14,FALSE),0)+IF(A40=34,VLOOKUP(E40,'Ark34'!$A$2:$V$130,14,FALSE),0)+IF(E40="cup",VLOOKUP(E40,Arkcup!$A$2:$V$130,14,FALSE),0)+IF(A40=45,VLOOKUP(E40,'Ark45'!$A$2:$V$130,14,FALSE),0)++IF(A40=54,VLOOKUP(E40,'Ark54'!$A$2:$V$130,14,FALSE),0)+IF(A40=56,VLOOKUP(E40,'Ark56'!$A$2:$V$130,14,FALSE),0)+IF(A40=65,VLOOKUP(E40,'Ark65'!$A$2:$V$130,14,FALSE),0)+IF(A40="SW3",VLOOKUP(E40,ArkSw3!$A$2:$V$130,14,FALSE),0)+IF(A40="SW4",VLOOKUP(E40,ArkSw4!$A$2:$V$130,14,FALSE),0)+IF(A40="SW5",VLOOKUP(E40,ArkSw5!$A$2:$V$130,14,FALSE),0)+IF(A40="SW6",VLOOKUP(E40,ArkSw6!$A$2:$V$130,14,FALSE),0)+IF(A40="U911",VLOOKUP(E40,ArkU911s!$A$2:$V$130,14,FALSE),0)</f>
        <v>0</v>
      </c>
      <c r="O40" s="111">
        <f>IF(A40=43,VLOOKUP(E40,Ark43s!$A$2:$V$130,15,FALSE),0)+IF(A40=34,VLOOKUP(E40,'Ark34'!$A$2:$V$130,15,FALSE),0)+IF(E40="cup",VLOOKUP(E40,Arkcup!$A$2:$V$130,15,FALSE),0)+IF(A40=45,VLOOKUP(E40,'Ark45'!$A$2:$V$130,15,FALSE),0)++IF(A40=54,VLOOKUP(E40,'Ark54'!$A$2:$V$130,15,FALSE),0)+IF(A40=56,VLOOKUP(E40,'Ark56'!$A$2:$V$130,15,FALSE),0)+IF(A40=65,VLOOKUP(E40,'Ark65'!$A$2:$V$130,15,FALSE),0)+IF(A40="SW3",VLOOKUP(E40,ArkSw3!$A$2:$V$130,15,FALSE),0)+IF(A40="SW4",VLOOKUP(E40,ArkSw4!$A$2:$V$130,15,FALSE),0)+IF(A40="SW5",VLOOKUP(E40,ArkSw5!$A$2:$V$130,15,FALSE),0)+IF(A40="SW6",VLOOKUP(E40,ArkSw6!$A$2:$V$130,15,FALSE),0)+IF(A40="U911",VLOOKUP(E40,ArkU911s!$A$2:$V$130,15,FALSE),0)</f>
        <v>0</v>
      </c>
      <c r="P40" s="111">
        <f>IF(A40=43,VLOOKUP(E40,Ark43s!$A$2:$V$130,16,FALSE),0)+IF(A40=34,VLOOKUP(E40,'Ark34'!$A$2:$V$130,16,FALSE),0)+IF(E40="cup",VLOOKUP(E40,Arkcup!$A$2:$V$130,16,FALSE),0)+IF(A40=45,VLOOKUP(E40,'Ark45'!$A$2:$V$130,16,FALSE),0)+IF(A40=54,VLOOKUP(E40,'Ark54'!$A$2:$V$130,16,FALSE),0)+IF(A40=56,VLOOKUP(E40,'Ark56'!$A$2:$V$130,16,FALSE),0)+IF(A40=65,VLOOKUP(E40,'Ark65'!$A$2:$V$130,16,FALSE),0)+IF(A40="U911",VLOOKUP(E40,ArkU911s!$A$2:$V$130,16,FALSE),0)</f>
        <v>0</v>
      </c>
      <c r="Q40" s="111">
        <f>IF(A40=43,VLOOKUP(E40,Ark43s!$A$2:$V$130,17,FALSE),0)+IF(A40=34,VLOOKUP(E40,'Ark34'!$A$2:$V$130,17,FALSE),0)+IF(E40="cup",VLOOKUP(E40,Arkcup!$A$2:$V$130,17,FALSE),0)+IF(A40=45,VLOOKUP(E40,'Ark45'!$A$2:$V$130,17,FALSE),0)+IF(A40=54,VLOOKUP(E40,'Ark54'!$A$2:$V$130,17,FALSE),0)+IF(A40=56,VLOOKUP(E40,'Ark56'!$A$2:$V$130,17,FALSE),0)+IF(A40=65,VLOOKUP(E40,'Ark65'!$A$2:$V$130,17,FALSE),0)+IF(A40="U911",VLOOKUP(E40,ArkU911s!$A$2:$V$130,17,FALSE),0)</f>
        <v>0</v>
      </c>
      <c r="R40" s="111">
        <f>IF(A40=43,VLOOKUP(E40,Ark43s!$A$2:$V$130,18,FALSE),0)+IF(A40=34,VLOOKUP(E40,'Ark34'!$A$2:$V$130,18,FALSE),0)+IF(E40="cup",VLOOKUP(E40,Arkcup!$A$2:$V$130,18,FALSE),0)+IF(A40=45,VLOOKUP(E40,'Ark45'!$A$2:$V$130,18,FALSE),0)+IF(A40=54,VLOOKUP(E40,'Ark54'!$A$2:$V$130,18,FALSE),0)+IF(A40=56,VLOOKUP(E40,'Ark56'!$A$2:$V$130,18,FALSE),0)+IF(A40=65,VLOOKUP(E40,'Ark65'!$A$2:$V$130,18,FALSE),0)+IF(A40="U911",VLOOKUP(E40,ArkU911s!$A$2:$V$130,18,FALSE),0)</f>
        <v>0</v>
      </c>
      <c r="S40" s="111">
        <f>IF(A40=43,VLOOKUP(E40,Ark43s!$A$2:$V$130,19,FALSE),0)+IF(A40=34,VLOOKUP(E40,'Ark34'!$A$2:$V$130,19,FALSE),0)+IF(E40="cup",VLOOKUP(E40,Arkcup!$A$2:$V$130,19,FALSE),0)+IF(A40=45,VLOOKUP(E40,'Ark45'!$A$2:$V$130,19,FALSE),0)+IF(A40=54,VLOOKUP(E40,'Ark54'!$A$2:$V$130,19,FALSE),0)+IF(A40=56,VLOOKUP(E40,'Ark56'!$A$2:$V$130,19,FALSE),0)+IF(A40=65,VLOOKUP(E40,'Ark65'!$A$2:$V$130,19,FALSE),0)+IF(A40="U911",VLOOKUP(E40,ArkU911s!$A$2:$V$130,19,FALSE),0)</f>
        <v>0</v>
      </c>
      <c r="T40" s="111">
        <f>IF(A40=43,VLOOKUP(E40,Ark43s!$A$2:$V$130,20,FALSE),0)+IF(A40=34,VLOOKUP(E40,'Ark34'!$A$2:$V$130,20,FALSE),0)+IF(E40="cup",VLOOKUP(E40,Arkcup!$A$2:$V$130,20,FALSE),0)+IF(A40=45,VLOOKUP(E40,'Ark45'!$A$2:$V$130,20,FALSE),0)+IF(A40=54,VLOOKUP(E40,'Ark54'!$A$2:$V$130,20,FALSE),0)+IF(A40=56,VLOOKUP(E40,'Ark56'!$A$2:$V$130,20,FALSE),0)+IF(A40=65,VLOOKUP(E40,'Ark65'!$A$2:$V$130,20,FALSE),0)+IF(A40="U911",VLOOKUP(E40,ArkU911s!$A$2:$V$130,20,FALSE),0)</f>
        <v>0</v>
      </c>
      <c r="U40" s="111">
        <f>IF(A40=43,VLOOKUP(E40,Ark43s!$A$2:$V$130,21,FALSE),0)+IF(A40=34,VLOOKUP(E40,'Ark34'!$A$2:$V$130,21,FALSE),0)+IF(E40="cup",VLOOKUP(E40,Arkcup!$A$2:$V$130,21,FALSE),0)+IF(A40=45,VLOOKUP(E40,'Ark45'!$A$2:$V$130,21,FALSE),0)+IF(A40=54,VLOOKUP(E40,'Ark54'!$A$2:$V$130,21,FALSE),0)+IF(A40=56,VLOOKUP(E40,'Ark56'!$A$2:$V$130,21,FALSE),0)+IF(A40=65,VLOOKUP(E40,'Ark65'!$A$2:$V$130,21,FALSE),0)+IF(A40="U911",VLOOKUP(E40,ArkU911s!$A$2:$V$130,21,FALSE),0)</f>
        <v>0</v>
      </c>
      <c r="V40" s="22">
        <f t="shared" si="3"/>
        <v>0</v>
      </c>
      <c r="W40" s="115"/>
    </row>
    <row r="41" spans="1:24" x14ac:dyDescent="0.25">
      <c r="A41">
        <v>43</v>
      </c>
      <c r="B41" s="26" t="s">
        <v>45</v>
      </c>
      <c r="C41" s="54" t="s">
        <v>22</v>
      </c>
      <c r="D41" s="61"/>
      <c r="E41" s="57">
        <v>0</v>
      </c>
      <c r="F41" s="111">
        <f>IF(A41=43,VLOOKUP(E41,Ark43d!$A$2:$V$130,6,FALSE),0)+IF(A41=34,VLOOKUP(E41,'Ark34'!$A$2:$V$130,6,FALSE),0)+IF(A41="cup",VLOOKUP(E41,Arkcup!$A$2:$V$130,6,FALSE),0)+IF(A41=45,VLOOKUP(E41,'Ark45'!$A$2:$V$130,6,FALSE),0)++IF(A41=54,VLOOKUP(E41,'Ark54'!$A$2:$V$130,6,FALSE),0)+IF(A41=56,VLOOKUP(E41,'Ark56'!$A$2:$V$130,6,FALSE),0)+IF(A41=65,VLOOKUP(E41,'Ark65'!$A$2:$V$130,6,FALSE),0)+IF(A41="U911",VLOOKUP(E41,ArkU11d!$A$2:$V$130,6,FALSE),0)</f>
        <v>0</v>
      </c>
      <c r="G41" s="111">
        <f>IF(A41=43,VLOOKUP(E41,Ark43d!$A$2:$V$130,7,FALSE),0)+IF(A41=34,VLOOKUP(E41,'Ark34'!$A$2:$V$130,7,FALSE),0)+IF(A41="cup",VLOOKUP(E41,Arkcup!$A$2:$V$130,7,FALSE),0)+IF(A41=45,VLOOKUP(E41,'Ark45'!$A$2:$V$130,7,FALSE),0)++IF(A41=54,VLOOKUP(E41,'Ark54'!$A$2:$V$130,7,FALSE),0)+IF(A41=56,VLOOKUP(E41,'Ark56'!$A$2:$V$130,7,FALSE),0)+IF(A41=65,VLOOKUP(E41,'Ark65'!$A$2:$V$130,7,FALSE),0)+IF(A41="U911",VLOOKUP(E41,ArkU11d!$A$2:$V$130,7,FALSE),0)</f>
        <v>0</v>
      </c>
      <c r="H41" s="111">
        <f>IF(A41=43,VLOOKUP(E41,Ark43d!$A$2:$V$130,8,FALSE),0)+IF(A41=34,VLOOKUP(E41,'Ark34'!$A$2:$V$130,8,FALSE),0)+IF(A41="cup",VLOOKUP(E41,Arkcup!$A$2:$V$130,8,FALSE),0)+IF(A41=45,VLOOKUP(E41,'Ark45'!$A$2:$V$130,8,FALSE),0)++IF(A41=54,VLOOKUP(E41,'Ark54'!$A$2:$V$130,8,FALSE),0)+IF(A41=56,VLOOKUP(E41,'Ark56'!$A$2:$V$130,8,FALSE),0)+IF(A41=65,VLOOKUP(E41,'Ark65'!$A$2:$V$130,8,FALSE),0)+IF(A41="U911",VLOOKUP(E41,ArkU11d!$A$2:$V$130,8,FALSE),0)</f>
        <v>0</v>
      </c>
      <c r="I41" s="111">
        <f>IF(A41=43,VLOOKUP(E41,Ark43d!$A$2:$V$130,9,FALSE),0)+IF(A41=34,VLOOKUP(E41,'Ark34'!$A$2:$V$130,9,FALSE),0)+IF(A41="cup",VLOOKUP(E41,Arkcup!$A$2:$V$130,9,FALSE),0)+IF(A41=45,VLOOKUP(E41,'Ark45'!$A$2:$V$130,9,FALSE),0)++IF(A41=54,VLOOKUP(E41,'Ark54'!$A$2:$V$130,9,FALSE),0)+IF(A41=56,VLOOKUP(E41,'Ark56'!$A$2:$V$130,9,FALSE),0)+IF(A41=65,VLOOKUP(E41,'Ark65'!$A$2:$V$130,9,FALSE),0)+IF(A41="U911",VLOOKUP(E41,ArkU11d!$A$2:$V$130,9,FALSE),0)</f>
        <v>0</v>
      </c>
      <c r="J41" s="111">
        <f>IF(A41=43,VLOOKUP(E41,Ark43s!$A$2:$V$130,10,FALSE),0)+IF(A41=34,VLOOKUP(E41,'Ark34'!$A$2:$V$130,10,FALSE),0)+IF(E41="cup",VLOOKUP(E41,Arkcup!$A$2:$V$130,10,FALSE),0)+IF(A41=45,VLOOKUP(E41,'Ark45'!$A$2:$V$130,10,FALSE),0)++IF(A41=54,VLOOKUP(E41,'Ark54'!$A$2:$V$130,10,FALSE),0)+IF(A41=56,VLOOKUP(E41,'Ark56'!$A$2:$V$130,10,FALSE),0)+IF(A41=65,VLOOKUP(E41,'Ark65'!$A$2:$V$130,10,FALSE),0)+IF(A41="SW3",VLOOKUP(E41,ArkSw3!$A$2:$V$130,10,FALSE),0)+IF(A41="SW4",VLOOKUP(E41,ArkSw4!$A$2:$V$130,10,FALSE),0)+IF(A41="SW5",VLOOKUP(E41,ArkSw5!$A$2:$V$130,10,FALSE),0)+IF(A41="SW6",VLOOKUP(E41,ArkSw6!$A$2:$V$130,10,FALSE),0)+IF(A41="U911",VLOOKUP(E41,ArkU11d!$A$2:$V$130,10,FALSE),0)</f>
        <v>0</v>
      </c>
      <c r="K41" s="111">
        <f>IF(A41=43,VLOOKUP(E41,Ark43s!$A$2:$V$130,11,FALSE),0)+IF(A41=34,VLOOKUP(E41,'Ark34'!$A$2:$V$130,11,FALSE),0)+IF(E41="cup",VLOOKUP(E41,Arkcup!$A$2:$V$130,11,FALSE),0)+IF(A41=45,VLOOKUP(E41,'Ark45'!$A$2:$V$130,11,FALSE),0)++IF(A41=54,VLOOKUP(E41,'Ark54'!$A$2:$V$130,11,FALSE),0)+IF(A41=56,VLOOKUP(E41,'Ark56'!$A$2:$V$130,11,FALSE),0)+IF(A41=65,VLOOKUP(E41,'Ark65'!$A$2:$V$130,11,FALSE),0)+IF(A41="SW3",VLOOKUP(E41,ArkSw3!$A$2:$V$130,11,FALSE),0)+IF(A41="SW4",VLOOKUP(E41,ArkSw4!$A$2:$V$130,11,FALSE),0)+IF(A41="SW5",VLOOKUP(E41,ArkSw5!$A$2:$V$130,11,FALSE),0)+IF(A41="SW6",VLOOKUP(E41,ArkSw6!$A$2:$V$130,11,FALSE),0)+IF(A41="U911",VLOOKUP(E41,ArkU11d!$A$2:$V$130,11,FALSE),0)</f>
        <v>0</v>
      </c>
      <c r="L41" s="111">
        <f>IF(A41=43,VLOOKUP(E41,Ark43s!$A$2:$V$130,12,FALSE),0)+IF(A41=34,VLOOKUP(E41,'Ark34'!$A$2:$V$130,12,FALSE),0)+IF(E41="cup",VLOOKUP(E41,Arkcup!$A$2:$V$130,12,FALSE),0)+IF(A41=45,VLOOKUP(E41,'Ark45'!$A$2:$V$130,12,FALSE),0)++IF(A41=54,VLOOKUP(E41,'Ark54'!$A$2:$V$130,12,FALSE),0)+IF(A41=56,VLOOKUP(E41,'Ark56'!$A$2:$V$130,12,FALSE),0)+IF(A41=65,VLOOKUP(E41,'Ark65'!$A$2:$V$130,12,FALSE),0)+IF(A41="SW3",VLOOKUP(E41,ArkSw3!$A$2:$V$130,12,FALSE),0)+IF(A41="SW4",VLOOKUP(E41,ArkSw4!$A$2:$V$130,12,FALSE),0)+IF(A41="SW5",VLOOKUP(E41,ArkSw5!$A$2:$V$130,12,FALSE),0)+IF(A41="SW6",VLOOKUP(E41,ArkSw6!$A$2:$V$130,12,FALSE),0)+IF(A41="U911",VLOOKUP(E41,ArkU11d!$A$2:$V$130,12,FALSE),0)</f>
        <v>0</v>
      </c>
      <c r="M41" s="111">
        <f>IF(A41=43,VLOOKUP(E41,Ark43s!$A$2:$V$130,13,FALSE),0)+IF(A41=34,VLOOKUP(E41,'Ark34'!$A$2:$V$130,13,FALSE),0)+IF(E41="cup",VLOOKUP(E41,Arkcup!$A$2:$V$130,13,FALSE),0)+IF(A41=45,VLOOKUP(E41,'Ark45'!$A$2:$V$130,13,FALSE),0)++IF(A41=54,VLOOKUP(E41,'Ark54'!$A$2:$V$130,13,FALSE),0)+IF(A41=56,VLOOKUP(E41,'Ark56'!$A$2:$V$130,13,FALSE),0)+IF(A41=65,VLOOKUP(E41,'Ark65'!$A$2:$V$130,13,FALSE),0)+IF(A41="SW3",VLOOKUP(E41,ArkSw3!$A$2:$V$130,13,FALSE),0)+IF(A41="SW4",VLOOKUP(E41,ArkSw4!$A$2:$V$130,13,FALSE),0)+IF(A41="SW5",VLOOKUP(E41,ArkSw5!$A$2:$V$130,13,FALSE),0)+IF(A41="SW6",VLOOKUP(E41,ArkSw6!$A$2:$V$130,13,FALSE),0)+IF(A41="U911",VLOOKUP(E41,ArkU11d!$A$2:$V$130,13,FALSE),0)</f>
        <v>0</v>
      </c>
      <c r="N41" s="111">
        <f>IF(A41=43,VLOOKUP(E41,Ark43s!$A$2:$V$130,14,FALSE),0)+IF(A41=34,VLOOKUP(E41,'Ark34'!$A$2:$V$130,14,FALSE),0)+IF(E41="cup",VLOOKUP(E41,Arkcup!$A$2:$V$130,14,FALSE),0)+IF(A41=45,VLOOKUP(E41,'Ark45'!$A$2:$V$130,14,FALSE),0)++IF(A41=54,VLOOKUP(E41,'Ark54'!$A$2:$V$130,14,FALSE),0)+IF(A41=56,VLOOKUP(E41,'Ark56'!$A$2:$V$130,14,FALSE),0)+IF(A41=65,VLOOKUP(E41,'Ark65'!$A$2:$V$130,14,FALSE),0)+IF(A41="SW3",VLOOKUP(E41,ArkSw3!$A$2:$V$130,14,FALSE),0)+IF(A41="SW4",VLOOKUP(E41,ArkSw4!$A$2:$V$130,14,FALSE),0)+IF(A41="SW5",VLOOKUP(E41,ArkSw5!$A$2:$V$130,14,FALSE),0)+IF(A41="SW6",VLOOKUP(E41,ArkSw6!$A$2:$V$130,14,FALSE),0)+IF(A41="U911",VLOOKUP(E41,ArkU11d!$A$2:$V$130,14,FALSE),0)</f>
        <v>0</v>
      </c>
      <c r="O41" s="111">
        <f>IF(A41=43,VLOOKUP(E41,Ark43s!$A$2:$V$130,15,FALSE),0)+IF(A41=34,VLOOKUP(E41,'Ark34'!$A$2:$V$130,15,FALSE),0)+IF(E41="cup",VLOOKUP(E41,Arkcup!$A$2:$V$130,15,FALSE),0)+IF(A41=45,VLOOKUP(E41,'Ark45'!$A$2:$V$130,15,FALSE),0)++IF(A41=54,VLOOKUP(E41,'Ark54'!$A$2:$V$130,15,FALSE),0)+IF(A41=56,VLOOKUP(E41,'Ark56'!$A$2:$V$130,15,FALSE),0)+IF(A41=65,VLOOKUP(E41,'Ark65'!$A$2:$V$130,15,FALSE),0)+IF(A41="SW3",VLOOKUP(E41,ArkSw3!$A$2:$V$130,15,FALSE),0)+IF(A41="SW4",VLOOKUP(E41,ArkSw4!$A$2:$V$130,15,FALSE),0)+IF(A41="SW5",VLOOKUP(E41,ArkSw5!$A$2:$V$130,15,FALSE),0)+IF(A41="SW6",VLOOKUP(E41,ArkSw6!$A$2:$V$130,15,FALSE),0)+IF(A41="U911",VLOOKUP(E41,ArkU11d!$A$2:$V$130,15,FALSE),0)</f>
        <v>0</v>
      </c>
      <c r="P41" s="111">
        <f>IF(A41=43,VLOOKUP(E41,Ark43s!$A$2:$V$130,16,FALSE),0)+IF(A41=34,VLOOKUP(E41,'Ark34'!$A$2:$V$130,16,FALSE),0)+IF(E41="cup",VLOOKUP(E41,Arkcup!$A$2:$V$130,16,FALSE),0)+IF(A41=45,VLOOKUP(E41,'Ark45'!$A$2:$V$130,16,FALSE),0)+IF(A41=54,VLOOKUP(E41,'Ark54'!$A$2:$V$130,16,FALSE),0)+IF(A41=56,VLOOKUP(E41,'Ark56'!$A$2:$V$130,16,FALSE),0)+IF(A41=65,VLOOKUP(E41,'Ark65'!$A$2:$V$130,16,FALSE),0)+IF(A41="U911",VLOOKUP(E41,ArkU11d!$A$2:$V$130,16,FALSE),0)</f>
        <v>0</v>
      </c>
      <c r="Q41" s="111">
        <f>IF(A41=43,VLOOKUP(E41,Ark43s!$A$2:$V$130,17,FALSE),0)+IF(A41=34,VLOOKUP(E41,'Ark34'!$A$2:$V$130,17,FALSE),0)+IF(E41="cup",VLOOKUP(E41,Arkcup!$A$2:$V$130,17,FALSE),0)+IF(A41=45,VLOOKUP(E41,'Ark45'!$A$2:$V$130,17,FALSE),0)+IF(A41=54,VLOOKUP(E41,'Ark54'!$A$2:$V$130,17,FALSE),0)+IF(A41=56,VLOOKUP(E41,'Ark56'!$A$2:$V$130,17,FALSE),0)+IF(A41=65,VLOOKUP(E41,'Ark65'!$A$2:$V$130,17,FALSE),0)+IF(A41="U911",VLOOKUP(E41,ArkU11d!$A$2:$V$130,17,FALSE),0)</f>
        <v>0</v>
      </c>
      <c r="R41" s="111">
        <f>IF(A41=43,VLOOKUP(E41,Ark43s!$A$2:$V$130,18,FALSE),0)+IF(A41=34,VLOOKUP(E41,'Ark34'!$A$2:$V$130,18,FALSE),0)+IF(E41="cup",VLOOKUP(E41,Arkcup!$A$2:$V$130,18,FALSE),0)+IF(A41=45,VLOOKUP(E41,'Ark45'!$A$2:$V$130,18,FALSE),0)+IF(A41=54,VLOOKUP(E41,'Ark54'!$A$2:$V$130,18,FALSE),0)+IF(A41=56,VLOOKUP(E41,'Ark56'!$A$2:$V$130,18,FALSE),0)+IF(A41=65,VLOOKUP(E41,'Ark65'!$A$2:$V$130,18,FALSE),0)+IF(A41="U911",VLOOKUP(E41,ArkU11d!$A$2:$V$130,18,FALSE),0)</f>
        <v>0</v>
      </c>
      <c r="S41" s="111">
        <f>IF(A41=43,VLOOKUP(E41,Ark43s!$A$2:$V$130,19,FALSE),0)+IF(A41=34,VLOOKUP(E41,'Ark34'!$A$2:$V$130,19,FALSE),0)+IF(E41="cup",VLOOKUP(E41,Arkcup!$A$2:$V$130,19,FALSE),0)+IF(A41=45,VLOOKUP(E41,'Ark45'!$A$2:$V$130,19,FALSE),0)+IF(A41=54,VLOOKUP(E41,'Ark54'!$A$2:$V$130,19,FALSE),0)+IF(A41=56,VLOOKUP(E41,'Ark56'!$A$2:$V$130,19,FALSE),0)+IF(A41=65,VLOOKUP(E41,'Ark65'!$A$2:$V$130,19,FALSE),0)+IF(A41="U911",VLOOKUP(E41,ArkU11d!$A$2:$V$130,19,FALSE),0)</f>
        <v>0</v>
      </c>
      <c r="T41" s="111">
        <f>IF(A41=43,VLOOKUP(E41,Ark43s!$A$2:$V$130,20,FALSE),0)+IF(A41=34,VLOOKUP(E41,'Ark34'!$A$2:$V$130,20,FALSE),0)+IF(E41="cup",VLOOKUP(E41,Arkcup!$A$2:$V$130,20,FALSE),0)+IF(A41=45,VLOOKUP(E41,'Ark45'!$A$2:$V$130,20,FALSE),0)+IF(A41=54,VLOOKUP(E41,'Ark54'!$A$2:$V$130,20,FALSE),0)+IF(A41=56,VLOOKUP(E41,'Ark56'!$A$2:$V$130,20,FALSE),0)+IF(A41=65,VLOOKUP(E41,'Ark65'!$A$2:$V$130,20,FALSE),0)+IF(A41="U911",VLOOKUP(E41,ArkU11d!$A$2:$V$130,20,FALSE),0)</f>
        <v>0</v>
      </c>
      <c r="U41" s="111">
        <f>IF(A41=43,VLOOKUP(E41,Ark43s!$A$2:$V$130,21,FALSE),0)+IF(A41=34,VLOOKUP(E41,'Ark34'!$A$2:$V$130,21,FALSE),0)+IF(E41="cup",VLOOKUP(E41,Arkcup!$A$2:$V$130,21,FALSE),0)+IF(A41=45,VLOOKUP(E41,'Ark45'!$A$2:$V$130,21,FALSE),0)+IF(A41=54,VLOOKUP(E41,'Ark54'!$A$2:$V$130,21,FALSE),0)+IF(A41=56,VLOOKUP(E41,'Ark56'!$A$2:$V$130,21,FALSE),0)+IF(A41=65,VLOOKUP(E41,'Ark65'!$A$2:$V$130,21,FALSE),0)+IF(A41="U911",VLOOKUP(E41,ArkU11d!$A$2:$V$130,21,FALSE),0)</f>
        <v>0</v>
      </c>
      <c r="V41" s="22">
        <f t="shared" si="3"/>
        <v>0</v>
      </c>
      <c r="W41" s="115"/>
    </row>
    <row r="42" spans="1:24" x14ac:dyDescent="0.25">
      <c r="A42">
        <v>43</v>
      </c>
      <c r="B42" s="26" t="s">
        <v>45</v>
      </c>
      <c r="C42" s="54" t="s">
        <v>23</v>
      </c>
      <c r="D42" s="61"/>
      <c r="E42" s="57">
        <v>0</v>
      </c>
      <c r="F42" s="111">
        <f>IF(A42=43,VLOOKUP(E42,Ark43d!$A$2:$V$130,6,FALSE),0)+IF(A42=34,VLOOKUP(E42,'Ark34'!$A$2:$V$130,6,FALSE),0)+IF(A42="cup",VLOOKUP(E42,Arkcup!$A$2:$V$130,6,FALSE),0)+IF(A42=45,VLOOKUP(E42,'Ark45'!$A$2:$V$130,6,FALSE),0)++IF(A42=54,VLOOKUP(E42,'Ark54'!$A$2:$V$130,6,FALSE),0)+IF(A42=56,VLOOKUP(E42,'Ark56'!$A$2:$V$130,6,FALSE),0)+IF(A42=65,VLOOKUP(E42,'Ark65'!$A$2:$V$130,6,FALSE),0)+IF(A42="U911",VLOOKUP(E42,ArkU11d!$A$2:$V$130,6,FALSE),0)</f>
        <v>0</v>
      </c>
      <c r="G42" s="111">
        <f>IF(A42=43,VLOOKUP(E42,Ark43d!$A$2:$V$130,7,FALSE),0)+IF(A42=34,VLOOKUP(E42,'Ark34'!$A$2:$V$130,7,FALSE),0)+IF(A42="cup",VLOOKUP(E42,Arkcup!$A$2:$V$130,7,FALSE),0)+IF(A42=45,VLOOKUP(E42,'Ark45'!$A$2:$V$130,7,FALSE),0)++IF(A42=54,VLOOKUP(E42,'Ark54'!$A$2:$V$130,7,FALSE),0)+IF(A42=56,VLOOKUP(E42,'Ark56'!$A$2:$V$130,7,FALSE),0)+IF(A42=65,VLOOKUP(E42,'Ark65'!$A$2:$V$130,7,FALSE),0)+IF(A42="U911",VLOOKUP(E42,ArkU11d!$A$2:$V$130,7,FALSE),0)</f>
        <v>0</v>
      </c>
      <c r="H42" s="111">
        <f>IF(A42=43,VLOOKUP(E42,Ark43d!$A$2:$V$130,8,FALSE),0)+IF(A42=34,VLOOKUP(E42,'Ark34'!$A$2:$V$130,8,FALSE),0)+IF(A42="cup",VLOOKUP(E42,Arkcup!$A$2:$V$130,8,FALSE),0)+IF(A42=45,VLOOKUP(E42,'Ark45'!$A$2:$V$130,8,FALSE),0)++IF(A42=54,VLOOKUP(E42,'Ark54'!$A$2:$V$130,8,FALSE),0)+IF(A42=56,VLOOKUP(E42,'Ark56'!$A$2:$V$130,8,FALSE),0)+IF(A42=65,VLOOKUP(E42,'Ark65'!$A$2:$V$130,8,FALSE),0)+IF(A42="U911",VLOOKUP(E42,ArkU11d!$A$2:$V$130,8,FALSE),0)</f>
        <v>0</v>
      </c>
      <c r="I42" s="111">
        <f>IF(A42=43,VLOOKUP(E42,Ark43d!$A$2:$V$130,9,FALSE),0)+IF(A42=34,VLOOKUP(E42,'Ark34'!$A$2:$V$130,9,FALSE),0)+IF(A42="cup",VLOOKUP(E42,Arkcup!$A$2:$V$130,9,FALSE),0)+IF(A42=45,VLOOKUP(E42,'Ark45'!$A$2:$V$130,9,FALSE),0)++IF(A42=54,VLOOKUP(E42,'Ark54'!$A$2:$V$130,9,FALSE),0)+IF(A42=56,VLOOKUP(E42,'Ark56'!$A$2:$V$130,9,FALSE),0)+IF(A42=65,VLOOKUP(E42,'Ark65'!$A$2:$V$130,9,FALSE),0)+IF(A42="U911",VLOOKUP(E42,ArkU11d!$A$2:$V$130,9,FALSE),0)</f>
        <v>0</v>
      </c>
      <c r="J42" s="111">
        <f>IF(A42=43,VLOOKUP(E42,Ark43s!$A$2:$V$130,10,FALSE),0)+IF(A42=34,VLOOKUP(E42,'Ark34'!$A$2:$V$130,10,FALSE),0)+IF(E42="cup",VLOOKUP(E42,Arkcup!$A$2:$V$130,10,FALSE),0)+IF(A42=45,VLOOKUP(E42,'Ark45'!$A$2:$V$130,10,FALSE),0)++IF(A42=54,VLOOKUP(E42,'Ark54'!$A$2:$V$130,10,FALSE),0)+IF(A42=56,VLOOKUP(E42,'Ark56'!$A$2:$V$130,10,FALSE),0)+IF(A42=65,VLOOKUP(E42,'Ark65'!$A$2:$V$130,10,FALSE),0)+IF(A42="SW3",VLOOKUP(E42,ArkSw3!$A$2:$V$130,10,FALSE),0)+IF(A42="SW4",VLOOKUP(E42,ArkSw4!$A$2:$V$130,10,FALSE),0)+IF(A42="SW5",VLOOKUP(E42,ArkSw5!$A$2:$V$130,10,FALSE),0)+IF(A42="SW6",VLOOKUP(E42,ArkSw6!$A$2:$V$130,10,FALSE),0)+IF(A42="U911",VLOOKUP(E42,ArkU11d!$A$2:$V$130,10,FALSE),0)</f>
        <v>0</v>
      </c>
      <c r="K42" s="111">
        <f>IF(A42=43,VLOOKUP(E42,Ark43s!$A$2:$V$130,11,FALSE),0)+IF(A42=34,VLOOKUP(E42,'Ark34'!$A$2:$V$130,11,FALSE),0)+IF(E42="cup",VLOOKUP(E42,Arkcup!$A$2:$V$130,11,FALSE),0)+IF(A42=45,VLOOKUP(E42,'Ark45'!$A$2:$V$130,11,FALSE),0)++IF(A42=54,VLOOKUP(E42,'Ark54'!$A$2:$V$130,11,FALSE),0)+IF(A42=56,VLOOKUP(E42,'Ark56'!$A$2:$V$130,11,FALSE),0)+IF(A42=65,VLOOKUP(E42,'Ark65'!$A$2:$V$130,11,FALSE),0)+IF(A42="SW3",VLOOKUP(E42,ArkSw3!$A$2:$V$130,11,FALSE),0)+IF(A42="SW4",VLOOKUP(E42,ArkSw4!$A$2:$V$130,11,FALSE),0)+IF(A42="SW5",VLOOKUP(E42,ArkSw5!$A$2:$V$130,11,FALSE),0)+IF(A42="SW6",VLOOKUP(E42,ArkSw6!$A$2:$V$130,11,FALSE),0)+IF(A42="U911",VLOOKUP(E42,ArkU11d!$A$2:$V$130,11,FALSE),0)</f>
        <v>0</v>
      </c>
      <c r="L42" s="111">
        <f>IF(A42=43,VLOOKUP(E42,Ark43s!$A$2:$V$130,12,FALSE),0)+IF(A42=34,VLOOKUP(E42,'Ark34'!$A$2:$V$130,12,FALSE),0)+IF(E42="cup",VLOOKUP(E42,Arkcup!$A$2:$V$130,12,FALSE),0)+IF(A42=45,VLOOKUP(E42,'Ark45'!$A$2:$V$130,12,FALSE),0)++IF(A42=54,VLOOKUP(E42,'Ark54'!$A$2:$V$130,12,FALSE),0)+IF(A42=56,VLOOKUP(E42,'Ark56'!$A$2:$V$130,12,FALSE),0)+IF(A42=65,VLOOKUP(E42,'Ark65'!$A$2:$V$130,12,FALSE),0)+IF(A42="SW3",VLOOKUP(E42,ArkSw3!$A$2:$V$130,12,FALSE),0)+IF(A42="SW4",VLOOKUP(E42,ArkSw4!$A$2:$V$130,12,FALSE),0)+IF(A42="SW5",VLOOKUP(E42,ArkSw5!$A$2:$V$130,12,FALSE),0)+IF(A42="SW6",VLOOKUP(E42,ArkSw6!$A$2:$V$130,12,FALSE),0)+IF(A42="U911",VLOOKUP(E42,ArkU11d!$A$2:$V$130,12,FALSE),0)</f>
        <v>0</v>
      </c>
      <c r="M42" s="111">
        <f>IF(A42=43,VLOOKUP(E42,Ark43s!$A$2:$V$130,13,FALSE),0)+IF(A42=34,VLOOKUP(E42,'Ark34'!$A$2:$V$130,13,FALSE),0)+IF(E42="cup",VLOOKUP(E42,Arkcup!$A$2:$V$130,13,FALSE),0)+IF(A42=45,VLOOKUP(E42,'Ark45'!$A$2:$V$130,13,FALSE),0)++IF(A42=54,VLOOKUP(E42,'Ark54'!$A$2:$V$130,13,FALSE),0)+IF(A42=56,VLOOKUP(E42,'Ark56'!$A$2:$V$130,13,FALSE),0)+IF(A42=65,VLOOKUP(E42,'Ark65'!$A$2:$V$130,13,FALSE),0)+IF(A42="SW3",VLOOKUP(E42,ArkSw3!$A$2:$V$130,13,FALSE),0)+IF(A42="SW4",VLOOKUP(E42,ArkSw4!$A$2:$V$130,13,FALSE),0)+IF(A42="SW5",VLOOKUP(E42,ArkSw5!$A$2:$V$130,13,FALSE),0)+IF(A42="SW6",VLOOKUP(E42,ArkSw6!$A$2:$V$130,13,FALSE),0)+IF(A42="U911",VLOOKUP(E42,ArkU11d!$A$2:$V$130,13,FALSE),0)</f>
        <v>0</v>
      </c>
      <c r="N42" s="111">
        <f>IF(A42=43,VLOOKUP(E42,Ark43s!$A$2:$V$130,14,FALSE),0)+IF(A42=34,VLOOKUP(E42,'Ark34'!$A$2:$V$130,14,FALSE),0)+IF(E42="cup",VLOOKUP(E42,Arkcup!$A$2:$V$130,14,FALSE),0)+IF(A42=45,VLOOKUP(E42,'Ark45'!$A$2:$V$130,14,FALSE),0)++IF(A42=54,VLOOKUP(E42,'Ark54'!$A$2:$V$130,14,FALSE),0)+IF(A42=56,VLOOKUP(E42,'Ark56'!$A$2:$V$130,14,FALSE),0)+IF(A42=65,VLOOKUP(E42,'Ark65'!$A$2:$V$130,14,FALSE),0)+IF(A42="SW3",VLOOKUP(E42,ArkSw3!$A$2:$V$130,14,FALSE),0)+IF(A42="SW4",VLOOKUP(E42,ArkSw4!$A$2:$V$130,14,FALSE),0)+IF(A42="SW5",VLOOKUP(E42,ArkSw5!$A$2:$V$130,14,FALSE),0)+IF(A42="SW6",VLOOKUP(E42,ArkSw6!$A$2:$V$130,14,FALSE),0)+IF(A42="U911",VLOOKUP(E42,ArkU11d!$A$2:$V$130,14,FALSE),0)</f>
        <v>0</v>
      </c>
      <c r="O42" s="111">
        <f>IF(A42=43,VLOOKUP(E42,Ark43s!$A$2:$V$130,15,FALSE),0)+IF(A42=34,VLOOKUP(E42,'Ark34'!$A$2:$V$130,15,FALSE),0)+IF(E42="cup",VLOOKUP(E42,Arkcup!$A$2:$V$130,15,FALSE),0)+IF(A42=45,VLOOKUP(E42,'Ark45'!$A$2:$V$130,15,FALSE),0)++IF(A42=54,VLOOKUP(E42,'Ark54'!$A$2:$V$130,15,FALSE),0)+IF(A42=56,VLOOKUP(E42,'Ark56'!$A$2:$V$130,15,FALSE),0)+IF(A42=65,VLOOKUP(E42,'Ark65'!$A$2:$V$130,15,FALSE),0)+IF(A42="SW3",VLOOKUP(E42,ArkSw3!$A$2:$V$130,15,FALSE),0)+IF(A42="SW4",VLOOKUP(E42,ArkSw4!$A$2:$V$130,15,FALSE),0)+IF(A42="SW5",VLOOKUP(E42,ArkSw5!$A$2:$V$130,15,FALSE),0)+IF(A42="SW6",VLOOKUP(E42,ArkSw6!$A$2:$V$130,15,FALSE),0)+IF(A42="U911",VLOOKUP(E42,ArkU11d!$A$2:$V$130,15,FALSE),0)</f>
        <v>0</v>
      </c>
      <c r="P42" s="111">
        <f>IF(A42=43,VLOOKUP(E42,Ark43s!$A$2:$V$130,16,FALSE),0)+IF(A42=34,VLOOKUP(E42,'Ark34'!$A$2:$V$130,16,FALSE),0)+IF(E42="cup",VLOOKUP(E42,Arkcup!$A$2:$V$130,16,FALSE),0)+IF(A42=45,VLOOKUP(E42,'Ark45'!$A$2:$V$130,16,FALSE),0)+IF(A42=54,VLOOKUP(E42,'Ark54'!$A$2:$V$130,16,FALSE),0)+IF(A42=56,VLOOKUP(E42,'Ark56'!$A$2:$V$130,16,FALSE),0)+IF(A42=65,VLOOKUP(E42,'Ark65'!$A$2:$V$130,16,FALSE),0)+IF(A42="U911",VLOOKUP(E42,ArkU11d!$A$2:$V$130,16,FALSE),0)</f>
        <v>0</v>
      </c>
      <c r="Q42" s="111">
        <f>IF(A42=43,VLOOKUP(E42,Ark43s!$A$2:$V$130,17,FALSE),0)+IF(A42=34,VLOOKUP(E42,'Ark34'!$A$2:$V$130,17,FALSE),0)+IF(E42="cup",VLOOKUP(E42,Arkcup!$A$2:$V$130,17,FALSE),0)+IF(A42=45,VLOOKUP(E42,'Ark45'!$A$2:$V$130,17,FALSE),0)+IF(A42=54,VLOOKUP(E42,'Ark54'!$A$2:$V$130,17,FALSE),0)+IF(A42=56,VLOOKUP(E42,'Ark56'!$A$2:$V$130,17,FALSE),0)+IF(A42=65,VLOOKUP(E42,'Ark65'!$A$2:$V$130,17,FALSE),0)+IF(A42="U911",VLOOKUP(E42,ArkU11d!$A$2:$V$130,17,FALSE),0)</f>
        <v>0</v>
      </c>
      <c r="R42" s="111">
        <f>IF(A42=43,VLOOKUP(E42,Ark43s!$A$2:$V$130,18,FALSE),0)+IF(A42=34,VLOOKUP(E42,'Ark34'!$A$2:$V$130,18,FALSE),0)+IF(E42="cup",VLOOKUP(E42,Arkcup!$A$2:$V$130,18,FALSE),0)+IF(A42=45,VLOOKUP(E42,'Ark45'!$A$2:$V$130,18,FALSE),0)+IF(A42=54,VLOOKUP(E42,'Ark54'!$A$2:$V$130,18,FALSE),0)+IF(A42=56,VLOOKUP(E42,'Ark56'!$A$2:$V$130,18,FALSE),0)+IF(A42=65,VLOOKUP(E42,'Ark65'!$A$2:$V$130,18,FALSE),0)+IF(A42="U911",VLOOKUP(E42,ArkU11d!$A$2:$V$130,18,FALSE),0)</f>
        <v>0</v>
      </c>
      <c r="S42" s="111">
        <f>IF(A42=43,VLOOKUP(E42,Ark43s!$A$2:$V$130,19,FALSE),0)+IF(A42=34,VLOOKUP(E42,'Ark34'!$A$2:$V$130,19,FALSE),0)+IF(E42="cup",VLOOKUP(E42,Arkcup!$A$2:$V$130,19,FALSE),0)+IF(A42=45,VLOOKUP(E42,'Ark45'!$A$2:$V$130,19,FALSE),0)+IF(A42=54,VLOOKUP(E42,'Ark54'!$A$2:$V$130,19,FALSE),0)+IF(A42=56,VLOOKUP(E42,'Ark56'!$A$2:$V$130,19,FALSE),0)+IF(A42=65,VLOOKUP(E42,'Ark65'!$A$2:$V$130,19,FALSE),0)+IF(A42="U911",VLOOKUP(E42,ArkU11d!$A$2:$V$130,19,FALSE),0)</f>
        <v>0</v>
      </c>
      <c r="T42" s="111">
        <f>IF(A42=43,VLOOKUP(E42,Ark43s!$A$2:$V$130,20,FALSE),0)+IF(A42=34,VLOOKUP(E42,'Ark34'!$A$2:$V$130,20,FALSE),0)+IF(E42="cup",VLOOKUP(E42,Arkcup!$A$2:$V$130,20,FALSE),0)+IF(A42=45,VLOOKUP(E42,'Ark45'!$A$2:$V$130,20,FALSE),0)+IF(A42=54,VLOOKUP(E42,'Ark54'!$A$2:$V$130,20,FALSE),0)+IF(A42=56,VLOOKUP(E42,'Ark56'!$A$2:$V$130,20,FALSE),0)+IF(A42=65,VLOOKUP(E42,'Ark65'!$A$2:$V$130,20,FALSE),0)+IF(A42="U911",VLOOKUP(E42,ArkU11d!$A$2:$V$130,20,FALSE),0)</f>
        <v>0</v>
      </c>
      <c r="U42" s="111">
        <f>IF(A42=43,VLOOKUP(E42,Ark43s!$A$2:$V$130,21,FALSE),0)+IF(A42=34,VLOOKUP(E42,'Ark34'!$A$2:$V$130,21,FALSE),0)+IF(E42="cup",VLOOKUP(E42,Arkcup!$A$2:$V$130,21,FALSE),0)+IF(A42=45,VLOOKUP(E42,'Ark45'!$A$2:$V$130,21,FALSE),0)+IF(A42=54,VLOOKUP(E42,'Ark54'!$A$2:$V$130,21,FALSE),0)+IF(A42=56,VLOOKUP(E42,'Ark56'!$A$2:$V$130,21,FALSE),0)+IF(A42=65,VLOOKUP(E42,'Ark65'!$A$2:$V$130,21,FALSE),0)+IF(A42="U911",VLOOKUP(E42,ArkU11d!$A$2:$V$130,21,FALSE),0)</f>
        <v>0</v>
      </c>
      <c r="V42" s="22">
        <f t="shared" si="3"/>
        <v>0</v>
      </c>
      <c r="W42" s="115"/>
    </row>
    <row r="43" spans="1:24" ht="15.75" thickBot="1" x14ac:dyDescent="0.3">
      <c r="A43">
        <v>43</v>
      </c>
      <c r="B43" s="35" t="s">
        <v>45</v>
      </c>
      <c r="C43" s="55" t="s">
        <v>24</v>
      </c>
      <c r="D43" s="62"/>
      <c r="E43" s="58">
        <v>0</v>
      </c>
      <c r="F43" s="112">
        <f>IF(A43=43,VLOOKUP(E43,Ark43d!$A$2:$V$130,6,FALSE),0)+IF(A43=34,VLOOKUP(E43,'Ark34'!$A$2:$V$130,6,FALSE),0)+IF(A43="cup",VLOOKUP(E43,Arkcup!$A$2:$V$130,6,FALSE),0)+IF(A43=45,VLOOKUP(E43,'Ark45'!$A$2:$V$130,6,FALSE),0)++IF(A43=54,VLOOKUP(E43,'Ark54'!$A$2:$V$130,6,FALSE),0)+IF(A43=56,VLOOKUP(E43,'Ark56'!$A$2:$V$130,6,FALSE),0)+IF(A43=65,VLOOKUP(E43,'Ark65'!$A$2:$V$130,6,FALSE),0)+IF(A43="U911",VLOOKUP(E43,ArkU11d!$A$2:$V$130,6,FALSE),0)</f>
        <v>0</v>
      </c>
      <c r="G43" s="112">
        <f>IF(A43=43,VLOOKUP(E43,Ark43d!$A$2:$V$130,7,FALSE),0)+IF(A43=34,VLOOKUP(E43,'Ark34'!$A$2:$V$130,7,FALSE),0)+IF(A43="cup",VLOOKUP(E43,Arkcup!$A$2:$V$130,7,FALSE),0)+IF(A43=45,VLOOKUP(E43,'Ark45'!$A$2:$V$130,7,FALSE),0)++IF(A43=54,VLOOKUP(E43,'Ark54'!$A$2:$V$130,7,FALSE),0)+IF(A43=56,VLOOKUP(E43,'Ark56'!$A$2:$V$130,7,FALSE),0)+IF(A43=65,VLOOKUP(E43,'Ark65'!$A$2:$V$130,7,FALSE),0)+IF(A43="U911",VLOOKUP(E43,ArkU11d!$A$2:$V$130,7,FALSE),0)</f>
        <v>0</v>
      </c>
      <c r="H43" s="112">
        <f>IF(A43=43,VLOOKUP(E43,Ark43d!$A$2:$V$130,8,FALSE),0)+IF(A43=34,VLOOKUP(E43,'Ark34'!$A$2:$V$130,8,FALSE),0)+IF(A43="cup",VLOOKUP(E43,Arkcup!$A$2:$V$130,8,FALSE),0)+IF(A43=45,VLOOKUP(E43,'Ark45'!$A$2:$V$130,8,FALSE),0)++IF(A43=54,VLOOKUP(E43,'Ark54'!$A$2:$V$130,8,FALSE),0)+IF(A43=56,VLOOKUP(E43,'Ark56'!$A$2:$V$130,8,FALSE),0)+IF(A43=65,VLOOKUP(E43,'Ark65'!$A$2:$V$130,8,FALSE),0)+IF(A43="U911",VLOOKUP(E43,ArkU11d!$A$2:$V$130,8,FALSE),0)</f>
        <v>0</v>
      </c>
      <c r="I43" s="112">
        <f>IF(A43=43,VLOOKUP(E43,Ark43d!$A$2:$V$130,9,FALSE),0)+IF(A43=34,VLOOKUP(E43,'Ark34'!$A$2:$V$130,9,FALSE),0)+IF(A43="cup",VLOOKUP(E43,Arkcup!$A$2:$V$130,9,FALSE),0)+IF(A43=45,VLOOKUP(E43,'Ark45'!$A$2:$V$130,9,FALSE),0)++IF(A43=54,VLOOKUP(E43,'Ark54'!$A$2:$V$130,9,FALSE),0)+IF(A43=56,VLOOKUP(E43,'Ark56'!$A$2:$V$130,9,FALSE),0)+IF(A43=65,VLOOKUP(E43,'Ark65'!$A$2:$V$130,9,FALSE),0)+IF(A43="U911",VLOOKUP(E43,ArkU11d!$A$2:$V$130,9,FALSE),0)</f>
        <v>0</v>
      </c>
      <c r="J43" s="112">
        <f>IF(A43=43,VLOOKUP(E43,Ark43s!$A$2:$V$130,10,FALSE),0)+IF(A43=34,VLOOKUP(E43,'Ark34'!$A$2:$V$130,10,FALSE),0)+IF(E43="cup",VLOOKUP(E43,Arkcup!$A$2:$V$130,10,FALSE),0)+IF(A43=45,VLOOKUP(E43,'Ark45'!$A$2:$V$130,10,FALSE),0)++IF(A43=54,VLOOKUP(E43,'Ark54'!$A$2:$V$130,10,FALSE),0)+IF(A43=56,VLOOKUP(E43,'Ark56'!$A$2:$V$130,10,FALSE),0)+IF(A43=65,VLOOKUP(E43,'Ark65'!$A$2:$V$130,10,FALSE),0)+IF(A43="SW3",VLOOKUP(E43,ArkSw3!$A$2:$V$130,10,FALSE),0)+IF(A43="SW4",VLOOKUP(E43,ArkSw4!$A$2:$V$130,10,FALSE),0)+IF(A43="SW5",VLOOKUP(E43,ArkSw5!$A$2:$V$130,10,FALSE),0)+IF(A43="SW6",VLOOKUP(E43,ArkSw6!$A$2:$V$130,10,FALSE),0)+IF(A43="U911",VLOOKUP(E43,ArkU11d!$A$2:$V$130,10,FALSE),0)</f>
        <v>0</v>
      </c>
      <c r="K43" s="112">
        <f>IF(A43=43,VLOOKUP(E43,Ark43s!$A$2:$V$130,11,FALSE),0)+IF(A43=34,VLOOKUP(E43,'Ark34'!$A$2:$V$130,11,FALSE),0)+IF(E43="cup",VLOOKUP(E43,Arkcup!$A$2:$V$130,11,FALSE),0)+IF(A43=45,VLOOKUP(E43,'Ark45'!$A$2:$V$130,11,FALSE),0)++IF(A43=54,VLOOKUP(E43,'Ark54'!$A$2:$V$130,11,FALSE),0)+IF(A43=56,VLOOKUP(E43,'Ark56'!$A$2:$V$130,11,FALSE),0)+IF(A43=65,VLOOKUP(E43,'Ark65'!$A$2:$V$130,11,FALSE),0)+IF(A43="SW3",VLOOKUP(E43,ArkSw3!$A$2:$V$130,11,FALSE),0)+IF(A43="SW4",VLOOKUP(E43,ArkSw4!$A$2:$V$130,11,FALSE),0)+IF(A43="SW5",VLOOKUP(E43,ArkSw5!$A$2:$V$130,11,FALSE),0)+IF(A43="SW6",VLOOKUP(E43,ArkSw6!$A$2:$V$130,11,FALSE),0)+IF(A43="U911",VLOOKUP(E43,ArkU11d!$A$2:$V$130,11,FALSE),0)</f>
        <v>0</v>
      </c>
      <c r="L43" s="112">
        <f>IF(A43=43,VLOOKUP(E43,Ark43s!$A$2:$V$130,12,FALSE),0)+IF(A43=34,VLOOKUP(E43,'Ark34'!$A$2:$V$130,12,FALSE),0)+IF(E43="cup",VLOOKUP(E43,Arkcup!$A$2:$V$130,12,FALSE),0)+IF(A43=45,VLOOKUP(E43,'Ark45'!$A$2:$V$130,12,FALSE),0)++IF(A43=54,VLOOKUP(E43,'Ark54'!$A$2:$V$130,12,FALSE),0)+IF(A43=56,VLOOKUP(E43,'Ark56'!$A$2:$V$130,12,FALSE),0)+IF(A43=65,VLOOKUP(E43,'Ark65'!$A$2:$V$130,12,FALSE),0)+IF(A43="SW3",VLOOKUP(E43,ArkSw3!$A$2:$V$130,12,FALSE),0)+IF(A43="SW4",VLOOKUP(E43,ArkSw4!$A$2:$V$130,12,FALSE),0)+IF(A43="SW5",VLOOKUP(E43,ArkSw5!$A$2:$V$130,12,FALSE),0)+IF(A43="SW6",VLOOKUP(E43,ArkSw6!$A$2:$V$130,12,FALSE),0)+IF(A43="U911",VLOOKUP(E43,ArkU11d!$A$2:$V$130,12,FALSE),0)</f>
        <v>0</v>
      </c>
      <c r="M43" s="112">
        <f>IF(A43=43,VLOOKUP(E43,Ark43s!$A$2:$V$130,13,FALSE),0)+IF(A43=34,VLOOKUP(E43,'Ark34'!$A$2:$V$130,13,FALSE),0)+IF(E43="cup",VLOOKUP(E43,Arkcup!$A$2:$V$130,13,FALSE),0)+IF(A43=45,VLOOKUP(E43,'Ark45'!$A$2:$V$130,13,FALSE),0)++IF(A43=54,VLOOKUP(E43,'Ark54'!$A$2:$V$130,13,FALSE),0)+IF(A43=56,VLOOKUP(E43,'Ark56'!$A$2:$V$130,13,FALSE),0)+IF(A43=65,VLOOKUP(E43,'Ark65'!$A$2:$V$130,13,FALSE),0)+IF(A43="SW3",VLOOKUP(E43,ArkSw3!$A$2:$V$130,13,FALSE),0)+IF(A43="SW4",VLOOKUP(E43,ArkSw4!$A$2:$V$130,13,FALSE),0)+IF(A43="SW5",VLOOKUP(E43,ArkSw5!$A$2:$V$130,13,FALSE),0)+IF(A43="SW6",VLOOKUP(E43,ArkSw6!$A$2:$V$130,13,FALSE),0)+IF(A43="U911",VLOOKUP(E43,ArkU11d!$A$2:$V$130,13,FALSE),0)</f>
        <v>0</v>
      </c>
      <c r="N43" s="112">
        <f>IF(A43=43,VLOOKUP(E43,Ark43s!$A$2:$V$130,14,FALSE),0)+IF(A43=34,VLOOKUP(E43,'Ark34'!$A$2:$V$130,14,FALSE),0)+IF(E43="cup",VLOOKUP(E43,Arkcup!$A$2:$V$130,14,FALSE),0)+IF(A43=45,VLOOKUP(E43,'Ark45'!$A$2:$V$130,14,FALSE),0)++IF(A43=54,VLOOKUP(E43,'Ark54'!$A$2:$V$130,14,FALSE),0)+IF(A43=56,VLOOKUP(E43,'Ark56'!$A$2:$V$130,14,FALSE),0)+IF(A43=65,VLOOKUP(E43,'Ark65'!$A$2:$V$130,14,FALSE),0)+IF(A43="SW3",VLOOKUP(E43,ArkSw3!$A$2:$V$130,14,FALSE),0)+IF(A43="SW4",VLOOKUP(E43,ArkSw4!$A$2:$V$130,14,FALSE),0)+IF(A43="SW5",VLOOKUP(E43,ArkSw5!$A$2:$V$130,14,FALSE),0)+IF(A43="SW6",VLOOKUP(E43,ArkSw6!$A$2:$V$130,14,FALSE),0)+IF(A43="U911",VLOOKUP(E43,ArkU11d!$A$2:$V$130,14,FALSE),0)</f>
        <v>0</v>
      </c>
      <c r="O43" s="112">
        <f>IF(A43=43,VLOOKUP(E43,Ark43s!$A$2:$V$130,15,FALSE),0)+IF(A43=34,VLOOKUP(E43,'Ark34'!$A$2:$V$130,15,FALSE),0)+IF(E43="cup",VLOOKUP(E43,Arkcup!$A$2:$V$130,15,FALSE),0)+IF(A43=45,VLOOKUP(E43,'Ark45'!$A$2:$V$130,15,FALSE),0)++IF(A43=54,VLOOKUP(E43,'Ark54'!$A$2:$V$130,15,FALSE),0)+IF(A43=56,VLOOKUP(E43,'Ark56'!$A$2:$V$130,15,FALSE),0)+IF(A43=65,VLOOKUP(E43,'Ark65'!$A$2:$V$130,15,FALSE),0)+IF(A43="SW3",VLOOKUP(E43,ArkSw3!$A$2:$V$130,15,FALSE),0)+IF(A43="SW4",VLOOKUP(E43,ArkSw4!$A$2:$V$130,15,FALSE),0)+IF(A43="SW5",VLOOKUP(E43,ArkSw5!$A$2:$V$130,15,FALSE),0)+IF(A43="SW6",VLOOKUP(E43,ArkSw6!$A$2:$V$130,15,FALSE),0)+IF(A43="U911",VLOOKUP(E43,ArkU11d!$A$2:$V$130,15,FALSE),0)</f>
        <v>0</v>
      </c>
      <c r="P43" s="112">
        <f>IF(A43=43,VLOOKUP(E43,Ark43s!$A$2:$V$130,16,FALSE),0)+IF(A43=34,VLOOKUP(E43,'Ark34'!$A$2:$V$130,16,FALSE),0)+IF(E43="cup",VLOOKUP(E43,Arkcup!$A$2:$V$130,16,FALSE),0)+IF(A43=45,VLOOKUP(E43,'Ark45'!$A$2:$V$130,16,FALSE),0)+IF(A43=54,VLOOKUP(E43,'Ark54'!$A$2:$V$130,16,FALSE),0)+IF(A43=56,VLOOKUP(E43,'Ark56'!$A$2:$V$130,16,FALSE),0)+IF(A43=65,VLOOKUP(E43,'Ark65'!$A$2:$V$130,16,FALSE),0)+IF(A43="U911",VLOOKUP(E43,ArkU11d!$A$2:$V$130,16,FALSE),0)</f>
        <v>0</v>
      </c>
      <c r="Q43" s="112">
        <f>IF(A43=43,VLOOKUP(E43,Ark43s!$A$2:$V$130,17,FALSE),0)+IF(A43=34,VLOOKUP(E43,'Ark34'!$A$2:$V$130,17,FALSE),0)+IF(E43="cup",VLOOKUP(E43,Arkcup!$A$2:$V$130,17,FALSE),0)+IF(A43=45,VLOOKUP(E43,'Ark45'!$A$2:$V$130,17,FALSE),0)+IF(A43=54,VLOOKUP(E43,'Ark54'!$A$2:$V$130,17,FALSE),0)+IF(A43=56,VLOOKUP(E43,'Ark56'!$A$2:$V$130,17,FALSE),0)+IF(A43=65,VLOOKUP(E43,'Ark65'!$A$2:$V$130,17,FALSE),0)+IF(A43="U911",VLOOKUP(E43,ArkU11d!$A$2:$V$130,17,FALSE),0)</f>
        <v>0</v>
      </c>
      <c r="R43" s="112">
        <f>IF(A43=43,VLOOKUP(E43,Ark43s!$A$2:$V$130,18,FALSE),0)+IF(A43=34,VLOOKUP(E43,'Ark34'!$A$2:$V$130,18,FALSE),0)+IF(E43="cup",VLOOKUP(E43,Arkcup!$A$2:$V$130,18,FALSE),0)+IF(A43=45,VLOOKUP(E43,'Ark45'!$A$2:$V$130,18,FALSE),0)+IF(A43=54,VLOOKUP(E43,'Ark54'!$A$2:$V$130,18,FALSE),0)+IF(A43=56,VLOOKUP(E43,'Ark56'!$A$2:$V$130,18,FALSE),0)+IF(A43=65,VLOOKUP(E43,'Ark65'!$A$2:$V$130,18,FALSE),0)+IF(A43="U911",VLOOKUP(E43,ArkU11d!$A$2:$V$130,18,FALSE),0)</f>
        <v>0</v>
      </c>
      <c r="S43" s="112">
        <f>IF(A43=43,VLOOKUP(E43,Ark43s!$A$2:$V$130,19,FALSE),0)+IF(A43=34,VLOOKUP(E43,'Ark34'!$A$2:$V$130,19,FALSE),0)+IF(E43="cup",VLOOKUP(E43,Arkcup!$A$2:$V$130,19,FALSE),0)+IF(A43=45,VLOOKUP(E43,'Ark45'!$A$2:$V$130,19,FALSE),0)+IF(A43=54,VLOOKUP(E43,'Ark54'!$A$2:$V$130,19,FALSE),0)+IF(A43=56,VLOOKUP(E43,'Ark56'!$A$2:$V$130,19,FALSE),0)+IF(A43=65,VLOOKUP(E43,'Ark65'!$A$2:$V$130,19,FALSE),0)+IF(A43="U911",VLOOKUP(E43,ArkU11d!$A$2:$V$130,19,FALSE),0)</f>
        <v>0</v>
      </c>
      <c r="T43" s="112">
        <f>IF(A43=43,VLOOKUP(E43,Ark43s!$A$2:$V$130,20,FALSE),0)+IF(A43=34,VLOOKUP(E43,'Ark34'!$A$2:$V$130,20,FALSE),0)+IF(E43="cup",VLOOKUP(E43,Arkcup!$A$2:$V$130,20,FALSE),0)+IF(A43=45,VLOOKUP(E43,'Ark45'!$A$2:$V$130,20,FALSE),0)+IF(A43=54,VLOOKUP(E43,'Ark54'!$A$2:$V$130,20,FALSE),0)+IF(A43=56,VLOOKUP(E43,'Ark56'!$A$2:$V$130,20,FALSE),0)+IF(A43=65,VLOOKUP(E43,'Ark65'!$A$2:$V$130,20,FALSE),0)+IF(A43="U911",VLOOKUP(E43,ArkU11d!$A$2:$V$130,20,FALSE),0)</f>
        <v>0</v>
      </c>
      <c r="U43" s="112">
        <f>IF(A43=43,VLOOKUP(E43,Ark43s!$A$2:$V$130,21,FALSE),0)+IF(A43=34,VLOOKUP(E43,'Ark34'!$A$2:$V$130,21,FALSE),0)+IF(E43="cup",VLOOKUP(E43,Arkcup!$A$2:$V$130,21,FALSE),0)+IF(A43=45,VLOOKUP(E43,'Ark45'!$A$2:$V$130,21,FALSE),0)+IF(A43=54,VLOOKUP(E43,'Ark54'!$A$2:$V$130,21,FALSE),0)+IF(A43=56,VLOOKUP(E43,'Ark56'!$A$2:$V$130,21,FALSE),0)+IF(A43=65,VLOOKUP(E43,'Ark65'!$A$2:$V$130,21,FALSE),0)+IF(A43="U911",VLOOKUP(E43,ArkU11d!$A$2:$V$130,21,FALSE),0)</f>
        <v>0</v>
      </c>
      <c r="V43" s="14">
        <f t="shared" si="3"/>
        <v>0</v>
      </c>
      <c r="W43" s="116"/>
      <c r="X43" s="41"/>
    </row>
    <row r="44" spans="1:24" x14ac:dyDescent="0.25">
      <c r="A44">
        <v>56</v>
      </c>
      <c r="B44" s="25" t="s">
        <v>46</v>
      </c>
      <c r="C44" s="53" t="s">
        <v>20</v>
      </c>
      <c r="D44" s="60"/>
      <c r="E44" s="56">
        <v>0</v>
      </c>
      <c r="F44" s="110">
        <f>IF(A44=43,VLOOKUP(E44,Ark43s!$A$2:$V$130,6,FALSE),0)+IF(A44=34,VLOOKUP(E44,'Ark34'!$A$2:$V$130,6,FALSE),0)+IF(E44="cup",VLOOKUP(E44,Arkcup!$A$2:$V$130,6,FALSE),0)+IF(A44=45,VLOOKUP(E44,'Ark45'!$A$2:$V$130,6,FALSE),0)+IF(A44=54,VLOOKUP(E44,'Ark54'!$A$2:$V$130,6,FALSE),0)+IF(A44=56,VLOOKUP(E44,'Ark56'!$A$2:$V$130,6,FALSE),0)+IF(A44=65,VLOOKUP(E44,'Ark65'!$A$2:$V$130,6,FALSE),0)+IF(A44="U911",VLOOKUP(E44,ArkU911s!$A$2:$V$130,6,FALSE),0)</f>
        <v>0</v>
      </c>
      <c r="G44" s="110">
        <f>IF(A44=43,VLOOKUP(E44,Ark43s!$A$2:$V$130,7,FALSE),0)+IF(A44=34,VLOOKUP(E44,'Ark34'!$A$2:$V$130,7,FALSE),0)+IF(E44="cup",VLOOKUP(E44,Arkcup!$A$2:$V$130,7,FALSE),0)+IF(A44=45,VLOOKUP(E44,'Ark45'!$A$2:$V$130,7,FALSE),0)++IF(A44=54,VLOOKUP(E44,'Ark54'!$A$2:$V$130,7,FALSE),0)+IF(A44=56,VLOOKUP(E44,'Ark56'!$A$2:$V$130,7,FALSE),0)+IF(A44=65,VLOOKUP(E44,'Ark65'!$A$2:$V$130,7,FALSE),0)+IF(A44="U911",VLOOKUP(E44,ArkU911s!$A$2:$V$130,7,FALSE),0)</f>
        <v>0</v>
      </c>
      <c r="H44" s="110">
        <f>IF(A44=43,VLOOKUP(E44,Ark43s!$A$2:$V$130,8,FALSE),0)+IF(A44=34,VLOOKUP(E44,'Ark34'!$A$2:$V$130,8,FALSE),0)+IF(E44="cup",VLOOKUP(E44,Arkcup!$A$2:$V$130,8,FALSE),0)+IF(A44=45,VLOOKUP(E44,'Ark45'!$A$2:$V$130,8,FALSE),0)++IF(A44=54,VLOOKUP(E44,'Ark54'!$A$2:$V$130,8,FALSE),0)+IF(A44=56,VLOOKUP(E44,'Ark56'!$A$2:$V$130,8,FALSE),0)+IF(A44=65,VLOOKUP(E44,'Ark65'!$A$2:$V$130,8,FALSE),0)+IF(A44="U911",VLOOKUP(E44,ArkU911s!$A$2:$V$130,8,FALSE),0)</f>
        <v>0</v>
      </c>
      <c r="I44" s="110">
        <f>IF(A44=43,VLOOKUP(E44,Ark43s!$A$2:$V$130,9,FALSE),0)+IF(A44=34,VLOOKUP(E44,'Ark34'!$A$2:$V$130,9,FALSE),0)+IF(E44="cup",VLOOKUP(E44,Arkcup!$A$2:$V$130,9,FALSE),0)+IF(A44=45,VLOOKUP(E44,'Ark45'!$A$2:$V$130,9,FALSE),0)++IF(A44=54,VLOOKUP(E44,'Ark54'!$A$2:$V$130,9,FALSE),0)+IF(A44=56,VLOOKUP(E44,'Ark56'!$A$2:$V$130,9,FALSE),0)+IF(A44=65,VLOOKUP(E44,'Ark65'!$A$2:$V$130,9,FALSE),0)+IF(A44="U911",VLOOKUP(E44,ArkU911s!$A$2:$V$130,9,FALSE),0)</f>
        <v>0</v>
      </c>
      <c r="J44" s="110">
        <f>IF(A44=43,VLOOKUP(E44,Ark43s!$A$2:$V$130,10,FALSE),0)+IF(A44=34,VLOOKUP(E44,'Ark34'!$A$2:$V$130,10,FALSE),0)+IF(E44="cup",VLOOKUP(E44,Arkcup!$A$2:$V$130,10,FALSE),0)+IF(A44=45,VLOOKUP(E44,'Ark45'!$A$2:$V$130,10,FALSE),0)++IF(A44=54,VLOOKUP(E44,'Ark54'!$A$2:$V$130,10,FALSE),0)+IF(A44=56,VLOOKUP(E44,'Ark56'!$A$2:$V$130,10,FALSE),0)+IF(A44=65,VLOOKUP(E44,'Ark65'!$A$2:$V$130,10,FALSE),0)+IF(A44="SW3",VLOOKUP(E44,ArkSw3!$A$2:$V$130,10,FALSE),0)+IF(A44="SW4",VLOOKUP(E44,ArkSw4!$A$2:$V$130,10,FALSE),0)+IF(A44="SW5",VLOOKUP(E44,ArkSw5!$A$2:$V$130,10,FALSE),0)+IF(A44="SW6",VLOOKUP(E44,ArkSw6!$A$2:$V$130,10,FALSE),0)+IF(A44="U911",VLOOKUP(E44,ArkU911s!$A$2:$V$130,10,FALSE),0)</f>
        <v>0</v>
      </c>
      <c r="K44" s="110">
        <f>IF(A44=43,VLOOKUP(E44,Ark43s!$A$2:$V$130,11,FALSE),0)+IF(A44=34,VLOOKUP(E44,'Ark34'!$A$2:$V$130,11,FALSE),0)+IF(E44="cup",VLOOKUP(E44,Arkcup!$A$2:$V$130,11,FALSE),0)+IF(A44=45,VLOOKUP(E44,'Ark45'!$A$2:$V$130,11,FALSE),0)++IF(A44=54,VLOOKUP(E44,'Ark54'!$A$2:$V$130,11,FALSE),0)+IF(A44=56,VLOOKUP(E44,'Ark56'!$A$2:$V$130,11,FALSE),0)+IF(A44=65,VLOOKUP(E44,'Ark65'!$A$2:$V$130,11,FALSE),0)+IF(A44="SW3",VLOOKUP(E44,ArkSw3!$A$2:$V$130,11,FALSE),0)+IF(A44="SW4",VLOOKUP(E44,ArkSw4!$A$2:$V$130,11,FALSE),0)+IF(A44="SW5",VLOOKUP(E44,ArkSw5!$A$2:$V$130,11,FALSE),0)+IF(A44="SW6",VLOOKUP(E44,ArkSw6!$A$2:$V$130,11,FALSE),0)+IF(A44="U911",VLOOKUP(E44,ArkU911s!$A$2:$V$130,11,FALSE),0)</f>
        <v>0</v>
      </c>
      <c r="L44" s="110">
        <f>IF(A44=43,VLOOKUP(E44,Ark43s!$A$2:$V$130,12,FALSE),0)+IF(A44=34,VLOOKUP(E44,'Ark34'!$A$2:$V$130,12,FALSE),0)+IF(E44="cup",VLOOKUP(E44,Arkcup!$A$2:$V$130,12,FALSE),0)+IF(A44=45,VLOOKUP(E44,'Ark45'!$A$2:$V$130,12,FALSE),0)++IF(A44=54,VLOOKUP(E44,'Ark54'!$A$2:$V$130,12,FALSE),0)+IF(A44=56,VLOOKUP(E44,'Ark56'!$A$2:$V$130,12,FALSE),0)+IF(A44=65,VLOOKUP(E44,'Ark65'!$A$2:$V$130,12,FALSE),0)+IF(A44="SW3",VLOOKUP(E44,ArkSw3!$A$2:$V$130,12,FALSE),0)+IF(A44="SW4",VLOOKUP(E44,ArkSw4!$A$2:$V$130,12,FALSE),0)+IF(A44="SW5",VLOOKUP(E44,ArkSw5!$A$2:$V$130,12,FALSE),0)+IF(A44="SW6",VLOOKUP(E44,ArkSw6!$A$2:$V$130,12,FALSE),0)+IF(A44="U911",VLOOKUP(E44,ArkU911s!$A$2:$V$130,12,FALSE),0)</f>
        <v>0</v>
      </c>
      <c r="M44" s="110">
        <f>IF(A44=43,VLOOKUP(E44,Ark43s!$A$2:$V$130,13,FALSE),0)+IF(A44=34,VLOOKUP(E44,'Ark34'!$A$2:$V$130,13,FALSE),0)+IF(E44="cup",VLOOKUP(E44,Arkcup!$A$2:$V$130,13,FALSE),0)+IF(A44=45,VLOOKUP(E44,'Ark45'!$A$2:$V$130,13,FALSE),0)++IF(A44=54,VLOOKUP(E44,'Ark54'!$A$2:$V$130,13,FALSE),0)+IF(A44=56,VLOOKUP(E44,'Ark56'!$A$2:$V$130,13,FALSE),0)+IF(A44=65,VLOOKUP(E44,'Ark65'!$A$2:$V$130,13,FALSE),0)+IF(A44="SW3",VLOOKUP(E44,ArkSw3!$A$2:$V$130,13,FALSE),0)+IF(A44="SW4",VLOOKUP(E44,ArkSw4!$A$2:$V$130,13,FALSE),0)+IF(A44="SW5",VLOOKUP(E44,ArkSw5!$A$2:$V$130,13,FALSE),0)+IF(A44="SW6",VLOOKUP(E44,ArkSw6!$A$2:$V$130,13,FALSE),0)+IF(A44="U911",VLOOKUP(E44,ArkU911s!$A$2:$V$130,13,FALSE),0)</f>
        <v>0</v>
      </c>
      <c r="N44" s="110">
        <f>IF(A44=43,VLOOKUP(E44,Ark43s!$A$2:$V$130,14,FALSE),0)+IF(A44=34,VLOOKUP(E44,'Ark34'!$A$2:$V$130,14,FALSE),0)+IF(E44="cup",VLOOKUP(E44,Arkcup!$A$2:$V$130,14,FALSE),0)+IF(A44=45,VLOOKUP(E44,'Ark45'!$A$2:$V$130,14,FALSE),0)++IF(A44=54,VLOOKUP(E44,'Ark54'!$A$2:$V$130,14,FALSE),0)+IF(A44=56,VLOOKUP(E44,'Ark56'!$A$2:$V$130,14,FALSE),0)+IF(A44=65,VLOOKUP(E44,'Ark65'!$A$2:$V$130,14,FALSE),0)+IF(A44="SW3",VLOOKUP(E44,ArkSw3!$A$2:$V$130,14,FALSE),0)+IF(A44="SW4",VLOOKUP(E44,ArkSw4!$A$2:$V$130,14,FALSE),0)+IF(A44="SW5",VLOOKUP(E44,ArkSw5!$A$2:$V$130,14,FALSE),0)+IF(A44="SW6",VLOOKUP(E44,ArkSw6!$A$2:$V$130,14,FALSE),0)+IF(A44="U911",VLOOKUP(E44,ArkU911s!$A$2:$V$130,14,FALSE),0)</f>
        <v>0</v>
      </c>
      <c r="O44" s="110">
        <f>IF(A44=43,VLOOKUP(E44,Ark43s!$A$2:$V$130,15,FALSE),0)+IF(A44=34,VLOOKUP(E44,'Ark34'!$A$2:$V$130,15,FALSE),0)+IF(E44="cup",VLOOKUP(E44,Arkcup!$A$2:$V$130,15,FALSE),0)+IF(A44=45,VLOOKUP(E44,'Ark45'!$A$2:$V$130,15,FALSE),0)++IF(A44=54,VLOOKUP(E44,'Ark54'!$A$2:$V$130,15,FALSE),0)+IF(A44=56,VLOOKUP(E44,'Ark56'!$A$2:$V$130,15,FALSE),0)+IF(A44=65,VLOOKUP(E44,'Ark65'!$A$2:$V$130,15,FALSE),0)+IF(A44="SW3",VLOOKUP(E44,ArkSw3!$A$2:$V$130,15,FALSE),0)+IF(A44="SW4",VLOOKUP(E44,ArkSw4!$A$2:$V$130,15,FALSE),0)+IF(A44="SW5",VLOOKUP(E44,ArkSw5!$A$2:$V$130,15,FALSE),0)+IF(A44="SW6",VLOOKUP(E44,ArkSw6!$A$2:$V$130,15,FALSE),0)+IF(A44="U911",VLOOKUP(E44,ArkU911s!$A$2:$V$130,15,FALSE),0)</f>
        <v>0</v>
      </c>
      <c r="P44" s="110">
        <f>IF(A44=43,VLOOKUP(E44,Ark43s!$A$2:$V$130,16,FALSE),0)+IF(A44=34,VLOOKUP(E44,'Ark34'!$A$2:$V$130,16,FALSE),0)+IF(E44="cup",VLOOKUP(E44,Arkcup!$A$2:$V$130,16,FALSE),0)+IF(A44=45,VLOOKUP(E44,'Ark45'!$A$2:$V$130,16,FALSE),0)+IF(A44=54,VLOOKUP(E44,'Ark54'!$A$2:$V$130,16,FALSE),0)+IF(A44=56,VLOOKUP(E44,'Ark56'!$A$2:$V$130,16,FALSE),0)+IF(A44=65,VLOOKUP(E44,'Ark65'!$A$2:$V$130,16,FALSE),0)+IF(A44="U911",VLOOKUP(E44,ArkU911s!$A$2:$V$130,16,FALSE),0)</f>
        <v>0</v>
      </c>
      <c r="Q44" s="110">
        <f>IF(A44=43,VLOOKUP(E44,Ark43s!$A$2:$V$130,17,FALSE),0)+IF(A44=34,VLOOKUP(E44,'Ark34'!$A$2:$V$130,17,FALSE),0)+IF(E44="cup",VLOOKUP(E44,Arkcup!$A$2:$V$130,17,FALSE),0)+IF(A44=45,VLOOKUP(E44,'Ark45'!$A$2:$V$130,17,FALSE),0)+IF(A44=54,VLOOKUP(E44,'Ark54'!$A$2:$V$130,17,FALSE),0)+IF(A44=56,VLOOKUP(E44,'Ark56'!$A$2:$V$130,17,FALSE),0)+IF(A44=65,VLOOKUP(E44,'Ark65'!$A$2:$V$130,17,FALSE),0)+IF(A44="U911",VLOOKUP(E44,ArkU911s!$A$2:$V$130,17,FALSE),0)</f>
        <v>0</v>
      </c>
      <c r="R44" s="110">
        <f>IF(A44=43,VLOOKUP(E44,Ark43s!$A$2:$V$130,18,FALSE),0)+IF(A44=34,VLOOKUP(E44,'Ark34'!$A$2:$V$130,18,FALSE),0)+IF(E44="cup",VLOOKUP(E44,Arkcup!$A$2:$V$130,18,FALSE),0)+IF(A44=45,VLOOKUP(E44,'Ark45'!$A$2:$V$130,18,FALSE),0)+IF(A44=54,VLOOKUP(E44,'Ark54'!$A$2:$V$130,18,FALSE),0)+IF(A44=56,VLOOKUP(E44,'Ark56'!$A$2:$V$130,18,FALSE),0)+IF(A44=65,VLOOKUP(E44,'Ark65'!$A$2:$V$130,18,FALSE),0)+IF(A44="U911",VLOOKUP(E44,ArkU911s!$A$2:$V$130,18,FALSE),0)</f>
        <v>0</v>
      </c>
      <c r="S44" s="110">
        <f>IF(A44=43,VLOOKUP(E44,Ark43s!$A$2:$V$130,19,FALSE),0)+IF(A44=34,VLOOKUP(E44,'Ark34'!$A$2:$V$130,19,FALSE),0)+IF(E44="cup",VLOOKUP(E44,Arkcup!$A$2:$V$130,19,FALSE),0)+IF(A44=45,VLOOKUP(E44,'Ark45'!$A$2:$V$130,19,FALSE),0)+IF(A44=54,VLOOKUP(E44,'Ark54'!$A$2:$V$130,19,FALSE),0)+IF(A44=56,VLOOKUP(E44,'Ark56'!$A$2:$V$130,19,FALSE),0)+IF(A44=65,VLOOKUP(E44,'Ark65'!$A$2:$V$130,19,FALSE),0)+IF(A44="U911",VLOOKUP(E44,ArkU911s!$A$2:$V$130,19,FALSE),0)</f>
        <v>0</v>
      </c>
      <c r="T44" s="110">
        <f>IF(A44=43,VLOOKUP(E44,Ark43s!$A$2:$V$130,20,FALSE),0)+IF(A44=34,VLOOKUP(E44,'Ark34'!$A$2:$V$130,20,FALSE),0)+IF(E44="cup",VLOOKUP(E44,Arkcup!$A$2:$V$130,20,FALSE),0)+IF(A44=45,VLOOKUP(E44,'Ark45'!$A$2:$V$130,20,FALSE),0)+IF(A44=54,VLOOKUP(E44,'Ark54'!$A$2:$V$130,20,FALSE),0)+IF(A44=56,VLOOKUP(E44,'Ark56'!$A$2:$V$130,20,FALSE),0)+IF(A44=65,VLOOKUP(E44,'Ark65'!$A$2:$V$130,20,FALSE),0)+IF(A44="U911",VLOOKUP(E44,ArkU911s!$A$2:$V$130,20,FALSE),0)</f>
        <v>0</v>
      </c>
      <c r="U44" s="110">
        <f>IF(A44=43,VLOOKUP(E44,Ark43s!$A$2:$V$130,21,FALSE),0)+IF(A44=34,VLOOKUP(E44,'Ark34'!$A$2:$V$130,21,FALSE),0)+IF(E44="cup",VLOOKUP(E44,Arkcup!$A$2:$V$130,21,FALSE),0)+IF(A44=45,VLOOKUP(E44,'Ark45'!$A$2:$V$130,21,FALSE),0)+IF(A44=54,VLOOKUP(E44,'Ark54'!$A$2:$V$130,21,FALSE),0)+IF(A44=56,VLOOKUP(E44,'Ark56'!$A$2:$V$130,21,FALSE),0)+IF(A44=65,VLOOKUP(E44,'Ark65'!$A$2:$V$130,21,FALSE),0)+IF(A44="U911",VLOOKUP(E44,ArkU911s!$A$2:$V$130,21,FALSE),0)</f>
        <v>0</v>
      </c>
      <c r="V44" s="31">
        <f t="shared" si="3"/>
        <v>0</v>
      </c>
      <c r="W44" s="114">
        <f>SUM(V44:V48)</f>
        <v>0</v>
      </c>
    </row>
    <row r="45" spans="1:24" x14ac:dyDescent="0.25">
      <c r="A45">
        <v>56</v>
      </c>
      <c r="B45" s="26" t="s">
        <v>46</v>
      </c>
      <c r="C45" s="54" t="s">
        <v>21</v>
      </c>
      <c r="D45" s="61"/>
      <c r="E45" s="57">
        <v>0</v>
      </c>
      <c r="F45" s="111">
        <f>IF(A45=43,VLOOKUP(E45,Ark43s!$A$2:$V$130,6,FALSE),0)+IF(A45=34,VLOOKUP(E45,'Ark34'!$A$2:$V$130,6,FALSE),0)+IF(E45="cup",VLOOKUP(E45,Arkcup!$A$2:$V$130,6,FALSE),0)+IF(A45=45,VLOOKUP(E45,'Ark45'!$A$2:$V$130,6,FALSE),0)+IF(A45=54,VLOOKUP(E45,'Ark54'!$A$2:$V$130,6,FALSE),0)+IF(A45=56,VLOOKUP(E45,'Ark56'!$A$2:$V$130,6,FALSE),0)+IF(A45=65,VLOOKUP(E45,'Ark65'!$A$2:$V$130,6,FALSE),0)+IF(A45="U911",VLOOKUP(E45,ArkU911s!$A$2:$V$130,6,FALSE),0)</f>
        <v>0</v>
      </c>
      <c r="G45" s="111">
        <f>IF(A45=43,VLOOKUP(E45,Ark43s!$A$2:$V$130,7,FALSE),0)+IF(A45=34,VLOOKUP(E45,'Ark34'!$A$2:$V$130,7,FALSE),0)+IF(E45="cup",VLOOKUP(E45,Arkcup!$A$2:$V$130,7,FALSE),0)+IF(A45=45,VLOOKUP(E45,'Ark45'!$A$2:$V$130,7,FALSE),0)++IF(A45=54,VLOOKUP(E45,'Ark54'!$A$2:$V$130,7,FALSE),0)+IF(A45=56,VLOOKUP(E45,'Ark56'!$A$2:$V$130,7,FALSE),0)+IF(A45=65,VLOOKUP(E45,'Ark65'!$A$2:$V$130,7,FALSE),0)+IF(A45="U911",VLOOKUP(E45,ArkU911s!$A$2:$V$130,7,FALSE),0)</f>
        <v>0</v>
      </c>
      <c r="H45" s="111">
        <f>IF(A45=43,VLOOKUP(E45,Ark43s!$A$2:$V$130,8,FALSE),0)+IF(A45=34,VLOOKUP(E45,'Ark34'!$A$2:$V$130,8,FALSE),0)+IF(E45="cup",VLOOKUP(E45,Arkcup!$A$2:$V$130,8,FALSE),0)+IF(A45=45,VLOOKUP(E45,'Ark45'!$A$2:$V$130,8,FALSE),0)++IF(A45=54,VLOOKUP(E45,'Ark54'!$A$2:$V$130,8,FALSE),0)+IF(A45=56,VLOOKUP(E45,'Ark56'!$A$2:$V$130,8,FALSE),0)+IF(A45=65,VLOOKUP(E45,'Ark65'!$A$2:$V$130,8,FALSE),0)+IF(A45="U911",VLOOKUP(E45,ArkU911s!$A$2:$V$130,8,FALSE),0)</f>
        <v>0</v>
      </c>
      <c r="I45" s="111">
        <f>IF(A45=43,VLOOKUP(E45,Ark43s!$A$2:$V$130,9,FALSE),0)+IF(A45=34,VLOOKUP(E45,'Ark34'!$A$2:$V$130,9,FALSE),0)+IF(E45="cup",VLOOKUP(E45,Arkcup!$A$2:$V$130,9,FALSE),0)+IF(A45=45,VLOOKUP(E45,'Ark45'!$A$2:$V$130,9,FALSE),0)++IF(A45=54,VLOOKUP(E45,'Ark54'!$A$2:$V$130,9,FALSE),0)+IF(A45=56,VLOOKUP(E45,'Ark56'!$A$2:$V$130,9,FALSE),0)+IF(A45=65,VLOOKUP(E45,'Ark65'!$A$2:$V$130,9,FALSE),0)+IF(A45="U911",VLOOKUP(E45,ArkU911s!$A$2:$V$130,9,FALSE),0)</f>
        <v>0</v>
      </c>
      <c r="J45" s="111">
        <f>IF(A45=43,VLOOKUP(E45,Ark43s!$A$2:$V$130,10,FALSE),0)+IF(A45=34,VLOOKUP(E45,'Ark34'!$A$2:$V$130,10,FALSE),0)+IF(E45="cup",VLOOKUP(E45,Arkcup!$A$2:$V$130,10,FALSE),0)+IF(A45=45,VLOOKUP(E45,'Ark45'!$A$2:$V$130,10,FALSE),0)++IF(A45=54,VLOOKUP(E45,'Ark54'!$A$2:$V$130,10,FALSE),0)+IF(A45=56,VLOOKUP(E45,'Ark56'!$A$2:$V$130,10,FALSE),0)+IF(A45=65,VLOOKUP(E45,'Ark65'!$A$2:$V$130,10,FALSE),0)+IF(A45="SW3",VLOOKUP(E45,ArkSw3!$A$2:$V$130,10,FALSE),0)+IF(A45="SW4",VLOOKUP(E45,ArkSw4!$A$2:$V$130,10,FALSE),0)+IF(A45="SW5",VLOOKUP(E45,ArkSw5!$A$2:$V$130,10,FALSE),0)+IF(A45="SW6",VLOOKUP(E45,ArkSw6!$A$2:$V$130,10,FALSE),0)+IF(A45="U911",VLOOKUP(E45,ArkU911s!$A$2:$V$130,10,FALSE),0)</f>
        <v>0</v>
      </c>
      <c r="K45" s="111">
        <f>IF(A45=43,VLOOKUP(E45,Ark43s!$A$2:$V$130,11,FALSE),0)+IF(A45=34,VLOOKUP(E45,'Ark34'!$A$2:$V$130,11,FALSE),0)+IF(E45="cup",VLOOKUP(E45,Arkcup!$A$2:$V$130,11,FALSE),0)+IF(A45=45,VLOOKUP(E45,'Ark45'!$A$2:$V$130,11,FALSE),0)++IF(A45=54,VLOOKUP(E45,'Ark54'!$A$2:$V$130,11,FALSE),0)+IF(A45=56,VLOOKUP(E45,'Ark56'!$A$2:$V$130,11,FALSE),0)+IF(A45=65,VLOOKUP(E45,'Ark65'!$A$2:$V$130,11,FALSE),0)+IF(A45="SW3",VLOOKUP(E45,ArkSw3!$A$2:$V$130,11,FALSE),0)+IF(A45="SW4",VLOOKUP(E45,ArkSw4!$A$2:$V$130,11,FALSE),0)+IF(A45="SW5",VLOOKUP(E45,ArkSw5!$A$2:$V$130,11,FALSE),0)+IF(A45="SW6",VLOOKUP(E45,ArkSw6!$A$2:$V$130,11,FALSE),0)+IF(A45="U911",VLOOKUP(E45,ArkU911s!$A$2:$V$130,11,FALSE),0)</f>
        <v>0</v>
      </c>
      <c r="L45" s="111">
        <f>IF(A45=43,VLOOKUP(E45,Ark43s!$A$2:$V$130,12,FALSE),0)+IF(A45=34,VLOOKUP(E45,'Ark34'!$A$2:$V$130,12,FALSE),0)+IF(E45="cup",VLOOKUP(E45,Arkcup!$A$2:$V$130,12,FALSE),0)+IF(A45=45,VLOOKUP(E45,'Ark45'!$A$2:$V$130,12,FALSE),0)++IF(A45=54,VLOOKUP(E45,'Ark54'!$A$2:$V$130,12,FALSE),0)+IF(A45=56,VLOOKUP(E45,'Ark56'!$A$2:$V$130,12,FALSE),0)+IF(A45=65,VLOOKUP(E45,'Ark65'!$A$2:$V$130,12,FALSE),0)+IF(A45="SW3",VLOOKUP(E45,ArkSw3!$A$2:$V$130,12,FALSE),0)+IF(A45="SW4",VLOOKUP(E45,ArkSw4!$A$2:$V$130,12,FALSE),0)+IF(A45="SW5",VLOOKUP(E45,ArkSw5!$A$2:$V$130,12,FALSE),0)+IF(A45="SW6",VLOOKUP(E45,ArkSw6!$A$2:$V$130,12,FALSE),0)+IF(A45="U911",VLOOKUP(E45,ArkU911s!$A$2:$V$130,12,FALSE),0)</f>
        <v>0</v>
      </c>
      <c r="M45" s="111">
        <f>IF(A45=43,VLOOKUP(E45,Ark43s!$A$2:$V$130,13,FALSE),0)+IF(A45=34,VLOOKUP(E45,'Ark34'!$A$2:$V$130,13,FALSE),0)+IF(E45="cup",VLOOKUP(E45,Arkcup!$A$2:$V$130,13,FALSE),0)+IF(A45=45,VLOOKUP(E45,'Ark45'!$A$2:$V$130,13,FALSE),0)++IF(A45=54,VLOOKUP(E45,'Ark54'!$A$2:$V$130,13,FALSE),0)+IF(A45=56,VLOOKUP(E45,'Ark56'!$A$2:$V$130,13,FALSE),0)+IF(A45=65,VLOOKUP(E45,'Ark65'!$A$2:$V$130,13,FALSE),0)+IF(A45="SW3",VLOOKUP(E45,ArkSw3!$A$2:$V$130,13,FALSE),0)+IF(A45="SW4",VLOOKUP(E45,ArkSw4!$A$2:$V$130,13,FALSE),0)+IF(A45="SW5",VLOOKUP(E45,ArkSw5!$A$2:$V$130,13,FALSE),0)+IF(A45="SW6",VLOOKUP(E45,ArkSw6!$A$2:$V$130,13,FALSE),0)+IF(A45="U911",VLOOKUP(E45,ArkU911s!$A$2:$V$130,13,FALSE),0)</f>
        <v>0</v>
      </c>
      <c r="N45" s="111">
        <f>IF(A45=43,VLOOKUP(E45,Ark43s!$A$2:$V$130,14,FALSE),0)+IF(A45=34,VLOOKUP(E45,'Ark34'!$A$2:$V$130,14,FALSE),0)+IF(E45="cup",VLOOKUP(E45,Arkcup!$A$2:$V$130,14,FALSE),0)+IF(A45=45,VLOOKUP(E45,'Ark45'!$A$2:$V$130,14,FALSE),0)++IF(A45=54,VLOOKUP(E45,'Ark54'!$A$2:$V$130,14,FALSE),0)+IF(A45=56,VLOOKUP(E45,'Ark56'!$A$2:$V$130,14,FALSE),0)+IF(A45=65,VLOOKUP(E45,'Ark65'!$A$2:$V$130,14,FALSE),0)+IF(A45="SW3",VLOOKUP(E45,ArkSw3!$A$2:$V$130,14,FALSE),0)+IF(A45="SW4",VLOOKUP(E45,ArkSw4!$A$2:$V$130,14,FALSE),0)+IF(A45="SW5",VLOOKUP(E45,ArkSw5!$A$2:$V$130,14,FALSE),0)+IF(A45="SW6",VLOOKUP(E45,ArkSw6!$A$2:$V$130,14,FALSE),0)+IF(A45="U911",VLOOKUP(E45,ArkU911s!$A$2:$V$130,14,FALSE),0)</f>
        <v>0</v>
      </c>
      <c r="O45" s="111">
        <f>IF(A45=43,VLOOKUP(E45,Ark43s!$A$2:$V$130,15,FALSE),0)+IF(A45=34,VLOOKUP(E45,'Ark34'!$A$2:$V$130,15,FALSE),0)+IF(E45="cup",VLOOKUP(E45,Arkcup!$A$2:$V$130,15,FALSE),0)+IF(A45=45,VLOOKUP(E45,'Ark45'!$A$2:$V$130,15,FALSE),0)++IF(A45=54,VLOOKUP(E45,'Ark54'!$A$2:$V$130,15,FALSE),0)+IF(A45=56,VLOOKUP(E45,'Ark56'!$A$2:$V$130,15,FALSE),0)+IF(A45=65,VLOOKUP(E45,'Ark65'!$A$2:$V$130,15,FALSE),0)+IF(A45="SW3",VLOOKUP(E45,ArkSw3!$A$2:$V$130,15,FALSE),0)+IF(A45="SW4",VLOOKUP(E45,ArkSw4!$A$2:$V$130,15,FALSE),0)+IF(A45="SW5",VLOOKUP(E45,ArkSw5!$A$2:$V$130,15,FALSE),0)+IF(A45="SW6",VLOOKUP(E45,ArkSw6!$A$2:$V$130,15,FALSE),0)+IF(A45="U911",VLOOKUP(E45,ArkU911s!$A$2:$V$130,15,FALSE),0)</f>
        <v>0</v>
      </c>
      <c r="P45" s="111">
        <f>IF(A45=43,VLOOKUP(E45,Ark43s!$A$2:$V$130,16,FALSE),0)+IF(A45=34,VLOOKUP(E45,'Ark34'!$A$2:$V$130,16,FALSE),0)+IF(E45="cup",VLOOKUP(E45,Arkcup!$A$2:$V$130,16,FALSE),0)+IF(A45=45,VLOOKUP(E45,'Ark45'!$A$2:$V$130,16,FALSE),0)+IF(A45=54,VLOOKUP(E45,'Ark54'!$A$2:$V$130,16,FALSE),0)+IF(A45=56,VLOOKUP(E45,'Ark56'!$A$2:$V$130,16,FALSE),0)+IF(A45=65,VLOOKUP(E45,'Ark65'!$A$2:$V$130,16,FALSE),0)+IF(A45="U911",VLOOKUP(E45,ArkU911s!$A$2:$V$130,16,FALSE),0)</f>
        <v>0</v>
      </c>
      <c r="Q45" s="111">
        <f>IF(A45=43,VLOOKUP(E45,Ark43s!$A$2:$V$130,17,FALSE),0)+IF(A45=34,VLOOKUP(E45,'Ark34'!$A$2:$V$130,17,FALSE),0)+IF(E45="cup",VLOOKUP(E45,Arkcup!$A$2:$V$130,17,FALSE),0)+IF(A45=45,VLOOKUP(E45,'Ark45'!$A$2:$V$130,17,FALSE),0)+IF(A45=54,VLOOKUP(E45,'Ark54'!$A$2:$V$130,17,FALSE),0)+IF(A45=56,VLOOKUP(E45,'Ark56'!$A$2:$V$130,17,FALSE),0)+IF(A45=65,VLOOKUP(E45,'Ark65'!$A$2:$V$130,17,FALSE),0)+IF(A45="U911",VLOOKUP(E45,ArkU911s!$A$2:$V$130,17,FALSE),0)</f>
        <v>0</v>
      </c>
      <c r="R45" s="111">
        <f>IF(A45=43,VLOOKUP(E45,Ark43s!$A$2:$V$130,18,FALSE),0)+IF(A45=34,VLOOKUP(E45,'Ark34'!$A$2:$V$130,18,FALSE),0)+IF(E45="cup",VLOOKUP(E45,Arkcup!$A$2:$V$130,18,FALSE),0)+IF(A45=45,VLOOKUP(E45,'Ark45'!$A$2:$V$130,18,FALSE),0)+IF(A45=54,VLOOKUP(E45,'Ark54'!$A$2:$V$130,18,FALSE),0)+IF(A45=56,VLOOKUP(E45,'Ark56'!$A$2:$V$130,18,FALSE),0)+IF(A45=65,VLOOKUP(E45,'Ark65'!$A$2:$V$130,18,FALSE),0)+IF(A45="U911",VLOOKUP(E45,ArkU911s!$A$2:$V$130,18,FALSE),0)</f>
        <v>0</v>
      </c>
      <c r="S45" s="111">
        <f>IF(A45=43,VLOOKUP(E45,Ark43s!$A$2:$V$130,19,FALSE),0)+IF(A45=34,VLOOKUP(E45,'Ark34'!$A$2:$V$130,19,FALSE),0)+IF(E45="cup",VLOOKUP(E45,Arkcup!$A$2:$V$130,19,FALSE),0)+IF(A45=45,VLOOKUP(E45,'Ark45'!$A$2:$V$130,19,FALSE),0)+IF(A45=54,VLOOKUP(E45,'Ark54'!$A$2:$V$130,19,FALSE),0)+IF(A45=56,VLOOKUP(E45,'Ark56'!$A$2:$V$130,19,FALSE),0)+IF(A45=65,VLOOKUP(E45,'Ark65'!$A$2:$V$130,19,FALSE),0)+IF(A45="U911",VLOOKUP(E45,ArkU911s!$A$2:$V$130,19,FALSE),0)</f>
        <v>0</v>
      </c>
      <c r="T45" s="111">
        <f>IF(A45=43,VLOOKUP(E45,Ark43s!$A$2:$V$130,20,FALSE),0)+IF(A45=34,VLOOKUP(E45,'Ark34'!$A$2:$V$130,20,FALSE),0)+IF(E45="cup",VLOOKUP(E45,Arkcup!$A$2:$V$130,20,FALSE),0)+IF(A45=45,VLOOKUP(E45,'Ark45'!$A$2:$V$130,20,FALSE),0)+IF(A45=54,VLOOKUP(E45,'Ark54'!$A$2:$V$130,20,FALSE),0)+IF(A45=56,VLOOKUP(E45,'Ark56'!$A$2:$V$130,20,FALSE),0)+IF(A45=65,VLOOKUP(E45,'Ark65'!$A$2:$V$130,20,FALSE),0)+IF(A45="U911",VLOOKUP(E45,ArkU911s!$A$2:$V$130,20,FALSE),0)</f>
        <v>0</v>
      </c>
      <c r="U45" s="111">
        <f>IF(A45=43,VLOOKUP(E45,Ark43s!$A$2:$V$130,21,FALSE),0)+IF(A45=34,VLOOKUP(E45,'Ark34'!$A$2:$V$130,21,FALSE),0)+IF(E45="cup",VLOOKUP(E45,Arkcup!$A$2:$V$130,21,FALSE),0)+IF(A45=45,VLOOKUP(E45,'Ark45'!$A$2:$V$130,21,FALSE),0)+IF(A45=54,VLOOKUP(E45,'Ark54'!$A$2:$V$130,21,FALSE),0)+IF(A45=56,VLOOKUP(E45,'Ark56'!$A$2:$V$130,21,FALSE),0)+IF(A45=65,VLOOKUP(E45,'Ark65'!$A$2:$V$130,21,FALSE),0)+IF(A45="U911",VLOOKUP(E45,ArkU911s!$A$2:$V$130,21,FALSE),0)</f>
        <v>0</v>
      </c>
      <c r="V45" s="22">
        <f t="shared" si="3"/>
        <v>0</v>
      </c>
      <c r="W45" s="115"/>
    </row>
    <row r="46" spans="1:24" x14ac:dyDescent="0.25">
      <c r="A46">
        <v>43</v>
      </c>
      <c r="B46" s="26" t="s">
        <v>46</v>
      </c>
      <c r="C46" s="54" t="s">
        <v>22</v>
      </c>
      <c r="D46" s="61"/>
      <c r="E46" s="57">
        <v>0</v>
      </c>
      <c r="F46" s="111">
        <f>IF(A46=43,VLOOKUP(E46,Ark43d!$A$2:$V$130,6,FALSE),0)+IF(A46=34,VLOOKUP(E46,'Ark34'!$A$2:$V$130,6,FALSE),0)+IF(A46="cup",VLOOKUP(E46,Arkcup!$A$2:$V$130,6,FALSE),0)+IF(A46=45,VLOOKUP(E46,'Ark45'!$A$2:$V$130,6,FALSE),0)++IF(A46=54,VLOOKUP(E46,'Ark54'!$A$2:$V$130,6,FALSE),0)+IF(A46=56,VLOOKUP(E46,'Ark56'!$A$2:$V$130,6,FALSE),0)+IF(A46=65,VLOOKUP(E46,'Ark65'!$A$2:$V$130,6,FALSE),0)+IF(A46="U911",VLOOKUP(E46,ArkU11d!$A$2:$V$130,6,FALSE),0)</f>
        <v>0</v>
      </c>
      <c r="G46" s="111">
        <f>IF(A46=43,VLOOKUP(E46,Ark43d!$A$2:$V$130,7,FALSE),0)+IF(A46=34,VLOOKUP(E46,'Ark34'!$A$2:$V$130,7,FALSE),0)+IF(A46="cup",VLOOKUP(E46,Arkcup!$A$2:$V$130,7,FALSE),0)+IF(A46=45,VLOOKUP(E46,'Ark45'!$A$2:$V$130,7,FALSE),0)++IF(A46=54,VLOOKUP(E46,'Ark54'!$A$2:$V$130,7,FALSE),0)+IF(A46=56,VLOOKUP(E46,'Ark56'!$A$2:$V$130,7,FALSE),0)+IF(A46=65,VLOOKUP(E46,'Ark65'!$A$2:$V$130,7,FALSE),0)+IF(A46="U911",VLOOKUP(E46,ArkU11d!$A$2:$V$130,7,FALSE),0)</f>
        <v>0</v>
      </c>
      <c r="H46" s="111">
        <f>IF(A46=43,VLOOKUP(E46,Ark43d!$A$2:$V$130,8,FALSE),0)+IF(A46=34,VLOOKUP(E46,'Ark34'!$A$2:$V$130,8,FALSE),0)+IF(A46="cup",VLOOKUP(E46,Arkcup!$A$2:$V$130,8,FALSE),0)+IF(A46=45,VLOOKUP(E46,'Ark45'!$A$2:$V$130,8,FALSE),0)++IF(A46=54,VLOOKUP(E46,'Ark54'!$A$2:$V$130,8,FALSE),0)+IF(A46=56,VLOOKUP(E46,'Ark56'!$A$2:$V$130,8,FALSE),0)+IF(A46=65,VLOOKUP(E46,'Ark65'!$A$2:$V$130,8,FALSE),0)+IF(A46="U911",VLOOKUP(E46,ArkU11d!$A$2:$V$130,8,FALSE),0)</f>
        <v>0</v>
      </c>
      <c r="I46" s="111">
        <f>IF(A46=43,VLOOKUP(E46,Ark43d!$A$2:$V$130,9,FALSE),0)+IF(A46=34,VLOOKUP(E46,'Ark34'!$A$2:$V$130,9,FALSE),0)+IF(A46="cup",VLOOKUP(E46,Arkcup!$A$2:$V$130,9,FALSE),0)+IF(A46=45,VLOOKUP(E46,'Ark45'!$A$2:$V$130,9,FALSE),0)++IF(A46=54,VLOOKUP(E46,'Ark54'!$A$2:$V$130,9,FALSE),0)+IF(A46=56,VLOOKUP(E46,'Ark56'!$A$2:$V$130,9,FALSE),0)+IF(A46=65,VLOOKUP(E46,'Ark65'!$A$2:$V$130,9,FALSE),0)+IF(A46="U911",VLOOKUP(E46,ArkU11d!$A$2:$V$130,9,FALSE),0)</f>
        <v>0</v>
      </c>
      <c r="J46" s="111">
        <f>IF(A46=43,VLOOKUP(E46,Ark43s!$A$2:$V$130,10,FALSE),0)+IF(A46=34,VLOOKUP(E46,'Ark34'!$A$2:$V$130,10,FALSE),0)+IF(E46="cup",VLOOKUP(E46,Arkcup!$A$2:$V$130,10,FALSE),0)+IF(A46=45,VLOOKUP(E46,'Ark45'!$A$2:$V$130,10,FALSE),0)++IF(A46=54,VLOOKUP(E46,'Ark54'!$A$2:$V$130,10,FALSE),0)+IF(A46=56,VLOOKUP(E46,'Ark56'!$A$2:$V$130,10,FALSE),0)+IF(A46=65,VLOOKUP(E46,'Ark65'!$A$2:$V$130,10,FALSE),0)+IF(A46="SW3",VLOOKUP(E46,ArkSw3!$A$2:$V$130,10,FALSE),0)+IF(A46="SW4",VLOOKUP(E46,ArkSw4!$A$2:$V$130,10,FALSE),0)+IF(A46="SW5",VLOOKUP(E46,ArkSw5!$A$2:$V$130,10,FALSE),0)+IF(A46="SW6",VLOOKUP(E46,ArkSw6!$A$2:$V$130,10,FALSE),0)+IF(A46="U911",VLOOKUP(E46,ArkU11d!$A$2:$V$130,10,FALSE),0)</f>
        <v>0</v>
      </c>
      <c r="K46" s="111">
        <f>IF(A46=43,VLOOKUP(E46,Ark43s!$A$2:$V$130,11,FALSE),0)+IF(A46=34,VLOOKUP(E46,'Ark34'!$A$2:$V$130,11,FALSE),0)+IF(E46="cup",VLOOKUP(E46,Arkcup!$A$2:$V$130,11,FALSE),0)+IF(A46=45,VLOOKUP(E46,'Ark45'!$A$2:$V$130,11,FALSE),0)++IF(A46=54,VLOOKUP(E46,'Ark54'!$A$2:$V$130,11,FALSE),0)+IF(A46=56,VLOOKUP(E46,'Ark56'!$A$2:$V$130,11,FALSE),0)+IF(A46=65,VLOOKUP(E46,'Ark65'!$A$2:$V$130,11,FALSE),0)+IF(A46="SW3",VLOOKUP(E46,ArkSw3!$A$2:$V$130,11,FALSE),0)+IF(A46="SW4",VLOOKUP(E46,ArkSw4!$A$2:$V$130,11,FALSE),0)+IF(A46="SW5",VLOOKUP(E46,ArkSw5!$A$2:$V$130,11,FALSE),0)+IF(A46="SW6",VLOOKUP(E46,ArkSw6!$A$2:$V$130,11,FALSE),0)+IF(A46="U911",VLOOKUP(E46,ArkU11d!$A$2:$V$130,11,FALSE),0)</f>
        <v>0</v>
      </c>
      <c r="L46" s="111">
        <f>IF(A46=43,VLOOKUP(E46,Ark43s!$A$2:$V$130,12,FALSE),0)+IF(A46=34,VLOOKUP(E46,'Ark34'!$A$2:$V$130,12,FALSE),0)+IF(E46="cup",VLOOKUP(E46,Arkcup!$A$2:$V$130,12,FALSE),0)+IF(A46=45,VLOOKUP(E46,'Ark45'!$A$2:$V$130,12,FALSE),0)++IF(A46=54,VLOOKUP(E46,'Ark54'!$A$2:$V$130,12,FALSE),0)+IF(A46=56,VLOOKUP(E46,'Ark56'!$A$2:$V$130,12,FALSE),0)+IF(A46=65,VLOOKUP(E46,'Ark65'!$A$2:$V$130,12,FALSE),0)+IF(A46="SW3",VLOOKUP(E46,ArkSw3!$A$2:$V$130,12,FALSE),0)+IF(A46="SW4",VLOOKUP(E46,ArkSw4!$A$2:$V$130,12,FALSE),0)+IF(A46="SW5",VLOOKUP(E46,ArkSw5!$A$2:$V$130,12,FALSE),0)+IF(A46="SW6",VLOOKUP(E46,ArkSw6!$A$2:$V$130,12,FALSE),0)+IF(A46="U911",VLOOKUP(E46,ArkU11d!$A$2:$V$130,12,FALSE),0)</f>
        <v>0</v>
      </c>
      <c r="M46" s="111">
        <f>IF(A46=43,VLOOKUP(E46,Ark43s!$A$2:$V$130,13,FALSE),0)+IF(A46=34,VLOOKUP(E46,'Ark34'!$A$2:$V$130,13,FALSE),0)+IF(E46="cup",VLOOKUP(E46,Arkcup!$A$2:$V$130,13,FALSE),0)+IF(A46=45,VLOOKUP(E46,'Ark45'!$A$2:$V$130,13,FALSE),0)++IF(A46=54,VLOOKUP(E46,'Ark54'!$A$2:$V$130,13,FALSE),0)+IF(A46=56,VLOOKUP(E46,'Ark56'!$A$2:$V$130,13,FALSE),0)+IF(A46=65,VLOOKUP(E46,'Ark65'!$A$2:$V$130,13,FALSE),0)+IF(A46="SW3",VLOOKUP(E46,ArkSw3!$A$2:$V$130,13,FALSE),0)+IF(A46="SW4",VLOOKUP(E46,ArkSw4!$A$2:$V$130,13,FALSE),0)+IF(A46="SW5",VLOOKUP(E46,ArkSw5!$A$2:$V$130,13,FALSE),0)+IF(A46="SW6",VLOOKUP(E46,ArkSw6!$A$2:$V$130,13,FALSE),0)+IF(A46="U911",VLOOKUP(E46,ArkU11d!$A$2:$V$130,13,FALSE),0)</f>
        <v>0</v>
      </c>
      <c r="N46" s="111">
        <f>IF(A46=43,VLOOKUP(E46,Ark43s!$A$2:$V$130,14,FALSE),0)+IF(A46=34,VLOOKUP(E46,'Ark34'!$A$2:$V$130,14,FALSE),0)+IF(E46="cup",VLOOKUP(E46,Arkcup!$A$2:$V$130,14,FALSE),0)+IF(A46=45,VLOOKUP(E46,'Ark45'!$A$2:$V$130,14,FALSE),0)++IF(A46=54,VLOOKUP(E46,'Ark54'!$A$2:$V$130,14,FALSE),0)+IF(A46=56,VLOOKUP(E46,'Ark56'!$A$2:$V$130,14,FALSE),0)+IF(A46=65,VLOOKUP(E46,'Ark65'!$A$2:$V$130,14,FALSE),0)+IF(A46="SW3",VLOOKUP(E46,ArkSw3!$A$2:$V$130,14,FALSE),0)+IF(A46="SW4",VLOOKUP(E46,ArkSw4!$A$2:$V$130,14,FALSE),0)+IF(A46="SW5",VLOOKUP(E46,ArkSw5!$A$2:$V$130,14,FALSE),0)+IF(A46="SW6",VLOOKUP(E46,ArkSw6!$A$2:$V$130,14,FALSE),0)+IF(A46="U911",VLOOKUP(E46,ArkU11d!$A$2:$V$130,14,FALSE),0)</f>
        <v>0</v>
      </c>
      <c r="O46" s="111">
        <f>IF(A46=43,VLOOKUP(E46,Ark43s!$A$2:$V$130,15,FALSE),0)+IF(A46=34,VLOOKUP(E46,'Ark34'!$A$2:$V$130,15,FALSE),0)+IF(E46="cup",VLOOKUP(E46,Arkcup!$A$2:$V$130,15,FALSE),0)+IF(A46=45,VLOOKUP(E46,'Ark45'!$A$2:$V$130,15,FALSE),0)++IF(A46=54,VLOOKUP(E46,'Ark54'!$A$2:$V$130,15,FALSE),0)+IF(A46=56,VLOOKUP(E46,'Ark56'!$A$2:$V$130,15,FALSE),0)+IF(A46=65,VLOOKUP(E46,'Ark65'!$A$2:$V$130,15,FALSE),0)+IF(A46="SW3",VLOOKUP(E46,ArkSw3!$A$2:$V$130,15,FALSE),0)+IF(A46="SW4",VLOOKUP(E46,ArkSw4!$A$2:$V$130,15,FALSE),0)+IF(A46="SW5",VLOOKUP(E46,ArkSw5!$A$2:$V$130,15,FALSE),0)+IF(A46="SW6",VLOOKUP(E46,ArkSw6!$A$2:$V$130,15,FALSE),0)+IF(A46="U911",VLOOKUP(E46,ArkU11d!$A$2:$V$130,15,FALSE),0)</f>
        <v>0</v>
      </c>
      <c r="P46" s="111">
        <f>IF(A46=43,VLOOKUP(E46,Ark43s!$A$2:$V$130,16,FALSE),0)+IF(A46=34,VLOOKUP(E46,'Ark34'!$A$2:$V$130,16,FALSE),0)+IF(E46="cup",VLOOKUP(E46,Arkcup!$A$2:$V$130,16,FALSE),0)+IF(A46=45,VLOOKUP(E46,'Ark45'!$A$2:$V$130,16,FALSE),0)+IF(A46=54,VLOOKUP(E46,'Ark54'!$A$2:$V$130,16,FALSE),0)+IF(A46=56,VLOOKUP(E46,'Ark56'!$A$2:$V$130,16,FALSE),0)+IF(A46=65,VLOOKUP(E46,'Ark65'!$A$2:$V$130,16,FALSE),0)+IF(A46="U911",VLOOKUP(E46,ArkU11d!$A$2:$V$130,16,FALSE),0)</f>
        <v>0</v>
      </c>
      <c r="Q46" s="111">
        <f>IF(A46=43,VLOOKUP(E46,Ark43s!$A$2:$V$130,17,FALSE),0)+IF(A46=34,VLOOKUP(E46,'Ark34'!$A$2:$V$130,17,FALSE),0)+IF(E46="cup",VLOOKUP(E46,Arkcup!$A$2:$V$130,17,FALSE),0)+IF(A46=45,VLOOKUP(E46,'Ark45'!$A$2:$V$130,17,FALSE),0)+IF(A46=54,VLOOKUP(E46,'Ark54'!$A$2:$V$130,17,FALSE),0)+IF(A46=56,VLOOKUP(E46,'Ark56'!$A$2:$V$130,17,FALSE),0)+IF(A46=65,VLOOKUP(E46,'Ark65'!$A$2:$V$130,17,FALSE),0)+IF(A46="U911",VLOOKUP(E46,ArkU11d!$A$2:$V$130,17,FALSE),0)</f>
        <v>0</v>
      </c>
      <c r="R46" s="111">
        <f>IF(A46=43,VLOOKUP(E46,Ark43s!$A$2:$V$130,18,FALSE),0)+IF(A46=34,VLOOKUP(E46,'Ark34'!$A$2:$V$130,18,FALSE),0)+IF(E46="cup",VLOOKUP(E46,Arkcup!$A$2:$V$130,18,FALSE),0)+IF(A46=45,VLOOKUP(E46,'Ark45'!$A$2:$V$130,18,FALSE),0)+IF(A46=54,VLOOKUP(E46,'Ark54'!$A$2:$V$130,18,FALSE),0)+IF(A46=56,VLOOKUP(E46,'Ark56'!$A$2:$V$130,18,FALSE),0)+IF(A46=65,VLOOKUP(E46,'Ark65'!$A$2:$V$130,18,FALSE),0)+IF(A46="U911",VLOOKUP(E46,ArkU11d!$A$2:$V$130,18,FALSE),0)</f>
        <v>0</v>
      </c>
      <c r="S46" s="111">
        <f>IF(A46=43,VLOOKUP(E46,Ark43s!$A$2:$V$130,19,FALSE),0)+IF(A46=34,VLOOKUP(E46,'Ark34'!$A$2:$V$130,19,FALSE),0)+IF(E46="cup",VLOOKUP(E46,Arkcup!$A$2:$V$130,19,FALSE),0)+IF(A46=45,VLOOKUP(E46,'Ark45'!$A$2:$V$130,19,FALSE),0)+IF(A46=54,VLOOKUP(E46,'Ark54'!$A$2:$V$130,19,FALSE),0)+IF(A46=56,VLOOKUP(E46,'Ark56'!$A$2:$V$130,19,FALSE),0)+IF(A46=65,VLOOKUP(E46,'Ark65'!$A$2:$V$130,19,FALSE),0)+IF(A46="U911",VLOOKUP(E46,ArkU11d!$A$2:$V$130,19,FALSE),0)</f>
        <v>0</v>
      </c>
      <c r="T46" s="111">
        <f>IF(A46=43,VLOOKUP(E46,Ark43s!$A$2:$V$130,20,FALSE),0)+IF(A46=34,VLOOKUP(E46,'Ark34'!$A$2:$V$130,20,FALSE),0)+IF(E46="cup",VLOOKUP(E46,Arkcup!$A$2:$V$130,20,FALSE),0)+IF(A46=45,VLOOKUP(E46,'Ark45'!$A$2:$V$130,20,FALSE),0)+IF(A46=54,VLOOKUP(E46,'Ark54'!$A$2:$V$130,20,FALSE),0)+IF(A46=56,VLOOKUP(E46,'Ark56'!$A$2:$V$130,20,FALSE),0)+IF(A46=65,VLOOKUP(E46,'Ark65'!$A$2:$V$130,20,FALSE),0)+IF(A46="U911",VLOOKUP(E46,ArkU11d!$A$2:$V$130,20,FALSE),0)</f>
        <v>0</v>
      </c>
      <c r="U46" s="111">
        <f>IF(A46=43,VLOOKUP(E46,Ark43s!$A$2:$V$130,21,FALSE),0)+IF(A46=34,VLOOKUP(E46,'Ark34'!$A$2:$V$130,21,FALSE),0)+IF(E46="cup",VLOOKUP(E46,Arkcup!$A$2:$V$130,21,FALSE),0)+IF(A46=45,VLOOKUP(E46,'Ark45'!$A$2:$V$130,21,FALSE),0)+IF(A46=54,VLOOKUP(E46,'Ark54'!$A$2:$V$130,21,FALSE),0)+IF(A46=56,VLOOKUP(E46,'Ark56'!$A$2:$V$130,21,FALSE),0)+IF(A46=65,VLOOKUP(E46,'Ark65'!$A$2:$V$130,21,FALSE),0)+IF(A46="U911",VLOOKUP(E46,ArkU11d!$A$2:$V$130,21,FALSE),0)</f>
        <v>0</v>
      </c>
      <c r="V46" s="22">
        <f t="shared" si="3"/>
        <v>0</v>
      </c>
      <c r="W46" s="115"/>
    </row>
    <row r="47" spans="1:24" x14ac:dyDescent="0.25">
      <c r="A47">
        <v>43</v>
      </c>
      <c r="B47" s="26" t="s">
        <v>46</v>
      </c>
      <c r="C47" s="54" t="s">
        <v>23</v>
      </c>
      <c r="D47" s="61"/>
      <c r="E47" s="57">
        <v>0</v>
      </c>
      <c r="F47" s="111">
        <f>IF(A47=43,VLOOKUP(E47,Ark43d!$A$2:$V$130,6,FALSE),0)+IF(A47=34,VLOOKUP(E47,'Ark34'!$A$2:$V$130,6,FALSE),0)+IF(A47="cup",VLOOKUP(E47,Arkcup!$A$2:$V$130,6,FALSE),0)+IF(A47=45,VLOOKUP(E47,'Ark45'!$A$2:$V$130,6,FALSE),0)++IF(A47=54,VLOOKUP(E47,'Ark54'!$A$2:$V$130,6,FALSE),0)+IF(A47=56,VLOOKUP(E47,'Ark56'!$A$2:$V$130,6,FALSE),0)+IF(A47=65,VLOOKUP(E47,'Ark65'!$A$2:$V$130,6,FALSE),0)+IF(A47="U911",VLOOKUP(E47,ArkU11d!$A$2:$V$130,6,FALSE),0)</f>
        <v>0</v>
      </c>
      <c r="G47" s="111">
        <f>IF(A47=43,VLOOKUP(E47,Ark43d!$A$2:$V$130,7,FALSE),0)+IF(A47=34,VLOOKUP(E47,'Ark34'!$A$2:$V$130,7,FALSE),0)+IF(A47="cup",VLOOKUP(E47,Arkcup!$A$2:$V$130,7,FALSE),0)+IF(A47=45,VLOOKUP(E47,'Ark45'!$A$2:$V$130,7,FALSE),0)++IF(A47=54,VLOOKUP(E47,'Ark54'!$A$2:$V$130,7,FALSE),0)+IF(A47=56,VLOOKUP(E47,'Ark56'!$A$2:$V$130,7,FALSE),0)+IF(A47=65,VLOOKUP(E47,'Ark65'!$A$2:$V$130,7,FALSE),0)+IF(A47="U911",VLOOKUP(E47,ArkU11d!$A$2:$V$130,7,FALSE),0)</f>
        <v>0</v>
      </c>
      <c r="H47" s="111">
        <f>IF(A47=43,VLOOKUP(E47,Ark43d!$A$2:$V$130,8,FALSE),0)+IF(A47=34,VLOOKUP(E47,'Ark34'!$A$2:$V$130,8,FALSE),0)+IF(A47="cup",VLOOKUP(E47,Arkcup!$A$2:$V$130,8,FALSE),0)+IF(A47=45,VLOOKUP(E47,'Ark45'!$A$2:$V$130,8,FALSE),0)++IF(A47=54,VLOOKUP(E47,'Ark54'!$A$2:$V$130,8,FALSE),0)+IF(A47=56,VLOOKUP(E47,'Ark56'!$A$2:$V$130,8,FALSE),0)+IF(A47=65,VLOOKUP(E47,'Ark65'!$A$2:$V$130,8,FALSE),0)+IF(A47="U911",VLOOKUP(E47,ArkU11d!$A$2:$V$130,8,FALSE),0)</f>
        <v>0</v>
      </c>
      <c r="I47" s="111">
        <f>IF(A47=43,VLOOKUP(E47,Ark43d!$A$2:$V$130,9,FALSE),0)+IF(A47=34,VLOOKUP(E47,'Ark34'!$A$2:$V$130,9,FALSE),0)+IF(A47="cup",VLOOKUP(E47,Arkcup!$A$2:$V$130,9,FALSE),0)+IF(A47=45,VLOOKUP(E47,'Ark45'!$A$2:$V$130,9,FALSE),0)++IF(A47=54,VLOOKUP(E47,'Ark54'!$A$2:$V$130,9,FALSE),0)+IF(A47=56,VLOOKUP(E47,'Ark56'!$A$2:$V$130,9,FALSE),0)+IF(A47=65,VLOOKUP(E47,'Ark65'!$A$2:$V$130,9,FALSE),0)+IF(A47="U911",VLOOKUP(E47,ArkU11d!$A$2:$V$130,9,FALSE),0)</f>
        <v>0</v>
      </c>
      <c r="J47" s="111">
        <f>IF(A47=43,VLOOKUP(E47,Ark43s!$A$2:$V$130,10,FALSE),0)+IF(A47=34,VLOOKUP(E47,'Ark34'!$A$2:$V$130,10,FALSE),0)+IF(E47="cup",VLOOKUP(E47,Arkcup!$A$2:$V$130,10,FALSE),0)+IF(A47=45,VLOOKUP(E47,'Ark45'!$A$2:$V$130,10,FALSE),0)++IF(A47=54,VLOOKUP(E47,'Ark54'!$A$2:$V$130,10,FALSE),0)+IF(A47=56,VLOOKUP(E47,'Ark56'!$A$2:$V$130,10,FALSE),0)+IF(A47=65,VLOOKUP(E47,'Ark65'!$A$2:$V$130,10,FALSE),0)+IF(A47="SW3",VLOOKUP(E47,ArkSw3!$A$2:$V$130,10,FALSE),0)+IF(A47="SW4",VLOOKUP(E47,ArkSw4!$A$2:$V$130,10,FALSE),0)+IF(A47="SW5",VLOOKUP(E47,ArkSw5!$A$2:$V$130,10,FALSE),0)+IF(A47="SW6",VLOOKUP(E47,ArkSw6!$A$2:$V$130,10,FALSE),0)+IF(A47="U911",VLOOKUP(E47,ArkU11d!$A$2:$V$130,10,FALSE),0)</f>
        <v>0</v>
      </c>
      <c r="K47" s="111">
        <f>IF(A47=43,VLOOKUP(E47,Ark43s!$A$2:$V$130,11,FALSE),0)+IF(A47=34,VLOOKUP(E47,'Ark34'!$A$2:$V$130,11,FALSE),0)+IF(E47="cup",VLOOKUP(E47,Arkcup!$A$2:$V$130,11,FALSE),0)+IF(A47=45,VLOOKUP(E47,'Ark45'!$A$2:$V$130,11,FALSE),0)++IF(A47=54,VLOOKUP(E47,'Ark54'!$A$2:$V$130,11,FALSE),0)+IF(A47=56,VLOOKUP(E47,'Ark56'!$A$2:$V$130,11,FALSE),0)+IF(A47=65,VLOOKUP(E47,'Ark65'!$A$2:$V$130,11,FALSE),0)+IF(A47="SW3",VLOOKUP(E47,ArkSw3!$A$2:$V$130,11,FALSE),0)+IF(A47="SW4",VLOOKUP(E47,ArkSw4!$A$2:$V$130,11,FALSE),0)+IF(A47="SW5",VLOOKUP(E47,ArkSw5!$A$2:$V$130,11,FALSE),0)+IF(A47="SW6",VLOOKUP(E47,ArkSw6!$A$2:$V$130,11,FALSE),0)+IF(A47="U911",VLOOKUP(E47,ArkU11d!$A$2:$V$130,11,FALSE),0)</f>
        <v>0</v>
      </c>
      <c r="L47" s="111">
        <f>IF(A47=43,VLOOKUP(E47,Ark43s!$A$2:$V$130,12,FALSE),0)+IF(A47=34,VLOOKUP(E47,'Ark34'!$A$2:$V$130,12,FALSE),0)+IF(E47="cup",VLOOKUP(E47,Arkcup!$A$2:$V$130,12,FALSE),0)+IF(A47=45,VLOOKUP(E47,'Ark45'!$A$2:$V$130,12,FALSE),0)++IF(A47=54,VLOOKUP(E47,'Ark54'!$A$2:$V$130,12,FALSE),0)+IF(A47=56,VLOOKUP(E47,'Ark56'!$A$2:$V$130,12,FALSE),0)+IF(A47=65,VLOOKUP(E47,'Ark65'!$A$2:$V$130,12,FALSE),0)+IF(A47="SW3",VLOOKUP(E47,ArkSw3!$A$2:$V$130,12,FALSE),0)+IF(A47="SW4",VLOOKUP(E47,ArkSw4!$A$2:$V$130,12,FALSE),0)+IF(A47="SW5",VLOOKUP(E47,ArkSw5!$A$2:$V$130,12,FALSE),0)+IF(A47="SW6",VLOOKUP(E47,ArkSw6!$A$2:$V$130,12,FALSE),0)+IF(A47="U911",VLOOKUP(E47,ArkU11d!$A$2:$V$130,12,FALSE),0)</f>
        <v>0</v>
      </c>
      <c r="M47" s="111">
        <f>IF(A47=43,VLOOKUP(E47,Ark43s!$A$2:$V$130,13,FALSE),0)+IF(A47=34,VLOOKUP(E47,'Ark34'!$A$2:$V$130,13,FALSE),0)+IF(E47="cup",VLOOKUP(E47,Arkcup!$A$2:$V$130,13,FALSE),0)+IF(A47=45,VLOOKUP(E47,'Ark45'!$A$2:$V$130,13,FALSE),0)++IF(A47=54,VLOOKUP(E47,'Ark54'!$A$2:$V$130,13,FALSE),0)+IF(A47=56,VLOOKUP(E47,'Ark56'!$A$2:$V$130,13,FALSE),0)+IF(A47=65,VLOOKUP(E47,'Ark65'!$A$2:$V$130,13,FALSE),0)+IF(A47="SW3",VLOOKUP(E47,ArkSw3!$A$2:$V$130,13,FALSE),0)+IF(A47="SW4",VLOOKUP(E47,ArkSw4!$A$2:$V$130,13,FALSE),0)+IF(A47="SW5",VLOOKUP(E47,ArkSw5!$A$2:$V$130,13,FALSE),0)+IF(A47="SW6",VLOOKUP(E47,ArkSw6!$A$2:$V$130,13,FALSE),0)+IF(A47="U911",VLOOKUP(E47,ArkU11d!$A$2:$V$130,13,FALSE),0)</f>
        <v>0</v>
      </c>
      <c r="N47" s="111">
        <f>IF(A47=43,VLOOKUP(E47,Ark43s!$A$2:$V$130,14,FALSE),0)+IF(A47=34,VLOOKUP(E47,'Ark34'!$A$2:$V$130,14,FALSE),0)+IF(E47="cup",VLOOKUP(E47,Arkcup!$A$2:$V$130,14,FALSE),0)+IF(A47=45,VLOOKUP(E47,'Ark45'!$A$2:$V$130,14,FALSE),0)++IF(A47=54,VLOOKUP(E47,'Ark54'!$A$2:$V$130,14,FALSE),0)+IF(A47=56,VLOOKUP(E47,'Ark56'!$A$2:$V$130,14,FALSE),0)+IF(A47=65,VLOOKUP(E47,'Ark65'!$A$2:$V$130,14,FALSE),0)+IF(A47="SW3",VLOOKUP(E47,ArkSw3!$A$2:$V$130,14,FALSE),0)+IF(A47="SW4",VLOOKUP(E47,ArkSw4!$A$2:$V$130,14,FALSE),0)+IF(A47="SW5",VLOOKUP(E47,ArkSw5!$A$2:$V$130,14,FALSE),0)+IF(A47="SW6",VLOOKUP(E47,ArkSw6!$A$2:$V$130,14,FALSE),0)+IF(A47="U911",VLOOKUP(E47,ArkU11d!$A$2:$V$130,14,FALSE),0)</f>
        <v>0</v>
      </c>
      <c r="O47" s="111">
        <f>IF(A47=43,VLOOKUP(E47,Ark43s!$A$2:$V$130,15,FALSE),0)+IF(A47=34,VLOOKUP(E47,'Ark34'!$A$2:$V$130,15,FALSE),0)+IF(E47="cup",VLOOKUP(E47,Arkcup!$A$2:$V$130,15,FALSE),0)+IF(A47=45,VLOOKUP(E47,'Ark45'!$A$2:$V$130,15,FALSE),0)++IF(A47=54,VLOOKUP(E47,'Ark54'!$A$2:$V$130,15,FALSE),0)+IF(A47=56,VLOOKUP(E47,'Ark56'!$A$2:$V$130,15,FALSE),0)+IF(A47=65,VLOOKUP(E47,'Ark65'!$A$2:$V$130,15,FALSE),0)+IF(A47="SW3",VLOOKUP(E47,ArkSw3!$A$2:$V$130,15,FALSE),0)+IF(A47="SW4",VLOOKUP(E47,ArkSw4!$A$2:$V$130,15,FALSE),0)+IF(A47="SW5",VLOOKUP(E47,ArkSw5!$A$2:$V$130,15,FALSE),0)+IF(A47="SW6",VLOOKUP(E47,ArkSw6!$A$2:$V$130,15,FALSE),0)+IF(A47="U911",VLOOKUP(E47,ArkU11d!$A$2:$V$130,15,FALSE),0)</f>
        <v>0</v>
      </c>
      <c r="P47" s="111">
        <f>IF(A47=43,VLOOKUP(E47,Ark43s!$A$2:$V$130,16,FALSE),0)+IF(A47=34,VLOOKUP(E47,'Ark34'!$A$2:$V$130,16,FALSE),0)+IF(E47="cup",VLOOKUP(E47,Arkcup!$A$2:$V$130,16,FALSE),0)+IF(A47=45,VLOOKUP(E47,'Ark45'!$A$2:$V$130,16,FALSE),0)+IF(A47=54,VLOOKUP(E47,'Ark54'!$A$2:$V$130,16,FALSE),0)+IF(A47=56,VLOOKUP(E47,'Ark56'!$A$2:$V$130,16,FALSE),0)+IF(A47=65,VLOOKUP(E47,'Ark65'!$A$2:$V$130,16,FALSE),0)+IF(A47="U911",VLOOKUP(E47,ArkU11d!$A$2:$V$130,16,FALSE),0)</f>
        <v>0</v>
      </c>
      <c r="Q47" s="111">
        <f>IF(A47=43,VLOOKUP(E47,Ark43s!$A$2:$V$130,17,FALSE),0)+IF(A47=34,VLOOKUP(E47,'Ark34'!$A$2:$V$130,17,FALSE),0)+IF(E47="cup",VLOOKUP(E47,Arkcup!$A$2:$V$130,17,FALSE),0)+IF(A47=45,VLOOKUP(E47,'Ark45'!$A$2:$V$130,17,FALSE),0)+IF(A47=54,VLOOKUP(E47,'Ark54'!$A$2:$V$130,17,FALSE),0)+IF(A47=56,VLOOKUP(E47,'Ark56'!$A$2:$V$130,17,FALSE),0)+IF(A47=65,VLOOKUP(E47,'Ark65'!$A$2:$V$130,17,FALSE),0)+IF(A47="U911",VLOOKUP(E47,ArkU11d!$A$2:$V$130,17,FALSE),0)</f>
        <v>0</v>
      </c>
      <c r="R47" s="111">
        <f>IF(A47=43,VLOOKUP(E47,Ark43s!$A$2:$V$130,18,FALSE),0)+IF(A47=34,VLOOKUP(E47,'Ark34'!$A$2:$V$130,18,FALSE),0)+IF(E47="cup",VLOOKUP(E47,Arkcup!$A$2:$V$130,18,FALSE),0)+IF(A47=45,VLOOKUP(E47,'Ark45'!$A$2:$V$130,18,FALSE),0)+IF(A47=54,VLOOKUP(E47,'Ark54'!$A$2:$V$130,18,FALSE),0)+IF(A47=56,VLOOKUP(E47,'Ark56'!$A$2:$V$130,18,FALSE),0)+IF(A47=65,VLOOKUP(E47,'Ark65'!$A$2:$V$130,18,FALSE),0)+IF(A47="U911",VLOOKUP(E47,ArkU11d!$A$2:$V$130,18,FALSE),0)</f>
        <v>0</v>
      </c>
      <c r="S47" s="111">
        <f>IF(A47=43,VLOOKUP(E47,Ark43s!$A$2:$V$130,19,FALSE),0)+IF(A47=34,VLOOKUP(E47,'Ark34'!$A$2:$V$130,19,FALSE),0)+IF(E47="cup",VLOOKUP(E47,Arkcup!$A$2:$V$130,19,FALSE),0)+IF(A47=45,VLOOKUP(E47,'Ark45'!$A$2:$V$130,19,FALSE),0)+IF(A47=54,VLOOKUP(E47,'Ark54'!$A$2:$V$130,19,FALSE),0)+IF(A47=56,VLOOKUP(E47,'Ark56'!$A$2:$V$130,19,FALSE),0)+IF(A47=65,VLOOKUP(E47,'Ark65'!$A$2:$V$130,19,FALSE),0)+IF(A47="U911",VLOOKUP(E47,ArkU11d!$A$2:$V$130,19,FALSE),0)</f>
        <v>0</v>
      </c>
      <c r="T47" s="111">
        <f>IF(A47=43,VLOOKUP(E47,Ark43s!$A$2:$V$130,20,FALSE),0)+IF(A47=34,VLOOKUP(E47,'Ark34'!$A$2:$V$130,20,FALSE),0)+IF(E47="cup",VLOOKUP(E47,Arkcup!$A$2:$V$130,20,FALSE),0)+IF(A47=45,VLOOKUP(E47,'Ark45'!$A$2:$V$130,20,FALSE),0)+IF(A47=54,VLOOKUP(E47,'Ark54'!$A$2:$V$130,20,FALSE),0)+IF(A47=56,VLOOKUP(E47,'Ark56'!$A$2:$V$130,20,FALSE),0)+IF(A47=65,VLOOKUP(E47,'Ark65'!$A$2:$V$130,20,FALSE),0)+IF(A47="U911",VLOOKUP(E47,ArkU11d!$A$2:$V$130,20,FALSE),0)</f>
        <v>0</v>
      </c>
      <c r="U47" s="111">
        <f>IF(A47=43,VLOOKUP(E47,Ark43s!$A$2:$V$130,21,FALSE),0)+IF(A47=34,VLOOKUP(E47,'Ark34'!$A$2:$V$130,21,FALSE),0)+IF(E47="cup",VLOOKUP(E47,Arkcup!$A$2:$V$130,21,FALSE),0)+IF(A47=45,VLOOKUP(E47,'Ark45'!$A$2:$V$130,21,FALSE),0)+IF(A47=54,VLOOKUP(E47,'Ark54'!$A$2:$V$130,21,FALSE),0)+IF(A47=56,VLOOKUP(E47,'Ark56'!$A$2:$V$130,21,FALSE),0)+IF(A47=65,VLOOKUP(E47,'Ark65'!$A$2:$V$130,21,FALSE),0)+IF(A47="U911",VLOOKUP(E47,ArkU11d!$A$2:$V$130,21,FALSE),0)</f>
        <v>0</v>
      </c>
      <c r="V47" s="22">
        <f t="shared" si="3"/>
        <v>0</v>
      </c>
      <c r="W47" s="115"/>
    </row>
    <row r="48" spans="1:24" ht="15.75" thickBot="1" x14ac:dyDescent="0.3">
      <c r="A48">
        <v>43</v>
      </c>
      <c r="B48" s="35" t="s">
        <v>46</v>
      </c>
      <c r="C48" s="55" t="s">
        <v>24</v>
      </c>
      <c r="D48" s="62"/>
      <c r="E48" s="58">
        <v>0</v>
      </c>
      <c r="F48" s="112">
        <f>IF(A48=43,VLOOKUP(E48,Ark43d!$A$2:$V$130,6,FALSE),0)+IF(A48=34,VLOOKUP(E48,'Ark34'!$A$2:$V$130,6,FALSE),0)+IF(A48="cup",VLOOKUP(E48,Arkcup!$A$2:$V$130,6,FALSE),0)+IF(A48=45,VLOOKUP(E48,'Ark45'!$A$2:$V$130,6,FALSE),0)++IF(A48=54,VLOOKUP(E48,'Ark54'!$A$2:$V$130,6,FALSE),0)+IF(A48=56,VLOOKUP(E48,'Ark56'!$A$2:$V$130,6,FALSE),0)+IF(A48=65,VLOOKUP(E48,'Ark65'!$A$2:$V$130,6,FALSE),0)+IF(A48="U911",VLOOKUP(E48,ArkU11d!$A$2:$V$130,6,FALSE),0)</f>
        <v>0</v>
      </c>
      <c r="G48" s="112">
        <f>IF(A48=43,VLOOKUP(E48,Ark43d!$A$2:$V$130,7,FALSE),0)+IF(A48=34,VLOOKUP(E48,'Ark34'!$A$2:$V$130,7,FALSE),0)+IF(A48="cup",VLOOKUP(E48,Arkcup!$A$2:$V$130,7,FALSE),0)+IF(A48=45,VLOOKUP(E48,'Ark45'!$A$2:$V$130,7,FALSE),0)++IF(A48=54,VLOOKUP(E48,'Ark54'!$A$2:$V$130,7,FALSE),0)+IF(A48=56,VLOOKUP(E48,'Ark56'!$A$2:$V$130,7,FALSE),0)+IF(A48=65,VLOOKUP(E48,'Ark65'!$A$2:$V$130,7,FALSE),0)+IF(A48="U911",VLOOKUP(E48,ArkU11d!$A$2:$V$130,7,FALSE),0)</f>
        <v>0</v>
      </c>
      <c r="H48" s="112">
        <f>IF(A48=43,VLOOKUP(E48,Ark43d!$A$2:$V$130,8,FALSE),0)+IF(A48=34,VLOOKUP(E48,'Ark34'!$A$2:$V$130,8,FALSE),0)+IF(A48="cup",VLOOKUP(E48,Arkcup!$A$2:$V$130,8,FALSE),0)+IF(A48=45,VLOOKUP(E48,'Ark45'!$A$2:$V$130,8,FALSE),0)++IF(A48=54,VLOOKUP(E48,'Ark54'!$A$2:$V$130,8,FALSE),0)+IF(A48=56,VLOOKUP(E48,'Ark56'!$A$2:$V$130,8,FALSE),0)+IF(A48=65,VLOOKUP(E48,'Ark65'!$A$2:$V$130,8,FALSE),0)+IF(A48="U911",VLOOKUP(E48,ArkU11d!$A$2:$V$130,8,FALSE),0)</f>
        <v>0</v>
      </c>
      <c r="I48" s="112">
        <f>IF(A48=43,VLOOKUP(E48,Ark43d!$A$2:$V$130,9,FALSE),0)+IF(A48=34,VLOOKUP(E48,'Ark34'!$A$2:$V$130,9,FALSE),0)+IF(A48="cup",VLOOKUP(E48,Arkcup!$A$2:$V$130,9,FALSE),0)+IF(A48=45,VLOOKUP(E48,'Ark45'!$A$2:$V$130,9,FALSE),0)++IF(A48=54,VLOOKUP(E48,'Ark54'!$A$2:$V$130,9,FALSE),0)+IF(A48=56,VLOOKUP(E48,'Ark56'!$A$2:$V$130,9,FALSE),0)+IF(A48=65,VLOOKUP(E48,'Ark65'!$A$2:$V$130,9,FALSE),0)+IF(A48="U911",VLOOKUP(E48,ArkU11d!$A$2:$V$130,9,FALSE),0)</f>
        <v>0</v>
      </c>
      <c r="J48" s="112">
        <f>IF(A48=43,VLOOKUP(E48,Ark43s!$A$2:$V$130,10,FALSE),0)+IF(A48=34,VLOOKUP(E48,'Ark34'!$A$2:$V$130,10,FALSE),0)+IF(E48="cup",VLOOKUP(E48,Arkcup!$A$2:$V$130,10,FALSE),0)+IF(A48=45,VLOOKUP(E48,'Ark45'!$A$2:$V$130,10,FALSE),0)++IF(A48=54,VLOOKUP(E48,'Ark54'!$A$2:$V$130,10,FALSE),0)+IF(A48=56,VLOOKUP(E48,'Ark56'!$A$2:$V$130,10,FALSE),0)+IF(A48=65,VLOOKUP(E48,'Ark65'!$A$2:$V$130,10,FALSE),0)+IF(A48="SW3",VLOOKUP(E48,ArkSw3!$A$2:$V$130,10,FALSE),0)+IF(A48="SW4",VLOOKUP(E48,ArkSw4!$A$2:$V$130,10,FALSE),0)+IF(A48="SW5",VLOOKUP(E48,ArkSw5!$A$2:$V$130,10,FALSE),0)+IF(A48="SW6",VLOOKUP(E48,ArkSw6!$A$2:$V$130,10,FALSE),0)+IF(A48="U911",VLOOKUP(E48,ArkU11d!$A$2:$V$130,10,FALSE),0)</f>
        <v>0</v>
      </c>
      <c r="K48" s="112">
        <f>IF(A48=43,VLOOKUP(E48,Ark43s!$A$2:$V$130,11,FALSE),0)+IF(A48=34,VLOOKUP(E48,'Ark34'!$A$2:$V$130,11,FALSE),0)+IF(E48="cup",VLOOKUP(E48,Arkcup!$A$2:$V$130,11,FALSE),0)+IF(A48=45,VLOOKUP(E48,'Ark45'!$A$2:$V$130,11,FALSE),0)++IF(A48=54,VLOOKUP(E48,'Ark54'!$A$2:$V$130,11,FALSE),0)+IF(A48=56,VLOOKUP(E48,'Ark56'!$A$2:$V$130,11,FALSE),0)+IF(A48=65,VLOOKUP(E48,'Ark65'!$A$2:$V$130,11,FALSE),0)+IF(A48="SW3",VLOOKUP(E48,ArkSw3!$A$2:$V$130,11,FALSE),0)+IF(A48="SW4",VLOOKUP(E48,ArkSw4!$A$2:$V$130,11,FALSE),0)+IF(A48="SW5",VLOOKUP(E48,ArkSw5!$A$2:$V$130,11,FALSE),0)+IF(A48="SW6",VLOOKUP(E48,ArkSw6!$A$2:$V$130,11,FALSE),0)+IF(A48="U911",VLOOKUP(E48,ArkU11d!$A$2:$V$130,11,FALSE),0)</f>
        <v>0</v>
      </c>
      <c r="L48" s="112">
        <f>IF(A48=43,VLOOKUP(E48,Ark43s!$A$2:$V$130,12,FALSE),0)+IF(A48=34,VLOOKUP(E48,'Ark34'!$A$2:$V$130,12,FALSE),0)+IF(E48="cup",VLOOKUP(E48,Arkcup!$A$2:$V$130,12,FALSE),0)+IF(A48=45,VLOOKUP(E48,'Ark45'!$A$2:$V$130,12,FALSE),0)++IF(A48=54,VLOOKUP(E48,'Ark54'!$A$2:$V$130,12,FALSE),0)+IF(A48=56,VLOOKUP(E48,'Ark56'!$A$2:$V$130,12,FALSE),0)+IF(A48=65,VLOOKUP(E48,'Ark65'!$A$2:$V$130,12,FALSE),0)+IF(A48="SW3",VLOOKUP(E48,ArkSw3!$A$2:$V$130,12,FALSE),0)+IF(A48="SW4",VLOOKUP(E48,ArkSw4!$A$2:$V$130,12,FALSE),0)+IF(A48="SW5",VLOOKUP(E48,ArkSw5!$A$2:$V$130,12,FALSE),0)+IF(A48="SW6",VLOOKUP(E48,ArkSw6!$A$2:$V$130,12,FALSE),0)+IF(A48="U911",VLOOKUP(E48,ArkU11d!$A$2:$V$130,12,FALSE),0)</f>
        <v>0</v>
      </c>
      <c r="M48" s="112">
        <f>IF(A48=43,VLOOKUP(E48,Ark43s!$A$2:$V$130,13,FALSE),0)+IF(A48=34,VLOOKUP(E48,'Ark34'!$A$2:$V$130,13,FALSE),0)+IF(E48="cup",VLOOKUP(E48,Arkcup!$A$2:$V$130,13,FALSE),0)+IF(A48=45,VLOOKUP(E48,'Ark45'!$A$2:$V$130,13,FALSE),0)++IF(A48=54,VLOOKUP(E48,'Ark54'!$A$2:$V$130,13,FALSE),0)+IF(A48=56,VLOOKUP(E48,'Ark56'!$A$2:$V$130,13,FALSE),0)+IF(A48=65,VLOOKUP(E48,'Ark65'!$A$2:$V$130,13,FALSE),0)+IF(A48="SW3",VLOOKUP(E48,ArkSw3!$A$2:$V$130,13,FALSE),0)+IF(A48="SW4",VLOOKUP(E48,ArkSw4!$A$2:$V$130,13,FALSE),0)+IF(A48="SW5",VLOOKUP(E48,ArkSw5!$A$2:$V$130,13,FALSE),0)+IF(A48="SW6",VLOOKUP(E48,ArkSw6!$A$2:$V$130,13,FALSE),0)+IF(A48="U911",VLOOKUP(E48,ArkU11d!$A$2:$V$130,13,FALSE),0)</f>
        <v>0</v>
      </c>
      <c r="N48" s="112">
        <f>IF(A48=43,VLOOKUP(E48,Ark43s!$A$2:$V$130,14,FALSE),0)+IF(A48=34,VLOOKUP(E48,'Ark34'!$A$2:$V$130,14,FALSE),0)+IF(E48="cup",VLOOKUP(E48,Arkcup!$A$2:$V$130,14,FALSE),0)+IF(A48=45,VLOOKUP(E48,'Ark45'!$A$2:$V$130,14,FALSE),0)++IF(A48=54,VLOOKUP(E48,'Ark54'!$A$2:$V$130,14,FALSE),0)+IF(A48=56,VLOOKUP(E48,'Ark56'!$A$2:$V$130,14,FALSE),0)+IF(A48=65,VLOOKUP(E48,'Ark65'!$A$2:$V$130,14,FALSE),0)+IF(A48="SW3",VLOOKUP(E48,ArkSw3!$A$2:$V$130,14,FALSE),0)+IF(A48="SW4",VLOOKUP(E48,ArkSw4!$A$2:$V$130,14,FALSE),0)+IF(A48="SW5",VLOOKUP(E48,ArkSw5!$A$2:$V$130,14,FALSE),0)+IF(A48="SW6",VLOOKUP(E48,ArkSw6!$A$2:$V$130,14,FALSE),0)+IF(A48="U911",VLOOKUP(E48,ArkU11d!$A$2:$V$130,14,FALSE),0)</f>
        <v>0</v>
      </c>
      <c r="O48" s="112">
        <f>IF(A48=43,VLOOKUP(E48,Ark43s!$A$2:$V$130,15,FALSE),0)+IF(A48=34,VLOOKUP(E48,'Ark34'!$A$2:$V$130,15,FALSE),0)+IF(E48="cup",VLOOKUP(E48,Arkcup!$A$2:$V$130,15,FALSE),0)+IF(A48=45,VLOOKUP(E48,'Ark45'!$A$2:$V$130,15,FALSE),0)++IF(A48=54,VLOOKUP(E48,'Ark54'!$A$2:$V$130,15,FALSE),0)+IF(A48=56,VLOOKUP(E48,'Ark56'!$A$2:$V$130,15,FALSE),0)+IF(A48=65,VLOOKUP(E48,'Ark65'!$A$2:$V$130,15,FALSE),0)+IF(A48="SW3",VLOOKUP(E48,ArkSw3!$A$2:$V$130,15,FALSE),0)+IF(A48="SW4",VLOOKUP(E48,ArkSw4!$A$2:$V$130,15,FALSE),0)+IF(A48="SW5",VLOOKUP(E48,ArkSw5!$A$2:$V$130,15,FALSE),0)+IF(A48="SW6",VLOOKUP(E48,ArkSw6!$A$2:$V$130,15,FALSE),0)+IF(A48="U911",VLOOKUP(E48,ArkU11d!$A$2:$V$130,15,FALSE),0)</f>
        <v>0</v>
      </c>
      <c r="P48" s="112">
        <f>IF(A48=43,VLOOKUP(E48,Ark43s!$A$2:$V$130,16,FALSE),0)+IF(A48=34,VLOOKUP(E48,'Ark34'!$A$2:$V$130,16,FALSE),0)+IF(E48="cup",VLOOKUP(E48,Arkcup!$A$2:$V$130,16,FALSE),0)+IF(A48=45,VLOOKUP(E48,'Ark45'!$A$2:$V$130,16,FALSE),0)+IF(A48=54,VLOOKUP(E48,'Ark54'!$A$2:$V$130,16,FALSE),0)+IF(A48=56,VLOOKUP(E48,'Ark56'!$A$2:$V$130,16,FALSE),0)+IF(A48=65,VLOOKUP(E48,'Ark65'!$A$2:$V$130,16,FALSE),0)+IF(A48="U911",VLOOKUP(E48,ArkU11d!$A$2:$V$130,16,FALSE),0)</f>
        <v>0</v>
      </c>
      <c r="Q48" s="112">
        <f>IF(A48=43,VLOOKUP(E48,Ark43s!$A$2:$V$130,17,FALSE),0)+IF(A48=34,VLOOKUP(E48,'Ark34'!$A$2:$V$130,17,FALSE),0)+IF(E48="cup",VLOOKUP(E48,Arkcup!$A$2:$V$130,17,FALSE),0)+IF(A48=45,VLOOKUP(E48,'Ark45'!$A$2:$V$130,17,FALSE),0)+IF(A48=54,VLOOKUP(E48,'Ark54'!$A$2:$V$130,17,FALSE),0)+IF(A48=56,VLOOKUP(E48,'Ark56'!$A$2:$V$130,17,FALSE),0)+IF(A48=65,VLOOKUP(E48,'Ark65'!$A$2:$V$130,17,FALSE),0)+IF(A48="U911",VLOOKUP(E48,ArkU11d!$A$2:$V$130,17,FALSE),0)</f>
        <v>0</v>
      </c>
      <c r="R48" s="112">
        <f>IF(A48=43,VLOOKUP(E48,Ark43s!$A$2:$V$130,18,FALSE),0)+IF(A48=34,VLOOKUP(E48,'Ark34'!$A$2:$V$130,18,FALSE),0)+IF(E48="cup",VLOOKUP(E48,Arkcup!$A$2:$V$130,18,FALSE),0)+IF(A48=45,VLOOKUP(E48,'Ark45'!$A$2:$V$130,18,FALSE),0)+IF(A48=54,VLOOKUP(E48,'Ark54'!$A$2:$V$130,18,FALSE),0)+IF(A48=56,VLOOKUP(E48,'Ark56'!$A$2:$V$130,18,FALSE),0)+IF(A48=65,VLOOKUP(E48,'Ark65'!$A$2:$V$130,18,FALSE),0)+IF(A48="U911",VLOOKUP(E48,ArkU11d!$A$2:$V$130,18,FALSE),0)</f>
        <v>0</v>
      </c>
      <c r="S48" s="112">
        <f>IF(A48=43,VLOOKUP(E48,Ark43s!$A$2:$V$130,19,FALSE),0)+IF(A48=34,VLOOKUP(E48,'Ark34'!$A$2:$V$130,19,FALSE),0)+IF(E48="cup",VLOOKUP(E48,Arkcup!$A$2:$V$130,19,FALSE),0)+IF(A48=45,VLOOKUP(E48,'Ark45'!$A$2:$V$130,19,FALSE),0)+IF(A48=54,VLOOKUP(E48,'Ark54'!$A$2:$V$130,19,FALSE),0)+IF(A48=56,VLOOKUP(E48,'Ark56'!$A$2:$V$130,19,FALSE),0)+IF(A48=65,VLOOKUP(E48,'Ark65'!$A$2:$V$130,19,FALSE),0)+IF(A48="U911",VLOOKUP(E48,ArkU11d!$A$2:$V$130,19,FALSE),0)</f>
        <v>0</v>
      </c>
      <c r="T48" s="112">
        <f>IF(A48=43,VLOOKUP(E48,Ark43s!$A$2:$V$130,20,FALSE),0)+IF(A48=34,VLOOKUP(E48,'Ark34'!$A$2:$V$130,20,FALSE),0)+IF(E48="cup",VLOOKUP(E48,Arkcup!$A$2:$V$130,20,FALSE),0)+IF(A48=45,VLOOKUP(E48,'Ark45'!$A$2:$V$130,20,FALSE),0)+IF(A48=54,VLOOKUP(E48,'Ark54'!$A$2:$V$130,20,FALSE),0)+IF(A48=56,VLOOKUP(E48,'Ark56'!$A$2:$V$130,20,FALSE),0)+IF(A48=65,VLOOKUP(E48,'Ark65'!$A$2:$V$130,20,FALSE),0)+IF(A48="U911",VLOOKUP(E48,ArkU11d!$A$2:$V$130,20,FALSE),0)</f>
        <v>0</v>
      </c>
      <c r="U48" s="112">
        <f>IF(A48=43,VLOOKUP(E48,Ark43s!$A$2:$V$130,21,FALSE),0)+IF(A48=34,VLOOKUP(E48,'Ark34'!$A$2:$V$130,21,FALSE),0)+IF(E48="cup",VLOOKUP(E48,Arkcup!$A$2:$V$130,21,FALSE),0)+IF(A48=45,VLOOKUP(E48,'Ark45'!$A$2:$V$130,21,FALSE),0)+IF(A48=54,VLOOKUP(E48,'Ark54'!$A$2:$V$130,21,FALSE),0)+IF(A48=56,VLOOKUP(E48,'Ark56'!$A$2:$V$130,21,FALSE),0)+IF(A48=65,VLOOKUP(E48,'Ark65'!$A$2:$V$130,21,FALSE),0)+IF(A48="U911",VLOOKUP(E48,ArkU11d!$A$2:$V$130,21,FALSE),0)</f>
        <v>0</v>
      </c>
      <c r="V48" s="14">
        <f t="shared" si="3"/>
        <v>0</v>
      </c>
      <c r="W48" s="116"/>
      <c r="X48" s="41"/>
    </row>
    <row r="49" spans="1:24" x14ac:dyDescent="0.25">
      <c r="A49">
        <v>56</v>
      </c>
      <c r="B49" s="25" t="s">
        <v>47</v>
      </c>
      <c r="C49" s="53" t="s">
        <v>20</v>
      </c>
      <c r="D49" s="60"/>
      <c r="E49" s="56">
        <v>0</v>
      </c>
      <c r="F49" s="110">
        <f>IF(A49=43,VLOOKUP(E49,Ark43s!$A$2:$V$130,6,FALSE),0)+IF(A49=34,VLOOKUP(E49,'Ark34'!$A$2:$V$130,6,FALSE),0)+IF(E49="cup",VLOOKUP(E49,Arkcup!$A$2:$V$130,6,FALSE),0)+IF(A49=45,VLOOKUP(E49,'Ark45'!$A$2:$V$130,6,FALSE),0)+IF(A49=54,VLOOKUP(E49,'Ark54'!$A$2:$V$130,6,FALSE),0)+IF(A49=56,VLOOKUP(E49,'Ark56'!$A$2:$V$130,6,FALSE),0)+IF(A49=65,VLOOKUP(E49,'Ark65'!$A$2:$V$130,6,FALSE),0)+IF(A49="U911",VLOOKUP(E49,ArkU911s!$A$2:$V$130,6,FALSE),0)</f>
        <v>0</v>
      </c>
      <c r="G49" s="110">
        <f>IF(A49=43,VLOOKUP(E49,Ark43s!$A$2:$V$130,7,FALSE),0)+IF(A49=34,VLOOKUP(E49,'Ark34'!$A$2:$V$130,7,FALSE),0)+IF(E49="cup",VLOOKUP(E49,Arkcup!$A$2:$V$130,7,FALSE),0)+IF(A49=45,VLOOKUP(E49,'Ark45'!$A$2:$V$130,7,FALSE),0)++IF(A49=54,VLOOKUP(E49,'Ark54'!$A$2:$V$130,7,FALSE),0)+IF(A49=56,VLOOKUP(E49,'Ark56'!$A$2:$V$130,7,FALSE),0)+IF(A49=65,VLOOKUP(E49,'Ark65'!$A$2:$V$130,7,FALSE),0)+IF(A49="U911",VLOOKUP(E49,ArkU911s!$A$2:$V$130,7,FALSE),0)</f>
        <v>0</v>
      </c>
      <c r="H49" s="110">
        <f>IF(A49=43,VLOOKUP(E49,Ark43s!$A$2:$V$130,8,FALSE),0)+IF(A49=34,VLOOKUP(E49,'Ark34'!$A$2:$V$130,8,FALSE),0)+IF(E49="cup",VLOOKUP(E49,Arkcup!$A$2:$V$130,8,FALSE),0)+IF(A49=45,VLOOKUP(E49,'Ark45'!$A$2:$V$130,8,FALSE),0)++IF(A49=54,VLOOKUP(E49,'Ark54'!$A$2:$V$130,8,FALSE),0)+IF(A49=56,VLOOKUP(E49,'Ark56'!$A$2:$V$130,8,FALSE),0)+IF(A49=65,VLOOKUP(E49,'Ark65'!$A$2:$V$130,8,FALSE),0)+IF(A49="U911",VLOOKUP(E49,ArkU911s!$A$2:$V$130,8,FALSE),0)</f>
        <v>0</v>
      </c>
      <c r="I49" s="110">
        <f>IF(A49=43,VLOOKUP(E49,Ark43s!$A$2:$V$130,9,FALSE),0)+IF(A49=34,VLOOKUP(E49,'Ark34'!$A$2:$V$130,9,FALSE),0)+IF(E49="cup",VLOOKUP(E49,Arkcup!$A$2:$V$130,9,FALSE),0)+IF(A49=45,VLOOKUP(E49,'Ark45'!$A$2:$V$130,9,FALSE),0)++IF(A49=54,VLOOKUP(E49,'Ark54'!$A$2:$V$130,9,FALSE),0)+IF(A49=56,VLOOKUP(E49,'Ark56'!$A$2:$V$130,9,FALSE),0)+IF(A49=65,VLOOKUP(E49,'Ark65'!$A$2:$V$130,9,FALSE),0)+IF(A49="U911",VLOOKUP(E49,ArkU911s!$A$2:$V$130,9,FALSE),0)</f>
        <v>0</v>
      </c>
      <c r="J49" s="110">
        <f>IF(A49=43,VLOOKUP(E49,Ark43s!$A$2:$V$130,10,FALSE),0)+IF(A49=34,VLOOKUP(E49,'Ark34'!$A$2:$V$130,10,FALSE),0)+IF(E49="cup",VLOOKUP(E49,Arkcup!$A$2:$V$130,10,FALSE),0)+IF(A49=45,VLOOKUP(E49,'Ark45'!$A$2:$V$130,10,FALSE),0)++IF(A49=54,VLOOKUP(E49,'Ark54'!$A$2:$V$130,10,FALSE),0)+IF(A49=56,VLOOKUP(E49,'Ark56'!$A$2:$V$130,10,FALSE),0)+IF(A49=65,VLOOKUP(E49,'Ark65'!$A$2:$V$130,10,FALSE),0)+IF(A49="SW3",VLOOKUP(E49,ArkSw3!$A$2:$V$130,10,FALSE),0)+IF(A49="SW4",VLOOKUP(E49,ArkSw4!$A$2:$V$130,10,FALSE),0)+IF(A49="SW5",VLOOKUP(E49,ArkSw5!$A$2:$V$130,10,FALSE),0)+IF(A49="SW6",VLOOKUP(E49,ArkSw6!$A$2:$V$130,10,FALSE),0)+IF(A49="U911",VLOOKUP(E49,ArkU911s!$A$2:$V$130,10,FALSE),0)</f>
        <v>0</v>
      </c>
      <c r="K49" s="110">
        <f>IF(A49=43,VLOOKUP(E49,Ark43s!$A$2:$V$130,11,FALSE),0)+IF(A49=34,VLOOKUP(E49,'Ark34'!$A$2:$V$130,11,FALSE),0)+IF(E49="cup",VLOOKUP(E49,Arkcup!$A$2:$V$130,11,FALSE),0)+IF(A49=45,VLOOKUP(E49,'Ark45'!$A$2:$V$130,11,FALSE),0)++IF(A49=54,VLOOKUP(E49,'Ark54'!$A$2:$V$130,11,FALSE),0)+IF(A49=56,VLOOKUP(E49,'Ark56'!$A$2:$V$130,11,FALSE),0)+IF(A49=65,VLOOKUP(E49,'Ark65'!$A$2:$V$130,11,FALSE),0)+IF(A49="SW3",VLOOKUP(E49,ArkSw3!$A$2:$V$130,11,FALSE),0)+IF(A49="SW4",VLOOKUP(E49,ArkSw4!$A$2:$V$130,11,FALSE),0)+IF(A49="SW5",VLOOKUP(E49,ArkSw5!$A$2:$V$130,11,FALSE),0)+IF(A49="SW6",VLOOKUP(E49,ArkSw6!$A$2:$V$130,11,FALSE),0)+IF(A49="U911",VLOOKUP(E49,ArkU911s!$A$2:$V$130,11,FALSE),0)</f>
        <v>0</v>
      </c>
      <c r="L49" s="110">
        <f>IF(A49=43,VLOOKUP(E49,Ark43s!$A$2:$V$130,12,FALSE),0)+IF(A49=34,VLOOKUP(E49,'Ark34'!$A$2:$V$130,12,FALSE),0)+IF(E49="cup",VLOOKUP(E49,Arkcup!$A$2:$V$130,12,FALSE),0)+IF(A49=45,VLOOKUP(E49,'Ark45'!$A$2:$V$130,12,FALSE),0)++IF(A49=54,VLOOKUP(E49,'Ark54'!$A$2:$V$130,12,FALSE),0)+IF(A49=56,VLOOKUP(E49,'Ark56'!$A$2:$V$130,12,FALSE),0)+IF(A49=65,VLOOKUP(E49,'Ark65'!$A$2:$V$130,12,FALSE),0)+IF(A49="SW3",VLOOKUP(E49,ArkSw3!$A$2:$V$130,12,FALSE),0)+IF(A49="SW4",VLOOKUP(E49,ArkSw4!$A$2:$V$130,12,FALSE),0)+IF(A49="SW5",VLOOKUP(E49,ArkSw5!$A$2:$V$130,12,FALSE),0)+IF(A49="SW6",VLOOKUP(E49,ArkSw6!$A$2:$V$130,12,FALSE),0)+IF(A49="U911",VLOOKUP(E49,ArkU911s!$A$2:$V$130,12,FALSE),0)</f>
        <v>0</v>
      </c>
      <c r="M49" s="110">
        <f>IF(A49=43,VLOOKUP(E49,Ark43s!$A$2:$V$130,13,FALSE),0)+IF(A49=34,VLOOKUP(E49,'Ark34'!$A$2:$V$130,13,FALSE),0)+IF(E49="cup",VLOOKUP(E49,Arkcup!$A$2:$V$130,13,FALSE),0)+IF(A49=45,VLOOKUP(E49,'Ark45'!$A$2:$V$130,13,FALSE),0)++IF(A49=54,VLOOKUP(E49,'Ark54'!$A$2:$V$130,13,FALSE),0)+IF(A49=56,VLOOKUP(E49,'Ark56'!$A$2:$V$130,13,FALSE),0)+IF(A49=65,VLOOKUP(E49,'Ark65'!$A$2:$V$130,13,FALSE),0)+IF(A49="SW3",VLOOKUP(E49,ArkSw3!$A$2:$V$130,13,FALSE),0)+IF(A49="SW4",VLOOKUP(E49,ArkSw4!$A$2:$V$130,13,FALSE),0)+IF(A49="SW5",VLOOKUP(E49,ArkSw5!$A$2:$V$130,13,FALSE),0)+IF(A49="SW6",VLOOKUP(E49,ArkSw6!$A$2:$V$130,13,FALSE),0)+IF(A49="U911",VLOOKUP(E49,ArkU911s!$A$2:$V$130,13,FALSE),0)</f>
        <v>0</v>
      </c>
      <c r="N49" s="110">
        <f>IF(A49=43,VLOOKUP(E49,Ark43s!$A$2:$V$130,14,FALSE),0)+IF(A49=34,VLOOKUP(E49,'Ark34'!$A$2:$V$130,14,FALSE),0)+IF(E49="cup",VLOOKUP(E49,Arkcup!$A$2:$V$130,14,FALSE),0)+IF(A49=45,VLOOKUP(E49,'Ark45'!$A$2:$V$130,14,FALSE),0)++IF(A49=54,VLOOKUP(E49,'Ark54'!$A$2:$V$130,14,FALSE),0)+IF(A49=56,VLOOKUP(E49,'Ark56'!$A$2:$V$130,14,FALSE),0)+IF(A49=65,VLOOKUP(E49,'Ark65'!$A$2:$V$130,14,FALSE),0)+IF(A49="SW3",VLOOKUP(E49,ArkSw3!$A$2:$V$130,14,FALSE),0)+IF(A49="SW4",VLOOKUP(E49,ArkSw4!$A$2:$V$130,14,FALSE),0)+IF(A49="SW5",VLOOKUP(E49,ArkSw5!$A$2:$V$130,14,FALSE),0)+IF(A49="SW6",VLOOKUP(E49,ArkSw6!$A$2:$V$130,14,FALSE),0)+IF(A49="U911",VLOOKUP(E49,ArkU911s!$A$2:$V$130,14,FALSE),0)</f>
        <v>0</v>
      </c>
      <c r="O49" s="110">
        <f>IF(A49=43,VLOOKUP(E49,Ark43s!$A$2:$V$130,15,FALSE),0)+IF(A49=34,VLOOKUP(E49,'Ark34'!$A$2:$V$130,15,FALSE),0)+IF(E49="cup",VLOOKUP(E49,Arkcup!$A$2:$V$130,15,FALSE),0)+IF(A49=45,VLOOKUP(E49,'Ark45'!$A$2:$V$130,15,FALSE),0)++IF(A49=54,VLOOKUP(E49,'Ark54'!$A$2:$V$130,15,FALSE),0)+IF(A49=56,VLOOKUP(E49,'Ark56'!$A$2:$V$130,15,FALSE),0)+IF(A49=65,VLOOKUP(E49,'Ark65'!$A$2:$V$130,15,FALSE),0)+IF(A49="SW3",VLOOKUP(E49,ArkSw3!$A$2:$V$130,15,FALSE),0)+IF(A49="SW4",VLOOKUP(E49,ArkSw4!$A$2:$V$130,15,FALSE),0)+IF(A49="SW5",VLOOKUP(E49,ArkSw5!$A$2:$V$130,15,FALSE),0)+IF(A49="SW6",VLOOKUP(E49,ArkSw6!$A$2:$V$130,15,FALSE),0)+IF(A49="U911",VLOOKUP(E49,ArkU911s!$A$2:$V$130,15,FALSE),0)</f>
        <v>0</v>
      </c>
      <c r="P49" s="110">
        <f>IF(A49=43,VLOOKUP(E49,Ark43s!$A$2:$V$130,16,FALSE),0)+IF(A49=34,VLOOKUP(E49,'Ark34'!$A$2:$V$130,16,FALSE),0)+IF(E49="cup",VLOOKUP(E49,Arkcup!$A$2:$V$130,16,FALSE),0)+IF(A49=45,VLOOKUP(E49,'Ark45'!$A$2:$V$130,16,FALSE),0)+IF(A49=54,VLOOKUP(E49,'Ark54'!$A$2:$V$130,16,FALSE),0)+IF(A49=56,VLOOKUP(E49,'Ark56'!$A$2:$V$130,16,FALSE),0)+IF(A49=65,VLOOKUP(E49,'Ark65'!$A$2:$V$130,16,FALSE),0)+IF(A49="U911",VLOOKUP(E49,ArkU911s!$A$2:$V$130,16,FALSE),0)</f>
        <v>0</v>
      </c>
      <c r="Q49" s="110">
        <f>IF(A49=43,VLOOKUP(E49,Ark43s!$A$2:$V$130,17,FALSE),0)+IF(A49=34,VLOOKUP(E49,'Ark34'!$A$2:$V$130,17,FALSE),0)+IF(E49="cup",VLOOKUP(E49,Arkcup!$A$2:$V$130,17,FALSE),0)+IF(A49=45,VLOOKUP(E49,'Ark45'!$A$2:$V$130,17,FALSE),0)+IF(A49=54,VLOOKUP(E49,'Ark54'!$A$2:$V$130,17,FALSE),0)+IF(A49=56,VLOOKUP(E49,'Ark56'!$A$2:$V$130,17,FALSE),0)+IF(A49=65,VLOOKUP(E49,'Ark65'!$A$2:$V$130,17,FALSE),0)+IF(A49="U911",VLOOKUP(E49,ArkU911s!$A$2:$V$130,17,FALSE),0)</f>
        <v>0</v>
      </c>
      <c r="R49" s="110">
        <f>IF(A49=43,VLOOKUP(E49,Ark43s!$A$2:$V$130,18,FALSE),0)+IF(A49=34,VLOOKUP(E49,'Ark34'!$A$2:$V$130,18,FALSE),0)+IF(E49="cup",VLOOKUP(E49,Arkcup!$A$2:$V$130,18,FALSE),0)+IF(A49=45,VLOOKUP(E49,'Ark45'!$A$2:$V$130,18,FALSE),0)+IF(A49=54,VLOOKUP(E49,'Ark54'!$A$2:$V$130,18,FALSE),0)+IF(A49=56,VLOOKUP(E49,'Ark56'!$A$2:$V$130,18,FALSE),0)+IF(A49=65,VLOOKUP(E49,'Ark65'!$A$2:$V$130,18,FALSE),0)+IF(A49="U911",VLOOKUP(E49,ArkU911s!$A$2:$V$130,18,FALSE),0)</f>
        <v>0</v>
      </c>
      <c r="S49" s="110">
        <f>IF(A49=43,VLOOKUP(E49,Ark43s!$A$2:$V$130,19,FALSE),0)+IF(A49=34,VLOOKUP(E49,'Ark34'!$A$2:$V$130,19,FALSE),0)+IF(E49="cup",VLOOKUP(E49,Arkcup!$A$2:$V$130,19,FALSE),0)+IF(A49=45,VLOOKUP(E49,'Ark45'!$A$2:$V$130,19,FALSE),0)+IF(A49=54,VLOOKUP(E49,'Ark54'!$A$2:$V$130,19,FALSE),0)+IF(A49=56,VLOOKUP(E49,'Ark56'!$A$2:$V$130,19,FALSE),0)+IF(A49=65,VLOOKUP(E49,'Ark65'!$A$2:$V$130,19,FALSE),0)+IF(A49="U911",VLOOKUP(E49,ArkU911s!$A$2:$V$130,19,FALSE),0)</f>
        <v>0</v>
      </c>
      <c r="T49" s="110">
        <f>IF(A49=43,VLOOKUP(E49,Ark43s!$A$2:$V$130,20,FALSE),0)+IF(A49=34,VLOOKUP(E49,'Ark34'!$A$2:$V$130,20,FALSE),0)+IF(E49="cup",VLOOKUP(E49,Arkcup!$A$2:$V$130,20,FALSE),0)+IF(A49=45,VLOOKUP(E49,'Ark45'!$A$2:$V$130,20,FALSE),0)+IF(A49=54,VLOOKUP(E49,'Ark54'!$A$2:$V$130,20,FALSE),0)+IF(A49=56,VLOOKUP(E49,'Ark56'!$A$2:$V$130,20,FALSE),0)+IF(A49=65,VLOOKUP(E49,'Ark65'!$A$2:$V$130,20,FALSE),0)+IF(A49="U911",VLOOKUP(E49,ArkU911s!$A$2:$V$130,20,FALSE),0)</f>
        <v>0</v>
      </c>
      <c r="U49" s="110">
        <f>IF(A49=43,VLOOKUP(E49,Ark43s!$A$2:$V$130,21,FALSE),0)+IF(A49=34,VLOOKUP(E49,'Ark34'!$A$2:$V$130,21,FALSE),0)+IF(E49="cup",VLOOKUP(E49,Arkcup!$A$2:$V$130,21,FALSE),0)+IF(A49=45,VLOOKUP(E49,'Ark45'!$A$2:$V$130,21,FALSE),0)+IF(A49=54,VLOOKUP(E49,'Ark54'!$A$2:$V$130,21,FALSE),0)+IF(A49=56,VLOOKUP(E49,'Ark56'!$A$2:$V$130,21,FALSE),0)+IF(A49=65,VLOOKUP(E49,'Ark65'!$A$2:$V$130,21,FALSE),0)+IF(A49="U911",VLOOKUP(E49,ArkU911s!$A$2:$V$130,21,FALSE),0)</f>
        <v>0</v>
      </c>
      <c r="V49" s="31">
        <f t="shared" si="3"/>
        <v>0</v>
      </c>
      <c r="W49" s="114">
        <f>SUM(V49:V53)</f>
        <v>0</v>
      </c>
    </row>
    <row r="50" spans="1:24" x14ac:dyDescent="0.25">
      <c r="A50">
        <v>56</v>
      </c>
      <c r="B50" s="26" t="s">
        <v>47</v>
      </c>
      <c r="C50" s="54" t="s">
        <v>21</v>
      </c>
      <c r="D50" s="61"/>
      <c r="E50" s="57">
        <v>0</v>
      </c>
      <c r="F50" s="111">
        <f>IF(A50=43,VLOOKUP(E50,Ark43s!$A$2:$V$130,6,FALSE),0)+IF(A50=34,VLOOKUP(E50,'Ark34'!$A$2:$V$130,6,FALSE),0)+IF(E50="cup",VLOOKUP(E50,Arkcup!$A$2:$V$130,6,FALSE),0)+IF(A50=45,VLOOKUP(E50,'Ark45'!$A$2:$V$130,6,FALSE),0)+IF(A50=54,VLOOKUP(E50,'Ark54'!$A$2:$V$130,6,FALSE),0)+IF(A50=56,VLOOKUP(E50,'Ark56'!$A$2:$V$130,6,FALSE),0)+IF(A50=65,VLOOKUP(E50,'Ark65'!$A$2:$V$130,6,FALSE),0)+IF(A50="U911",VLOOKUP(E50,ArkU911s!$A$2:$V$130,6,FALSE),0)</f>
        <v>0</v>
      </c>
      <c r="G50" s="111">
        <f>IF(A50=43,VLOOKUP(E50,Ark43s!$A$2:$V$130,7,FALSE),0)+IF(A50=34,VLOOKUP(E50,'Ark34'!$A$2:$V$130,7,FALSE),0)+IF(E50="cup",VLOOKUP(E50,Arkcup!$A$2:$V$130,7,FALSE),0)+IF(A50=45,VLOOKUP(E50,'Ark45'!$A$2:$V$130,7,FALSE),0)++IF(A50=54,VLOOKUP(E50,'Ark54'!$A$2:$V$130,7,FALSE),0)+IF(A50=56,VLOOKUP(E50,'Ark56'!$A$2:$V$130,7,FALSE),0)+IF(A50=65,VLOOKUP(E50,'Ark65'!$A$2:$V$130,7,FALSE),0)+IF(A50="U911",VLOOKUP(E50,ArkU911s!$A$2:$V$130,7,FALSE),0)</f>
        <v>0</v>
      </c>
      <c r="H50" s="111">
        <f>IF(A50=43,VLOOKUP(E50,Ark43s!$A$2:$V$130,8,FALSE),0)+IF(A50=34,VLOOKUP(E50,'Ark34'!$A$2:$V$130,8,FALSE),0)+IF(E50="cup",VLOOKUP(E50,Arkcup!$A$2:$V$130,8,FALSE),0)+IF(A50=45,VLOOKUP(E50,'Ark45'!$A$2:$V$130,8,FALSE),0)++IF(A50=54,VLOOKUP(E50,'Ark54'!$A$2:$V$130,8,FALSE),0)+IF(A50=56,VLOOKUP(E50,'Ark56'!$A$2:$V$130,8,FALSE),0)+IF(A50=65,VLOOKUP(E50,'Ark65'!$A$2:$V$130,8,FALSE),0)+IF(A50="U911",VLOOKUP(E50,ArkU911s!$A$2:$V$130,8,FALSE),0)</f>
        <v>0</v>
      </c>
      <c r="I50" s="111">
        <f>IF(A50=43,VLOOKUP(E50,Ark43s!$A$2:$V$130,9,FALSE),0)+IF(A50=34,VLOOKUP(E50,'Ark34'!$A$2:$V$130,9,FALSE),0)+IF(E50="cup",VLOOKUP(E50,Arkcup!$A$2:$V$130,9,FALSE),0)+IF(A50=45,VLOOKUP(E50,'Ark45'!$A$2:$V$130,9,FALSE),0)++IF(A50=54,VLOOKUP(E50,'Ark54'!$A$2:$V$130,9,FALSE),0)+IF(A50=56,VLOOKUP(E50,'Ark56'!$A$2:$V$130,9,FALSE),0)+IF(A50=65,VLOOKUP(E50,'Ark65'!$A$2:$V$130,9,FALSE),0)+IF(A50="U911",VLOOKUP(E50,ArkU911s!$A$2:$V$130,9,FALSE),0)</f>
        <v>0</v>
      </c>
      <c r="J50" s="111">
        <f>IF(A50=43,VLOOKUP(E50,Ark43s!$A$2:$V$130,10,FALSE),0)+IF(A50=34,VLOOKUP(E50,'Ark34'!$A$2:$V$130,10,FALSE),0)+IF(E50="cup",VLOOKUP(E50,Arkcup!$A$2:$V$130,10,FALSE),0)+IF(A50=45,VLOOKUP(E50,'Ark45'!$A$2:$V$130,10,FALSE),0)++IF(A50=54,VLOOKUP(E50,'Ark54'!$A$2:$V$130,10,FALSE),0)+IF(A50=56,VLOOKUP(E50,'Ark56'!$A$2:$V$130,10,FALSE),0)+IF(A50=65,VLOOKUP(E50,'Ark65'!$A$2:$V$130,10,FALSE),0)+IF(A50="SW3",VLOOKUP(E50,ArkSw3!$A$2:$V$130,10,FALSE),0)+IF(A50="SW4",VLOOKUP(E50,ArkSw4!$A$2:$V$130,10,FALSE),0)+IF(A50="SW5",VLOOKUP(E50,ArkSw5!$A$2:$V$130,10,FALSE),0)+IF(A50="SW6",VLOOKUP(E50,ArkSw6!$A$2:$V$130,10,FALSE),0)+IF(A50="U911",VLOOKUP(E50,ArkU911s!$A$2:$V$130,10,FALSE),0)</f>
        <v>0</v>
      </c>
      <c r="K50" s="111">
        <f>IF(A50=43,VLOOKUP(E50,Ark43s!$A$2:$V$130,11,FALSE),0)+IF(A50=34,VLOOKUP(E50,'Ark34'!$A$2:$V$130,11,FALSE),0)+IF(E50="cup",VLOOKUP(E50,Arkcup!$A$2:$V$130,11,FALSE),0)+IF(A50=45,VLOOKUP(E50,'Ark45'!$A$2:$V$130,11,FALSE),0)++IF(A50=54,VLOOKUP(E50,'Ark54'!$A$2:$V$130,11,FALSE),0)+IF(A50=56,VLOOKUP(E50,'Ark56'!$A$2:$V$130,11,FALSE),0)+IF(A50=65,VLOOKUP(E50,'Ark65'!$A$2:$V$130,11,FALSE),0)+IF(A50="SW3",VLOOKUP(E50,ArkSw3!$A$2:$V$130,11,FALSE),0)+IF(A50="SW4",VLOOKUP(E50,ArkSw4!$A$2:$V$130,11,FALSE),0)+IF(A50="SW5",VLOOKUP(E50,ArkSw5!$A$2:$V$130,11,FALSE),0)+IF(A50="SW6",VLOOKUP(E50,ArkSw6!$A$2:$V$130,11,FALSE),0)+IF(A50="U911",VLOOKUP(E50,ArkU911s!$A$2:$V$130,11,FALSE),0)</f>
        <v>0</v>
      </c>
      <c r="L50" s="111">
        <f>IF(A50=43,VLOOKUP(E50,Ark43s!$A$2:$V$130,12,FALSE),0)+IF(A50=34,VLOOKUP(E50,'Ark34'!$A$2:$V$130,12,FALSE),0)+IF(E50="cup",VLOOKUP(E50,Arkcup!$A$2:$V$130,12,FALSE),0)+IF(A50=45,VLOOKUP(E50,'Ark45'!$A$2:$V$130,12,FALSE),0)++IF(A50=54,VLOOKUP(E50,'Ark54'!$A$2:$V$130,12,FALSE),0)+IF(A50=56,VLOOKUP(E50,'Ark56'!$A$2:$V$130,12,FALSE),0)+IF(A50=65,VLOOKUP(E50,'Ark65'!$A$2:$V$130,12,FALSE),0)+IF(A50="SW3",VLOOKUP(E50,ArkSw3!$A$2:$V$130,12,FALSE),0)+IF(A50="SW4",VLOOKUP(E50,ArkSw4!$A$2:$V$130,12,FALSE),0)+IF(A50="SW5",VLOOKUP(E50,ArkSw5!$A$2:$V$130,12,FALSE),0)+IF(A50="SW6",VLOOKUP(E50,ArkSw6!$A$2:$V$130,12,FALSE),0)+IF(A50="U911",VLOOKUP(E50,ArkU911s!$A$2:$V$130,12,FALSE),0)</f>
        <v>0</v>
      </c>
      <c r="M50" s="111">
        <f>IF(A50=43,VLOOKUP(E50,Ark43s!$A$2:$V$130,13,FALSE),0)+IF(A50=34,VLOOKUP(E50,'Ark34'!$A$2:$V$130,13,FALSE),0)+IF(E50="cup",VLOOKUP(E50,Arkcup!$A$2:$V$130,13,FALSE),0)+IF(A50=45,VLOOKUP(E50,'Ark45'!$A$2:$V$130,13,FALSE),0)++IF(A50=54,VLOOKUP(E50,'Ark54'!$A$2:$V$130,13,FALSE),0)+IF(A50=56,VLOOKUP(E50,'Ark56'!$A$2:$V$130,13,FALSE),0)+IF(A50=65,VLOOKUP(E50,'Ark65'!$A$2:$V$130,13,FALSE),0)+IF(A50="SW3",VLOOKUP(E50,ArkSw3!$A$2:$V$130,13,FALSE),0)+IF(A50="SW4",VLOOKUP(E50,ArkSw4!$A$2:$V$130,13,FALSE),0)+IF(A50="SW5",VLOOKUP(E50,ArkSw5!$A$2:$V$130,13,FALSE),0)+IF(A50="SW6",VLOOKUP(E50,ArkSw6!$A$2:$V$130,13,FALSE),0)+IF(A50="U911",VLOOKUP(E50,ArkU911s!$A$2:$V$130,13,FALSE),0)</f>
        <v>0</v>
      </c>
      <c r="N50" s="111">
        <f>IF(A50=43,VLOOKUP(E50,Ark43s!$A$2:$V$130,14,FALSE),0)+IF(A50=34,VLOOKUP(E50,'Ark34'!$A$2:$V$130,14,FALSE),0)+IF(E50="cup",VLOOKUP(E50,Arkcup!$A$2:$V$130,14,FALSE),0)+IF(A50=45,VLOOKUP(E50,'Ark45'!$A$2:$V$130,14,FALSE),0)++IF(A50=54,VLOOKUP(E50,'Ark54'!$A$2:$V$130,14,FALSE),0)+IF(A50=56,VLOOKUP(E50,'Ark56'!$A$2:$V$130,14,FALSE),0)+IF(A50=65,VLOOKUP(E50,'Ark65'!$A$2:$V$130,14,FALSE),0)+IF(A50="SW3",VLOOKUP(E50,ArkSw3!$A$2:$V$130,14,FALSE),0)+IF(A50="SW4",VLOOKUP(E50,ArkSw4!$A$2:$V$130,14,FALSE),0)+IF(A50="SW5",VLOOKUP(E50,ArkSw5!$A$2:$V$130,14,FALSE),0)+IF(A50="SW6",VLOOKUP(E50,ArkSw6!$A$2:$V$130,14,FALSE),0)+IF(A50="U911",VLOOKUP(E50,ArkU911s!$A$2:$V$130,14,FALSE),0)</f>
        <v>0</v>
      </c>
      <c r="O50" s="111">
        <f>IF(A50=43,VLOOKUP(E50,Ark43s!$A$2:$V$130,15,FALSE),0)+IF(A50=34,VLOOKUP(E50,'Ark34'!$A$2:$V$130,15,FALSE),0)+IF(E50="cup",VLOOKUP(E50,Arkcup!$A$2:$V$130,15,FALSE),0)+IF(A50=45,VLOOKUP(E50,'Ark45'!$A$2:$V$130,15,FALSE),0)++IF(A50=54,VLOOKUP(E50,'Ark54'!$A$2:$V$130,15,FALSE),0)+IF(A50=56,VLOOKUP(E50,'Ark56'!$A$2:$V$130,15,FALSE),0)+IF(A50=65,VLOOKUP(E50,'Ark65'!$A$2:$V$130,15,FALSE),0)+IF(A50="SW3",VLOOKUP(E50,ArkSw3!$A$2:$V$130,15,FALSE),0)+IF(A50="SW4",VLOOKUP(E50,ArkSw4!$A$2:$V$130,15,FALSE),0)+IF(A50="SW5",VLOOKUP(E50,ArkSw5!$A$2:$V$130,15,FALSE),0)+IF(A50="SW6",VLOOKUP(E50,ArkSw6!$A$2:$V$130,15,FALSE),0)+IF(A50="U911",VLOOKUP(E50,ArkU911s!$A$2:$V$130,15,FALSE),0)</f>
        <v>0</v>
      </c>
      <c r="P50" s="111">
        <f>IF(A50=43,VLOOKUP(E50,Ark43s!$A$2:$V$130,16,FALSE),0)+IF(A50=34,VLOOKUP(E50,'Ark34'!$A$2:$V$130,16,FALSE),0)+IF(E50="cup",VLOOKUP(E50,Arkcup!$A$2:$V$130,16,FALSE),0)+IF(A50=45,VLOOKUP(E50,'Ark45'!$A$2:$V$130,16,FALSE),0)+IF(A50=54,VLOOKUP(E50,'Ark54'!$A$2:$V$130,16,FALSE),0)+IF(A50=56,VLOOKUP(E50,'Ark56'!$A$2:$V$130,16,FALSE),0)+IF(A50=65,VLOOKUP(E50,'Ark65'!$A$2:$V$130,16,FALSE),0)+IF(A50="U911",VLOOKUP(E50,ArkU911s!$A$2:$V$130,16,FALSE),0)</f>
        <v>0</v>
      </c>
      <c r="Q50" s="111">
        <f>IF(A50=43,VLOOKUP(E50,Ark43s!$A$2:$V$130,17,FALSE),0)+IF(A50=34,VLOOKUP(E50,'Ark34'!$A$2:$V$130,17,FALSE),0)+IF(E50="cup",VLOOKUP(E50,Arkcup!$A$2:$V$130,17,FALSE),0)+IF(A50=45,VLOOKUP(E50,'Ark45'!$A$2:$V$130,17,FALSE),0)+IF(A50=54,VLOOKUP(E50,'Ark54'!$A$2:$V$130,17,FALSE),0)+IF(A50=56,VLOOKUP(E50,'Ark56'!$A$2:$V$130,17,FALSE),0)+IF(A50=65,VLOOKUP(E50,'Ark65'!$A$2:$V$130,17,FALSE),0)+IF(A50="U911",VLOOKUP(E50,ArkU911s!$A$2:$V$130,17,FALSE),0)</f>
        <v>0</v>
      </c>
      <c r="R50" s="111">
        <f>IF(A50=43,VLOOKUP(E50,Ark43s!$A$2:$V$130,18,FALSE),0)+IF(A50=34,VLOOKUP(E50,'Ark34'!$A$2:$V$130,18,FALSE),0)+IF(E50="cup",VLOOKUP(E50,Arkcup!$A$2:$V$130,18,FALSE),0)+IF(A50=45,VLOOKUP(E50,'Ark45'!$A$2:$V$130,18,FALSE),0)+IF(A50=54,VLOOKUP(E50,'Ark54'!$A$2:$V$130,18,FALSE),0)+IF(A50=56,VLOOKUP(E50,'Ark56'!$A$2:$V$130,18,FALSE),0)+IF(A50=65,VLOOKUP(E50,'Ark65'!$A$2:$V$130,18,FALSE),0)+IF(A50="U911",VLOOKUP(E50,ArkU911s!$A$2:$V$130,18,FALSE),0)</f>
        <v>0</v>
      </c>
      <c r="S50" s="111">
        <f>IF(A50=43,VLOOKUP(E50,Ark43s!$A$2:$V$130,19,FALSE),0)+IF(A50=34,VLOOKUP(E50,'Ark34'!$A$2:$V$130,19,FALSE),0)+IF(E50="cup",VLOOKUP(E50,Arkcup!$A$2:$V$130,19,FALSE),0)+IF(A50=45,VLOOKUP(E50,'Ark45'!$A$2:$V$130,19,FALSE),0)+IF(A50=54,VLOOKUP(E50,'Ark54'!$A$2:$V$130,19,FALSE),0)+IF(A50=56,VLOOKUP(E50,'Ark56'!$A$2:$V$130,19,FALSE),0)+IF(A50=65,VLOOKUP(E50,'Ark65'!$A$2:$V$130,19,FALSE),0)+IF(A50="U911",VLOOKUP(E50,ArkU911s!$A$2:$V$130,19,FALSE),0)</f>
        <v>0</v>
      </c>
      <c r="T50" s="111">
        <f>IF(A50=43,VLOOKUP(E50,Ark43s!$A$2:$V$130,20,FALSE),0)+IF(A50=34,VLOOKUP(E50,'Ark34'!$A$2:$V$130,20,FALSE),0)+IF(E50="cup",VLOOKUP(E50,Arkcup!$A$2:$V$130,20,FALSE),0)+IF(A50=45,VLOOKUP(E50,'Ark45'!$A$2:$V$130,20,FALSE),0)+IF(A50=54,VLOOKUP(E50,'Ark54'!$A$2:$V$130,20,FALSE),0)+IF(A50=56,VLOOKUP(E50,'Ark56'!$A$2:$V$130,20,FALSE),0)+IF(A50=65,VLOOKUP(E50,'Ark65'!$A$2:$V$130,20,FALSE),0)+IF(A50="U911",VLOOKUP(E50,ArkU911s!$A$2:$V$130,20,FALSE),0)</f>
        <v>0</v>
      </c>
      <c r="U50" s="111">
        <f>IF(A50=43,VLOOKUP(E50,Ark43s!$A$2:$V$130,21,FALSE),0)+IF(A50=34,VLOOKUP(E50,'Ark34'!$A$2:$V$130,21,FALSE),0)+IF(E50="cup",VLOOKUP(E50,Arkcup!$A$2:$V$130,21,FALSE),0)+IF(A50=45,VLOOKUP(E50,'Ark45'!$A$2:$V$130,21,FALSE),0)+IF(A50=54,VLOOKUP(E50,'Ark54'!$A$2:$V$130,21,FALSE),0)+IF(A50=56,VLOOKUP(E50,'Ark56'!$A$2:$V$130,21,FALSE),0)+IF(A50=65,VLOOKUP(E50,'Ark65'!$A$2:$V$130,21,FALSE),0)+IF(A50="U911",VLOOKUP(E50,ArkU911s!$A$2:$V$130,21,FALSE),0)</f>
        <v>0</v>
      </c>
      <c r="V50" s="22">
        <f t="shared" si="3"/>
        <v>0</v>
      </c>
      <c r="W50" s="115"/>
    </row>
    <row r="51" spans="1:24" x14ac:dyDescent="0.25">
      <c r="A51">
        <v>43</v>
      </c>
      <c r="B51" s="26" t="s">
        <v>47</v>
      </c>
      <c r="C51" s="54" t="s">
        <v>22</v>
      </c>
      <c r="D51" s="61"/>
      <c r="E51" s="57">
        <v>0</v>
      </c>
      <c r="F51" s="111">
        <f>IF(A51=43,VLOOKUP(E51,Ark43d!$A$2:$V$130,6,FALSE),0)+IF(A51=34,VLOOKUP(E51,'Ark34'!$A$2:$V$130,6,FALSE),0)+IF(A51="cup",VLOOKUP(E51,Arkcup!$A$2:$V$130,6,FALSE),0)+IF(A51=45,VLOOKUP(E51,'Ark45'!$A$2:$V$130,6,FALSE),0)++IF(A51=54,VLOOKUP(E51,'Ark54'!$A$2:$V$130,6,FALSE),0)+IF(A51=56,VLOOKUP(E51,'Ark56'!$A$2:$V$130,6,FALSE),0)+IF(A51=65,VLOOKUP(E51,'Ark65'!$A$2:$V$130,6,FALSE),0)+IF(A51="U911",VLOOKUP(E51,ArkU11d!$A$2:$V$130,6,FALSE),0)</f>
        <v>0</v>
      </c>
      <c r="G51" s="111">
        <f>IF(A51=43,VLOOKUP(E51,Ark43d!$A$2:$V$130,7,FALSE),0)+IF(A51=34,VLOOKUP(E51,'Ark34'!$A$2:$V$130,7,FALSE),0)+IF(A51="cup",VLOOKUP(E51,Arkcup!$A$2:$V$130,7,FALSE),0)+IF(A51=45,VLOOKUP(E51,'Ark45'!$A$2:$V$130,7,FALSE),0)++IF(A51=54,VLOOKUP(E51,'Ark54'!$A$2:$V$130,7,FALSE),0)+IF(A51=56,VLOOKUP(E51,'Ark56'!$A$2:$V$130,7,FALSE),0)+IF(A51=65,VLOOKUP(E51,'Ark65'!$A$2:$V$130,7,FALSE),0)+IF(A51="U911",VLOOKUP(E51,ArkU11d!$A$2:$V$130,7,FALSE),0)</f>
        <v>0</v>
      </c>
      <c r="H51" s="111">
        <f>IF(A51=43,VLOOKUP(E51,Ark43d!$A$2:$V$130,8,FALSE),0)+IF(A51=34,VLOOKUP(E51,'Ark34'!$A$2:$V$130,8,FALSE),0)+IF(A51="cup",VLOOKUP(E51,Arkcup!$A$2:$V$130,8,FALSE),0)+IF(A51=45,VLOOKUP(E51,'Ark45'!$A$2:$V$130,8,FALSE),0)++IF(A51=54,VLOOKUP(E51,'Ark54'!$A$2:$V$130,8,FALSE),0)+IF(A51=56,VLOOKUP(E51,'Ark56'!$A$2:$V$130,8,FALSE),0)+IF(A51=65,VLOOKUP(E51,'Ark65'!$A$2:$V$130,8,FALSE),0)+IF(A51="U911",VLOOKUP(E51,ArkU11d!$A$2:$V$130,8,FALSE),0)</f>
        <v>0</v>
      </c>
      <c r="I51" s="111">
        <f>IF(A51=43,VLOOKUP(E51,Ark43d!$A$2:$V$130,9,FALSE),0)+IF(A51=34,VLOOKUP(E51,'Ark34'!$A$2:$V$130,9,FALSE),0)+IF(A51="cup",VLOOKUP(E51,Arkcup!$A$2:$V$130,9,FALSE),0)+IF(A51=45,VLOOKUP(E51,'Ark45'!$A$2:$V$130,9,FALSE),0)++IF(A51=54,VLOOKUP(E51,'Ark54'!$A$2:$V$130,9,FALSE),0)+IF(A51=56,VLOOKUP(E51,'Ark56'!$A$2:$V$130,9,FALSE),0)+IF(A51=65,VLOOKUP(E51,'Ark65'!$A$2:$V$130,9,FALSE),0)+IF(A51="U911",VLOOKUP(E51,ArkU11d!$A$2:$V$130,9,FALSE),0)</f>
        <v>0</v>
      </c>
      <c r="J51" s="111">
        <f>IF(A51=43,VLOOKUP(E51,Ark43s!$A$2:$V$130,10,FALSE),0)+IF(A51=34,VLOOKUP(E51,'Ark34'!$A$2:$V$130,10,FALSE),0)+IF(E51="cup",VLOOKUP(E51,Arkcup!$A$2:$V$130,10,FALSE),0)+IF(A51=45,VLOOKUP(E51,'Ark45'!$A$2:$V$130,10,FALSE),0)++IF(A51=54,VLOOKUP(E51,'Ark54'!$A$2:$V$130,10,FALSE),0)+IF(A51=56,VLOOKUP(E51,'Ark56'!$A$2:$V$130,10,FALSE),0)+IF(A51=65,VLOOKUP(E51,'Ark65'!$A$2:$V$130,10,FALSE),0)+IF(A51="SW3",VLOOKUP(E51,ArkSw3!$A$2:$V$130,10,FALSE),0)+IF(A51="SW4",VLOOKUP(E51,ArkSw4!$A$2:$V$130,10,FALSE),0)+IF(A51="SW5",VLOOKUP(E51,ArkSw5!$A$2:$V$130,10,FALSE),0)+IF(A51="SW6",VLOOKUP(E51,ArkSw6!$A$2:$V$130,10,FALSE),0)+IF(A51="U911",VLOOKUP(E51,ArkU11d!$A$2:$V$130,10,FALSE),0)</f>
        <v>0</v>
      </c>
      <c r="K51" s="111">
        <f>IF(A51=43,VLOOKUP(E51,Ark43s!$A$2:$V$130,11,FALSE),0)+IF(A51=34,VLOOKUP(E51,'Ark34'!$A$2:$V$130,11,FALSE),0)+IF(E51="cup",VLOOKUP(E51,Arkcup!$A$2:$V$130,11,FALSE),0)+IF(A51=45,VLOOKUP(E51,'Ark45'!$A$2:$V$130,11,FALSE),0)++IF(A51=54,VLOOKUP(E51,'Ark54'!$A$2:$V$130,11,FALSE),0)+IF(A51=56,VLOOKUP(E51,'Ark56'!$A$2:$V$130,11,FALSE),0)+IF(A51=65,VLOOKUP(E51,'Ark65'!$A$2:$V$130,11,FALSE),0)+IF(A51="SW3",VLOOKUP(E51,ArkSw3!$A$2:$V$130,11,FALSE),0)+IF(A51="SW4",VLOOKUP(E51,ArkSw4!$A$2:$V$130,11,FALSE),0)+IF(A51="SW5",VLOOKUP(E51,ArkSw5!$A$2:$V$130,11,FALSE),0)+IF(A51="SW6",VLOOKUP(E51,ArkSw6!$A$2:$V$130,11,FALSE),0)+IF(A51="U911",VLOOKUP(E51,ArkU11d!$A$2:$V$130,11,FALSE),0)</f>
        <v>0</v>
      </c>
      <c r="L51" s="111">
        <f>IF(A51=43,VLOOKUP(E51,Ark43s!$A$2:$V$130,12,FALSE),0)+IF(A51=34,VLOOKUP(E51,'Ark34'!$A$2:$V$130,12,FALSE),0)+IF(E51="cup",VLOOKUP(E51,Arkcup!$A$2:$V$130,12,FALSE),0)+IF(A51=45,VLOOKUP(E51,'Ark45'!$A$2:$V$130,12,FALSE),0)++IF(A51=54,VLOOKUP(E51,'Ark54'!$A$2:$V$130,12,FALSE),0)+IF(A51=56,VLOOKUP(E51,'Ark56'!$A$2:$V$130,12,FALSE),0)+IF(A51=65,VLOOKUP(E51,'Ark65'!$A$2:$V$130,12,FALSE),0)+IF(A51="SW3",VLOOKUP(E51,ArkSw3!$A$2:$V$130,12,FALSE),0)+IF(A51="SW4",VLOOKUP(E51,ArkSw4!$A$2:$V$130,12,FALSE),0)+IF(A51="SW5",VLOOKUP(E51,ArkSw5!$A$2:$V$130,12,FALSE),0)+IF(A51="SW6",VLOOKUP(E51,ArkSw6!$A$2:$V$130,12,FALSE),0)+IF(A51="U911",VLOOKUP(E51,ArkU11d!$A$2:$V$130,12,FALSE),0)</f>
        <v>0</v>
      </c>
      <c r="M51" s="111">
        <f>IF(A51=43,VLOOKUP(E51,Ark43s!$A$2:$V$130,13,FALSE),0)+IF(A51=34,VLOOKUP(E51,'Ark34'!$A$2:$V$130,13,FALSE),0)+IF(E51="cup",VLOOKUP(E51,Arkcup!$A$2:$V$130,13,FALSE),0)+IF(A51=45,VLOOKUP(E51,'Ark45'!$A$2:$V$130,13,FALSE),0)++IF(A51=54,VLOOKUP(E51,'Ark54'!$A$2:$V$130,13,FALSE),0)+IF(A51=56,VLOOKUP(E51,'Ark56'!$A$2:$V$130,13,FALSE),0)+IF(A51=65,VLOOKUP(E51,'Ark65'!$A$2:$V$130,13,FALSE),0)+IF(A51="SW3",VLOOKUP(E51,ArkSw3!$A$2:$V$130,13,FALSE),0)+IF(A51="SW4",VLOOKUP(E51,ArkSw4!$A$2:$V$130,13,FALSE),0)+IF(A51="SW5",VLOOKUP(E51,ArkSw5!$A$2:$V$130,13,FALSE),0)+IF(A51="SW6",VLOOKUP(E51,ArkSw6!$A$2:$V$130,13,FALSE),0)+IF(A51="U911",VLOOKUP(E51,ArkU11d!$A$2:$V$130,13,FALSE),0)</f>
        <v>0</v>
      </c>
      <c r="N51" s="111">
        <f>IF(A51=43,VLOOKUP(E51,Ark43s!$A$2:$V$130,14,FALSE),0)+IF(A51=34,VLOOKUP(E51,'Ark34'!$A$2:$V$130,14,FALSE),0)+IF(E51="cup",VLOOKUP(E51,Arkcup!$A$2:$V$130,14,FALSE),0)+IF(A51=45,VLOOKUP(E51,'Ark45'!$A$2:$V$130,14,FALSE),0)++IF(A51=54,VLOOKUP(E51,'Ark54'!$A$2:$V$130,14,FALSE),0)+IF(A51=56,VLOOKUP(E51,'Ark56'!$A$2:$V$130,14,FALSE),0)+IF(A51=65,VLOOKUP(E51,'Ark65'!$A$2:$V$130,14,FALSE),0)+IF(A51="SW3",VLOOKUP(E51,ArkSw3!$A$2:$V$130,14,FALSE),0)+IF(A51="SW4",VLOOKUP(E51,ArkSw4!$A$2:$V$130,14,FALSE),0)+IF(A51="SW5",VLOOKUP(E51,ArkSw5!$A$2:$V$130,14,FALSE),0)+IF(A51="SW6",VLOOKUP(E51,ArkSw6!$A$2:$V$130,14,FALSE),0)+IF(A51="U911",VLOOKUP(E51,ArkU11d!$A$2:$V$130,14,FALSE),0)</f>
        <v>0</v>
      </c>
      <c r="O51" s="111">
        <f>IF(A51=43,VLOOKUP(E51,Ark43s!$A$2:$V$130,15,FALSE),0)+IF(A51=34,VLOOKUP(E51,'Ark34'!$A$2:$V$130,15,FALSE),0)+IF(E51="cup",VLOOKUP(E51,Arkcup!$A$2:$V$130,15,FALSE),0)+IF(A51=45,VLOOKUP(E51,'Ark45'!$A$2:$V$130,15,FALSE),0)++IF(A51=54,VLOOKUP(E51,'Ark54'!$A$2:$V$130,15,FALSE),0)+IF(A51=56,VLOOKUP(E51,'Ark56'!$A$2:$V$130,15,FALSE),0)+IF(A51=65,VLOOKUP(E51,'Ark65'!$A$2:$V$130,15,FALSE),0)+IF(A51="SW3",VLOOKUP(E51,ArkSw3!$A$2:$V$130,15,FALSE),0)+IF(A51="SW4",VLOOKUP(E51,ArkSw4!$A$2:$V$130,15,FALSE),0)+IF(A51="SW5",VLOOKUP(E51,ArkSw5!$A$2:$V$130,15,FALSE),0)+IF(A51="SW6",VLOOKUP(E51,ArkSw6!$A$2:$V$130,15,FALSE),0)+IF(A51="U911",VLOOKUP(E51,ArkU11d!$A$2:$V$130,15,FALSE),0)</f>
        <v>0</v>
      </c>
      <c r="P51" s="111">
        <f>IF(A51=43,VLOOKUP(E51,Ark43s!$A$2:$V$130,16,FALSE),0)+IF(A51=34,VLOOKUP(E51,'Ark34'!$A$2:$V$130,16,FALSE),0)+IF(E51="cup",VLOOKUP(E51,Arkcup!$A$2:$V$130,16,FALSE),0)+IF(A51=45,VLOOKUP(E51,'Ark45'!$A$2:$V$130,16,FALSE),0)+IF(A51=54,VLOOKUP(E51,'Ark54'!$A$2:$V$130,16,FALSE),0)+IF(A51=56,VLOOKUP(E51,'Ark56'!$A$2:$V$130,16,FALSE),0)+IF(A51=65,VLOOKUP(E51,'Ark65'!$A$2:$V$130,16,FALSE),0)+IF(A51="U911",VLOOKUP(E51,ArkU11d!$A$2:$V$130,16,FALSE),0)</f>
        <v>0</v>
      </c>
      <c r="Q51" s="111">
        <f>IF(A51=43,VLOOKUP(E51,Ark43s!$A$2:$V$130,17,FALSE),0)+IF(A51=34,VLOOKUP(E51,'Ark34'!$A$2:$V$130,17,FALSE),0)+IF(E51="cup",VLOOKUP(E51,Arkcup!$A$2:$V$130,17,FALSE),0)+IF(A51=45,VLOOKUP(E51,'Ark45'!$A$2:$V$130,17,FALSE),0)+IF(A51=54,VLOOKUP(E51,'Ark54'!$A$2:$V$130,17,FALSE),0)+IF(A51=56,VLOOKUP(E51,'Ark56'!$A$2:$V$130,17,FALSE),0)+IF(A51=65,VLOOKUP(E51,'Ark65'!$A$2:$V$130,17,FALSE),0)+IF(A51="U911",VLOOKUP(E51,ArkU11d!$A$2:$V$130,17,FALSE),0)</f>
        <v>0</v>
      </c>
      <c r="R51" s="111">
        <f>IF(A51=43,VLOOKUP(E51,Ark43s!$A$2:$V$130,18,FALSE),0)+IF(A51=34,VLOOKUP(E51,'Ark34'!$A$2:$V$130,18,FALSE),0)+IF(E51="cup",VLOOKUP(E51,Arkcup!$A$2:$V$130,18,FALSE),0)+IF(A51=45,VLOOKUP(E51,'Ark45'!$A$2:$V$130,18,FALSE),0)+IF(A51=54,VLOOKUP(E51,'Ark54'!$A$2:$V$130,18,FALSE),0)+IF(A51=56,VLOOKUP(E51,'Ark56'!$A$2:$V$130,18,FALSE),0)+IF(A51=65,VLOOKUP(E51,'Ark65'!$A$2:$V$130,18,FALSE),0)+IF(A51="U911",VLOOKUP(E51,ArkU11d!$A$2:$V$130,18,FALSE),0)</f>
        <v>0</v>
      </c>
      <c r="S51" s="111">
        <f>IF(A51=43,VLOOKUP(E51,Ark43s!$A$2:$V$130,19,FALSE),0)+IF(A51=34,VLOOKUP(E51,'Ark34'!$A$2:$V$130,19,FALSE),0)+IF(E51="cup",VLOOKUP(E51,Arkcup!$A$2:$V$130,19,FALSE),0)+IF(A51=45,VLOOKUP(E51,'Ark45'!$A$2:$V$130,19,FALSE),0)+IF(A51=54,VLOOKUP(E51,'Ark54'!$A$2:$V$130,19,FALSE),0)+IF(A51=56,VLOOKUP(E51,'Ark56'!$A$2:$V$130,19,FALSE),0)+IF(A51=65,VLOOKUP(E51,'Ark65'!$A$2:$V$130,19,FALSE),0)+IF(A51="U911",VLOOKUP(E51,ArkU11d!$A$2:$V$130,19,FALSE),0)</f>
        <v>0</v>
      </c>
      <c r="T51" s="111">
        <f>IF(A51=43,VLOOKUP(E51,Ark43s!$A$2:$V$130,20,FALSE),0)+IF(A51=34,VLOOKUP(E51,'Ark34'!$A$2:$V$130,20,FALSE),0)+IF(E51="cup",VLOOKUP(E51,Arkcup!$A$2:$V$130,20,FALSE),0)+IF(A51=45,VLOOKUP(E51,'Ark45'!$A$2:$V$130,20,FALSE),0)+IF(A51=54,VLOOKUP(E51,'Ark54'!$A$2:$V$130,20,FALSE),0)+IF(A51=56,VLOOKUP(E51,'Ark56'!$A$2:$V$130,20,FALSE),0)+IF(A51=65,VLOOKUP(E51,'Ark65'!$A$2:$V$130,20,FALSE),0)+IF(A51="U911",VLOOKUP(E51,ArkU11d!$A$2:$V$130,20,FALSE),0)</f>
        <v>0</v>
      </c>
      <c r="U51" s="111">
        <f>IF(A51=43,VLOOKUP(E51,Ark43s!$A$2:$V$130,21,FALSE),0)+IF(A51=34,VLOOKUP(E51,'Ark34'!$A$2:$V$130,21,FALSE),0)+IF(E51="cup",VLOOKUP(E51,Arkcup!$A$2:$V$130,21,FALSE),0)+IF(A51=45,VLOOKUP(E51,'Ark45'!$A$2:$V$130,21,FALSE),0)+IF(A51=54,VLOOKUP(E51,'Ark54'!$A$2:$V$130,21,FALSE),0)+IF(A51=56,VLOOKUP(E51,'Ark56'!$A$2:$V$130,21,FALSE),0)+IF(A51=65,VLOOKUP(E51,'Ark65'!$A$2:$V$130,21,FALSE),0)+IF(A51="U911",VLOOKUP(E51,ArkU11d!$A$2:$V$130,21,FALSE),0)</f>
        <v>0</v>
      </c>
      <c r="V51" s="22">
        <f t="shared" si="3"/>
        <v>0</v>
      </c>
      <c r="W51" s="115"/>
    </row>
    <row r="52" spans="1:24" x14ac:dyDescent="0.25">
      <c r="A52">
        <v>43</v>
      </c>
      <c r="B52" s="26" t="s">
        <v>47</v>
      </c>
      <c r="C52" s="54" t="s">
        <v>23</v>
      </c>
      <c r="D52" s="61"/>
      <c r="E52" s="57">
        <v>0</v>
      </c>
      <c r="F52" s="111">
        <f>IF(A52=43,VLOOKUP(E52,Ark43d!$A$2:$V$130,6,FALSE),0)+IF(A52=34,VLOOKUP(E52,'Ark34'!$A$2:$V$130,6,FALSE),0)+IF(A52="cup",VLOOKUP(E52,Arkcup!$A$2:$V$130,6,FALSE),0)+IF(A52=45,VLOOKUP(E52,'Ark45'!$A$2:$V$130,6,FALSE),0)++IF(A52=54,VLOOKUP(E52,'Ark54'!$A$2:$V$130,6,FALSE),0)+IF(A52=56,VLOOKUP(E52,'Ark56'!$A$2:$V$130,6,FALSE),0)+IF(A52=65,VLOOKUP(E52,'Ark65'!$A$2:$V$130,6,FALSE),0)+IF(A52="U911",VLOOKUP(E52,ArkU11d!$A$2:$V$130,6,FALSE),0)</f>
        <v>0</v>
      </c>
      <c r="G52" s="111">
        <f>IF(A52=43,VLOOKUP(E52,Ark43d!$A$2:$V$130,7,FALSE),0)+IF(A52=34,VLOOKUP(E52,'Ark34'!$A$2:$V$130,7,FALSE),0)+IF(A52="cup",VLOOKUP(E52,Arkcup!$A$2:$V$130,7,FALSE),0)+IF(A52=45,VLOOKUP(E52,'Ark45'!$A$2:$V$130,7,FALSE),0)++IF(A52=54,VLOOKUP(E52,'Ark54'!$A$2:$V$130,7,FALSE),0)+IF(A52=56,VLOOKUP(E52,'Ark56'!$A$2:$V$130,7,FALSE),0)+IF(A52=65,VLOOKUP(E52,'Ark65'!$A$2:$V$130,7,FALSE),0)+IF(A52="U911",VLOOKUP(E52,ArkU11d!$A$2:$V$130,7,FALSE),0)</f>
        <v>0</v>
      </c>
      <c r="H52" s="111">
        <f>IF(A52=43,VLOOKUP(E52,Ark43d!$A$2:$V$130,8,FALSE),0)+IF(A52=34,VLOOKUP(E52,'Ark34'!$A$2:$V$130,8,FALSE),0)+IF(A52="cup",VLOOKUP(E52,Arkcup!$A$2:$V$130,8,FALSE),0)+IF(A52=45,VLOOKUP(E52,'Ark45'!$A$2:$V$130,8,FALSE),0)++IF(A52=54,VLOOKUP(E52,'Ark54'!$A$2:$V$130,8,FALSE),0)+IF(A52=56,VLOOKUP(E52,'Ark56'!$A$2:$V$130,8,FALSE),0)+IF(A52=65,VLOOKUP(E52,'Ark65'!$A$2:$V$130,8,FALSE),0)+IF(A52="U911",VLOOKUP(E52,ArkU11d!$A$2:$V$130,8,FALSE),0)</f>
        <v>0</v>
      </c>
      <c r="I52" s="111">
        <f>IF(A52=43,VLOOKUP(E52,Ark43d!$A$2:$V$130,9,FALSE),0)+IF(A52=34,VLOOKUP(E52,'Ark34'!$A$2:$V$130,9,FALSE),0)+IF(A52="cup",VLOOKUP(E52,Arkcup!$A$2:$V$130,9,FALSE),0)+IF(A52=45,VLOOKUP(E52,'Ark45'!$A$2:$V$130,9,FALSE),0)++IF(A52=54,VLOOKUP(E52,'Ark54'!$A$2:$V$130,9,FALSE),0)+IF(A52=56,VLOOKUP(E52,'Ark56'!$A$2:$V$130,9,FALSE),0)+IF(A52=65,VLOOKUP(E52,'Ark65'!$A$2:$V$130,9,FALSE),0)+IF(A52="U911",VLOOKUP(E52,ArkU11d!$A$2:$V$130,9,FALSE),0)</f>
        <v>0</v>
      </c>
      <c r="J52" s="111">
        <f>IF(A52=43,VLOOKUP(E52,Ark43s!$A$2:$V$130,10,FALSE),0)+IF(A52=34,VLOOKUP(E52,'Ark34'!$A$2:$V$130,10,FALSE),0)+IF(E52="cup",VLOOKUP(E52,Arkcup!$A$2:$V$130,10,FALSE),0)+IF(A52=45,VLOOKUP(E52,'Ark45'!$A$2:$V$130,10,FALSE),0)++IF(A52=54,VLOOKUP(E52,'Ark54'!$A$2:$V$130,10,FALSE),0)+IF(A52=56,VLOOKUP(E52,'Ark56'!$A$2:$V$130,10,FALSE),0)+IF(A52=65,VLOOKUP(E52,'Ark65'!$A$2:$V$130,10,FALSE),0)+IF(A52="SW3",VLOOKUP(E52,ArkSw3!$A$2:$V$130,10,FALSE),0)+IF(A52="SW4",VLOOKUP(E52,ArkSw4!$A$2:$V$130,10,FALSE),0)+IF(A52="SW5",VLOOKUP(E52,ArkSw5!$A$2:$V$130,10,FALSE),0)+IF(A52="SW6",VLOOKUP(E52,ArkSw6!$A$2:$V$130,10,FALSE),0)+IF(A52="U911",VLOOKUP(E52,ArkU11d!$A$2:$V$130,10,FALSE),0)</f>
        <v>0</v>
      </c>
      <c r="K52" s="111">
        <f>IF(A52=43,VLOOKUP(E52,Ark43s!$A$2:$V$130,11,FALSE),0)+IF(A52=34,VLOOKUP(E52,'Ark34'!$A$2:$V$130,11,FALSE),0)+IF(E52="cup",VLOOKUP(E52,Arkcup!$A$2:$V$130,11,FALSE),0)+IF(A52=45,VLOOKUP(E52,'Ark45'!$A$2:$V$130,11,FALSE),0)++IF(A52=54,VLOOKUP(E52,'Ark54'!$A$2:$V$130,11,FALSE),0)+IF(A52=56,VLOOKUP(E52,'Ark56'!$A$2:$V$130,11,FALSE),0)+IF(A52=65,VLOOKUP(E52,'Ark65'!$A$2:$V$130,11,FALSE),0)+IF(A52="SW3",VLOOKUP(E52,ArkSw3!$A$2:$V$130,11,FALSE),0)+IF(A52="SW4",VLOOKUP(E52,ArkSw4!$A$2:$V$130,11,FALSE),0)+IF(A52="SW5",VLOOKUP(E52,ArkSw5!$A$2:$V$130,11,FALSE),0)+IF(A52="SW6",VLOOKUP(E52,ArkSw6!$A$2:$V$130,11,FALSE),0)+IF(A52="U911",VLOOKUP(E52,ArkU11d!$A$2:$V$130,11,FALSE),0)</f>
        <v>0</v>
      </c>
      <c r="L52" s="111">
        <f>IF(A52=43,VLOOKUP(E52,Ark43s!$A$2:$V$130,12,FALSE),0)+IF(A52=34,VLOOKUP(E52,'Ark34'!$A$2:$V$130,12,FALSE),0)+IF(E52="cup",VLOOKUP(E52,Arkcup!$A$2:$V$130,12,FALSE),0)+IF(A52=45,VLOOKUP(E52,'Ark45'!$A$2:$V$130,12,FALSE),0)++IF(A52=54,VLOOKUP(E52,'Ark54'!$A$2:$V$130,12,FALSE),0)+IF(A52=56,VLOOKUP(E52,'Ark56'!$A$2:$V$130,12,FALSE),0)+IF(A52=65,VLOOKUP(E52,'Ark65'!$A$2:$V$130,12,FALSE),0)+IF(A52="SW3",VLOOKUP(E52,ArkSw3!$A$2:$V$130,12,FALSE),0)+IF(A52="SW4",VLOOKUP(E52,ArkSw4!$A$2:$V$130,12,FALSE),0)+IF(A52="SW5",VLOOKUP(E52,ArkSw5!$A$2:$V$130,12,FALSE),0)+IF(A52="SW6",VLOOKUP(E52,ArkSw6!$A$2:$V$130,12,FALSE),0)+IF(A52="U911",VLOOKUP(E52,ArkU11d!$A$2:$V$130,12,FALSE),0)</f>
        <v>0</v>
      </c>
      <c r="M52" s="111">
        <f>IF(A52=43,VLOOKUP(E52,Ark43s!$A$2:$V$130,13,FALSE),0)+IF(A52=34,VLOOKUP(E52,'Ark34'!$A$2:$V$130,13,FALSE),0)+IF(E52="cup",VLOOKUP(E52,Arkcup!$A$2:$V$130,13,FALSE),0)+IF(A52=45,VLOOKUP(E52,'Ark45'!$A$2:$V$130,13,FALSE),0)++IF(A52=54,VLOOKUP(E52,'Ark54'!$A$2:$V$130,13,FALSE),0)+IF(A52=56,VLOOKUP(E52,'Ark56'!$A$2:$V$130,13,FALSE),0)+IF(A52=65,VLOOKUP(E52,'Ark65'!$A$2:$V$130,13,FALSE),0)+IF(A52="SW3",VLOOKUP(E52,ArkSw3!$A$2:$V$130,13,FALSE),0)+IF(A52="SW4",VLOOKUP(E52,ArkSw4!$A$2:$V$130,13,FALSE),0)+IF(A52="SW5",VLOOKUP(E52,ArkSw5!$A$2:$V$130,13,FALSE),0)+IF(A52="SW6",VLOOKUP(E52,ArkSw6!$A$2:$V$130,13,FALSE),0)+IF(A52="U911",VLOOKUP(E52,ArkU11d!$A$2:$V$130,13,FALSE),0)</f>
        <v>0</v>
      </c>
      <c r="N52" s="111">
        <f>IF(A52=43,VLOOKUP(E52,Ark43s!$A$2:$V$130,14,FALSE),0)+IF(A52=34,VLOOKUP(E52,'Ark34'!$A$2:$V$130,14,FALSE),0)+IF(E52="cup",VLOOKUP(E52,Arkcup!$A$2:$V$130,14,FALSE),0)+IF(A52=45,VLOOKUP(E52,'Ark45'!$A$2:$V$130,14,FALSE),0)++IF(A52=54,VLOOKUP(E52,'Ark54'!$A$2:$V$130,14,FALSE),0)+IF(A52=56,VLOOKUP(E52,'Ark56'!$A$2:$V$130,14,FALSE),0)+IF(A52=65,VLOOKUP(E52,'Ark65'!$A$2:$V$130,14,FALSE),0)+IF(A52="SW3",VLOOKUP(E52,ArkSw3!$A$2:$V$130,14,FALSE),0)+IF(A52="SW4",VLOOKUP(E52,ArkSw4!$A$2:$V$130,14,FALSE),0)+IF(A52="SW5",VLOOKUP(E52,ArkSw5!$A$2:$V$130,14,FALSE),0)+IF(A52="SW6",VLOOKUP(E52,ArkSw6!$A$2:$V$130,14,FALSE),0)+IF(A52="U911",VLOOKUP(E52,ArkU11d!$A$2:$V$130,14,FALSE),0)</f>
        <v>0</v>
      </c>
      <c r="O52" s="111">
        <f>IF(A52=43,VLOOKUP(E52,Ark43s!$A$2:$V$130,15,FALSE),0)+IF(A52=34,VLOOKUP(E52,'Ark34'!$A$2:$V$130,15,FALSE),0)+IF(E52="cup",VLOOKUP(E52,Arkcup!$A$2:$V$130,15,FALSE),0)+IF(A52=45,VLOOKUP(E52,'Ark45'!$A$2:$V$130,15,FALSE),0)++IF(A52=54,VLOOKUP(E52,'Ark54'!$A$2:$V$130,15,FALSE),0)+IF(A52=56,VLOOKUP(E52,'Ark56'!$A$2:$V$130,15,FALSE),0)+IF(A52=65,VLOOKUP(E52,'Ark65'!$A$2:$V$130,15,FALSE),0)+IF(A52="SW3",VLOOKUP(E52,ArkSw3!$A$2:$V$130,15,FALSE),0)+IF(A52="SW4",VLOOKUP(E52,ArkSw4!$A$2:$V$130,15,FALSE),0)+IF(A52="SW5",VLOOKUP(E52,ArkSw5!$A$2:$V$130,15,FALSE),0)+IF(A52="SW6",VLOOKUP(E52,ArkSw6!$A$2:$V$130,15,FALSE),0)+IF(A52="U911",VLOOKUP(E52,ArkU11d!$A$2:$V$130,15,FALSE),0)</f>
        <v>0</v>
      </c>
      <c r="P52" s="111">
        <f>IF(A52=43,VLOOKUP(E52,Ark43s!$A$2:$V$130,16,FALSE),0)+IF(A52=34,VLOOKUP(E52,'Ark34'!$A$2:$V$130,16,FALSE),0)+IF(E52="cup",VLOOKUP(E52,Arkcup!$A$2:$V$130,16,FALSE),0)+IF(A52=45,VLOOKUP(E52,'Ark45'!$A$2:$V$130,16,FALSE),0)+IF(A52=54,VLOOKUP(E52,'Ark54'!$A$2:$V$130,16,FALSE),0)+IF(A52=56,VLOOKUP(E52,'Ark56'!$A$2:$V$130,16,FALSE),0)+IF(A52=65,VLOOKUP(E52,'Ark65'!$A$2:$V$130,16,FALSE),0)+IF(A52="U911",VLOOKUP(E52,ArkU11d!$A$2:$V$130,16,FALSE),0)</f>
        <v>0</v>
      </c>
      <c r="Q52" s="111">
        <f>IF(A52=43,VLOOKUP(E52,Ark43s!$A$2:$V$130,17,FALSE),0)+IF(A52=34,VLOOKUP(E52,'Ark34'!$A$2:$V$130,17,FALSE),0)+IF(E52="cup",VLOOKUP(E52,Arkcup!$A$2:$V$130,17,FALSE),0)+IF(A52=45,VLOOKUP(E52,'Ark45'!$A$2:$V$130,17,FALSE),0)+IF(A52=54,VLOOKUP(E52,'Ark54'!$A$2:$V$130,17,FALSE),0)+IF(A52=56,VLOOKUP(E52,'Ark56'!$A$2:$V$130,17,FALSE),0)+IF(A52=65,VLOOKUP(E52,'Ark65'!$A$2:$V$130,17,FALSE),0)+IF(A52="U911",VLOOKUP(E52,ArkU11d!$A$2:$V$130,17,FALSE),0)</f>
        <v>0</v>
      </c>
      <c r="R52" s="111">
        <f>IF(A52=43,VLOOKUP(E52,Ark43s!$A$2:$V$130,18,FALSE),0)+IF(A52=34,VLOOKUP(E52,'Ark34'!$A$2:$V$130,18,FALSE),0)+IF(E52="cup",VLOOKUP(E52,Arkcup!$A$2:$V$130,18,FALSE),0)+IF(A52=45,VLOOKUP(E52,'Ark45'!$A$2:$V$130,18,FALSE),0)+IF(A52=54,VLOOKUP(E52,'Ark54'!$A$2:$V$130,18,FALSE),0)+IF(A52=56,VLOOKUP(E52,'Ark56'!$A$2:$V$130,18,FALSE),0)+IF(A52=65,VLOOKUP(E52,'Ark65'!$A$2:$V$130,18,FALSE),0)+IF(A52="U911",VLOOKUP(E52,ArkU11d!$A$2:$V$130,18,FALSE),0)</f>
        <v>0</v>
      </c>
      <c r="S52" s="111">
        <f>IF(A52=43,VLOOKUP(E52,Ark43s!$A$2:$V$130,19,FALSE),0)+IF(A52=34,VLOOKUP(E52,'Ark34'!$A$2:$V$130,19,FALSE),0)+IF(E52="cup",VLOOKUP(E52,Arkcup!$A$2:$V$130,19,FALSE),0)+IF(A52=45,VLOOKUP(E52,'Ark45'!$A$2:$V$130,19,FALSE),0)+IF(A52=54,VLOOKUP(E52,'Ark54'!$A$2:$V$130,19,FALSE),0)+IF(A52=56,VLOOKUP(E52,'Ark56'!$A$2:$V$130,19,FALSE),0)+IF(A52=65,VLOOKUP(E52,'Ark65'!$A$2:$V$130,19,FALSE),0)+IF(A52="U911",VLOOKUP(E52,ArkU11d!$A$2:$V$130,19,FALSE),0)</f>
        <v>0</v>
      </c>
      <c r="T52" s="111">
        <f>IF(A52=43,VLOOKUP(E52,Ark43s!$A$2:$V$130,20,FALSE),0)+IF(A52=34,VLOOKUP(E52,'Ark34'!$A$2:$V$130,20,FALSE),0)+IF(E52="cup",VLOOKUP(E52,Arkcup!$A$2:$V$130,20,FALSE),0)+IF(A52=45,VLOOKUP(E52,'Ark45'!$A$2:$V$130,20,FALSE),0)+IF(A52=54,VLOOKUP(E52,'Ark54'!$A$2:$V$130,20,FALSE),0)+IF(A52=56,VLOOKUP(E52,'Ark56'!$A$2:$V$130,20,FALSE),0)+IF(A52=65,VLOOKUP(E52,'Ark65'!$A$2:$V$130,20,FALSE),0)+IF(A52="U911",VLOOKUP(E52,ArkU11d!$A$2:$V$130,20,FALSE),0)</f>
        <v>0</v>
      </c>
      <c r="U52" s="111">
        <f>IF(A52=43,VLOOKUP(E52,Ark43s!$A$2:$V$130,21,FALSE),0)+IF(A52=34,VLOOKUP(E52,'Ark34'!$A$2:$V$130,21,FALSE),0)+IF(E52="cup",VLOOKUP(E52,Arkcup!$A$2:$V$130,21,FALSE),0)+IF(A52=45,VLOOKUP(E52,'Ark45'!$A$2:$V$130,21,FALSE),0)+IF(A52=54,VLOOKUP(E52,'Ark54'!$A$2:$V$130,21,FALSE),0)+IF(A52=56,VLOOKUP(E52,'Ark56'!$A$2:$V$130,21,FALSE),0)+IF(A52=65,VLOOKUP(E52,'Ark65'!$A$2:$V$130,21,FALSE),0)+IF(A52="U911",VLOOKUP(E52,ArkU11d!$A$2:$V$130,21,FALSE),0)</f>
        <v>0</v>
      </c>
      <c r="V52" s="22">
        <f t="shared" si="3"/>
        <v>0</v>
      </c>
      <c r="W52" s="115"/>
    </row>
    <row r="53" spans="1:24" ht="15.75" thickBot="1" x14ac:dyDescent="0.3">
      <c r="A53">
        <v>43</v>
      </c>
      <c r="B53" s="35" t="s">
        <v>47</v>
      </c>
      <c r="C53" s="55" t="s">
        <v>24</v>
      </c>
      <c r="D53" s="62"/>
      <c r="E53" s="58">
        <v>0</v>
      </c>
      <c r="F53" s="112">
        <f>IF(A53=43,VLOOKUP(E53,Ark43d!$A$2:$V$130,6,FALSE),0)+IF(A53=34,VLOOKUP(E53,'Ark34'!$A$2:$V$130,6,FALSE),0)+IF(A53="cup",VLOOKUP(E53,Arkcup!$A$2:$V$130,6,FALSE),0)+IF(A53=45,VLOOKUP(E53,'Ark45'!$A$2:$V$130,6,FALSE),0)++IF(A53=54,VLOOKUP(E53,'Ark54'!$A$2:$V$130,6,FALSE),0)+IF(A53=56,VLOOKUP(E53,'Ark56'!$A$2:$V$130,6,FALSE),0)+IF(A53=65,VLOOKUP(E53,'Ark65'!$A$2:$V$130,6,FALSE),0)+IF(A53="U911",VLOOKUP(E53,ArkU11d!$A$2:$V$130,6,FALSE),0)</f>
        <v>0</v>
      </c>
      <c r="G53" s="112">
        <f>IF(A53=43,VLOOKUP(E53,Ark43d!$A$2:$V$130,7,FALSE),0)+IF(A53=34,VLOOKUP(E53,'Ark34'!$A$2:$V$130,7,FALSE),0)+IF(A53="cup",VLOOKUP(E53,Arkcup!$A$2:$V$130,7,FALSE),0)+IF(A53=45,VLOOKUP(E53,'Ark45'!$A$2:$V$130,7,FALSE),0)++IF(A53=54,VLOOKUP(E53,'Ark54'!$A$2:$V$130,7,FALSE),0)+IF(A53=56,VLOOKUP(E53,'Ark56'!$A$2:$V$130,7,FALSE),0)+IF(A53=65,VLOOKUP(E53,'Ark65'!$A$2:$V$130,7,FALSE),0)+IF(A53="U911",VLOOKUP(E53,ArkU11d!$A$2:$V$130,7,FALSE),0)</f>
        <v>0</v>
      </c>
      <c r="H53" s="112">
        <f>IF(A53=43,VLOOKUP(E53,Ark43d!$A$2:$V$130,8,FALSE),0)+IF(A53=34,VLOOKUP(E53,'Ark34'!$A$2:$V$130,8,FALSE),0)+IF(A53="cup",VLOOKUP(E53,Arkcup!$A$2:$V$130,8,FALSE),0)+IF(A53=45,VLOOKUP(E53,'Ark45'!$A$2:$V$130,8,FALSE),0)++IF(A53=54,VLOOKUP(E53,'Ark54'!$A$2:$V$130,8,FALSE),0)+IF(A53=56,VLOOKUP(E53,'Ark56'!$A$2:$V$130,8,FALSE),0)+IF(A53=65,VLOOKUP(E53,'Ark65'!$A$2:$V$130,8,FALSE),0)+IF(A53="U911",VLOOKUP(E53,ArkU11d!$A$2:$V$130,8,FALSE),0)</f>
        <v>0</v>
      </c>
      <c r="I53" s="112">
        <f>IF(A53=43,VLOOKUP(E53,Ark43d!$A$2:$V$130,9,FALSE),0)+IF(A53=34,VLOOKUP(E53,'Ark34'!$A$2:$V$130,9,FALSE),0)+IF(A53="cup",VLOOKUP(E53,Arkcup!$A$2:$V$130,9,FALSE),0)+IF(A53=45,VLOOKUP(E53,'Ark45'!$A$2:$V$130,9,FALSE),0)++IF(A53=54,VLOOKUP(E53,'Ark54'!$A$2:$V$130,9,FALSE),0)+IF(A53=56,VLOOKUP(E53,'Ark56'!$A$2:$V$130,9,FALSE),0)+IF(A53=65,VLOOKUP(E53,'Ark65'!$A$2:$V$130,9,FALSE),0)+IF(A53="U911",VLOOKUP(E53,ArkU11d!$A$2:$V$130,9,FALSE),0)</f>
        <v>0</v>
      </c>
      <c r="J53" s="112">
        <f>IF(A53=43,VLOOKUP(E53,Ark43s!$A$2:$V$130,10,FALSE),0)+IF(A53=34,VLOOKUP(E53,'Ark34'!$A$2:$V$130,10,FALSE),0)+IF(E53="cup",VLOOKUP(E53,Arkcup!$A$2:$V$130,10,FALSE),0)+IF(A53=45,VLOOKUP(E53,'Ark45'!$A$2:$V$130,10,FALSE),0)++IF(A53=54,VLOOKUP(E53,'Ark54'!$A$2:$V$130,10,FALSE),0)+IF(A53=56,VLOOKUP(E53,'Ark56'!$A$2:$V$130,10,FALSE),0)+IF(A53=65,VLOOKUP(E53,'Ark65'!$A$2:$V$130,10,FALSE),0)+IF(A53="SW3",VLOOKUP(E53,ArkSw3!$A$2:$V$130,10,FALSE),0)+IF(A53="SW4",VLOOKUP(E53,ArkSw4!$A$2:$V$130,10,FALSE),0)+IF(A53="SW5",VLOOKUP(E53,ArkSw5!$A$2:$V$130,10,FALSE),0)+IF(A53="SW6",VLOOKUP(E53,ArkSw6!$A$2:$V$130,10,FALSE),0)+IF(A53="U911",VLOOKUP(E53,ArkU11d!$A$2:$V$130,10,FALSE),0)</f>
        <v>0</v>
      </c>
      <c r="K53" s="112">
        <f>IF(A53=43,VLOOKUP(E53,Ark43s!$A$2:$V$130,11,FALSE),0)+IF(A53=34,VLOOKUP(E53,'Ark34'!$A$2:$V$130,11,FALSE),0)+IF(E53="cup",VLOOKUP(E53,Arkcup!$A$2:$V$130,11,FALSE),0)+IF(A53=45,VLOOKUP(E53,'Ark45'!$A$2:$V$130,11,FALSE),0)++IF(A53=54,VLOOKUP(E53,'Ark54'!$A$2:$V$130,11,FALSE),0)+IF(A53=56,VLOOKUP(E53,'Ark56'!$A$2:$V$130,11,FALSE),0)+IF(A53=65,VLOOKUP(E53,'Ark65'!$A$2:$V$130,11,FALSE),0)+IF(A53="SW3",VLOOKUP(E53,ArkSw3!$A$2:$V$130,11,FALSE),0)+IF(A53="SW4",VLOOKUP(E53,ArkSw4!$A$2:$V$130,11,FALSE),0)+IF(A53="SW5",VLOOKUP(E53,ArkSw5!$A$2:$V$130,11,FALSE),0)+IF(A53="SW6",VLOOKUP(E53,ArkSw6!$A$2:$V$130,11,FALSE),0)+IF(A53="U911",VLOOKUP(E53,ArkU11d!$A$2:$V$130,11,FALSE),0)</f>
        <v>0</v>
      </c>
      <c r="L53" s="112">
        <f>IF(A53=43,VLOOKUP(E53,Ark43s!$A$2:$V$130,12,FALSE),0)+IF(A53=34,VLOOKUP(E53,'Ark34'!$A$2:$V$130,12,FALSE),0)+IF(E53="cup",VLOOKUP(E53,Arkcup!$A$2:$V$130,12,FALSE),0)+IF(A53=45,VLOOKUP(E53,'Ark45'!$A$2:$V$130,12,FALSE),0)++IF(A53=54,VLOOKUP(E53,'Ark54'!$A$2:$V$130,12,FALSE),0)+IF(A53=56,VLOOKUP(E53,'Ark56'!$A$2:$V$130,12,FALSE),0)+IF(A53=65,VLOOKUP(E53,'Ark65'!$A$2:$V$130,12,FALSE),0)+IF(A53="SW3",VLOOKUP(E53,ArkSw3!$A$2:$V$130,12,FALSE),0)+IF(A53="SW4",VLOOKUP(E53,ArkSw4!$A$2:$V$130,12,FALSE),0)+IF(A53="SW5",VLOOKUP(E53,ArkSw5!$A$2:$V$130,12,FALSE),0)+IF(A53="SW6",VLOOKUP(E53,ArkSw6!$A$2:$V$130,12,FALSE),0)+IF(A53="U911",VLOOKUP(E53,ArkU11d!$A$2:$V$130,12,FALSE),0)</f>
        <v>0</v>
      </c>
      <c r="M53" s="112">
        <f>IF(A53=43,VLOOKUP(E53,Ark43s!$A$2:$V$130,13,FALSE),0)+IF(A53=34,VLOOKUP(E53,'Ark34'!$A$2:$V$130,13,FALSE),0)+IF(E53="cup",VLOOKUP(E53,Arkcup!$A$2:$V$130,13,FALSE),0)+IF(A53=45,VLOOKUP(E53,'Ark45'!$A$2:$V$130,13,FALSE),0)++IF(A53=54,VLOOKUP(E53,'Ark54'!$A$2:$V$130,13,FALSE),0)+IF(A53=56,VLOOKUP(E53,'Ark56'!$A$2:$V$130,13,FALSE),0)+IF(A53=65,VLOOKUP(E53,'Ark65'!$A$2:$V$130,13,FALSE),0)+IF(A53="SW3",VLOOKUP(E53,ArkSw3!$A$2:$V$130,13,FALSE),0)+IF(A53="SW4",VLOOKUP(E53,ArkSw4!$A$2:$V$130,13,FALSE),0)+IF(A53="SW5",VLOOKUP(E53,ArkSw5!$A$2:$V$130,13,FALSE),0)+IF(A53="SW6",VLOOKUP(E53,ArkSw6!$A$2:$V$130,13,FALSE),0)+IF(A53="U911",VLOOKUP(E53,ArkU11d!$A$2:$V$130,13,FALSE),0)</f>
        <v>0</v>
      </c>
      <c r="N53" s="112">
        <f>IF(A53=43,VLOOKUP(E53,Ark43s!$A$2:$V$130,14,FALSE),0)+IF(A53=34,VLOOKUP(E53,'Ark34'!$A$2:$V$130,14,FALSE),0)+IF(E53="cup",VLOOKUP(E53,Arkcup!$A$2:$V$130,14,FALSE),0)+IF(A53=45,VLOOKUP(E53,'Ark45'!$A$2:$V$130,14,FALSE),0)++IF(A53=54,VLOOKUP(E53,'Ark54'!$A$2:$V$130,14,FALSE),0)+IF(A53=56,VLOOKUP(E53,'Ark56'!$A$2:$V$130,14,FALSE),0)+IF(A53=65,VLOOKUP(E53,'Ark65'!$A$2:$V$130,14,FALSE),0)+IF(A53="SW3",VLOOKUP(E53,ArkSw3!$A$2:$V$130,14,FALSE),0)+IF(A53="SW4",VLOOKUP(E53,ArkSw4!$A$2:$V$130,14,FALSE),0)+IF(A53="SW5",VLOOKUP(E53,ArkSw5!$A$2:$V$130,14,FALSE),0)+IF(A53="SW6",VLOOKUP(E53,ArkSw6!$A$2:$V$130,14,FALSE),0)+IF(A53="U911",VLOOKUP(E53,ArkU11d!$A$2:$V$130,14,FALSE),0)</f>
        <v>0</v>
      </c>
      <c r="O53" s="112">
        <f>IF(A53=43,VLOOKUP(E53,Ark43s!$A$2:$V$130,15,FALSE),0)+IF(A53=34,VLOOKUP(E53,'Ark34'!$A$2:$V$130,15,FALSE),0)+IF(E53="cup",VLOOKUP(E53,Arkcup!$A$2:$V$130,15,FALSE),0)+IF(A53=45,VLOOKUP(E53,'Ark45'!$A$2:$V$130,15,FALSE),0)++IF(A53=54,VLOOKUP(E53,'Ark54'!$A$2:$V$130,15,FALSE),0)+IF(A53=56,VLOOKUP(E53,'Ark56'!$A$2:$V$130,15,FALSE),0)+IF(A53=65,VLOOKUP(E53,'Ark65'!$A$2:$V$130,15,FALSE),0)+IF(A53="SW3",VLOOKUP(E53,ArkSw3!$A$2:$V$130,15,FALSE),0)+IF(A53="SW4",VLOOKUP(E53,ArkSw4!$A$2:$V$130,15,FALSE),0)+IF(A53="SW5",VLOOKUP(E53,ArkSw5!$A$2:$V$130,15,FALSE),0)+IF(A53="SW6",VLOOKUP(E53,ArkSw6!$A$2:$V$130,15,FALSE),0)+IF(A53="U911",VLOOKUP(E53,ArkU11d!$A$2:$V$130,15,FALSE),0)</f>
        <v>0</v>
      </c>
      <c r="P53" s="112">
        <f>IF(A53=43,VLOOKUP(E53,Ark43s!$A$2:$V$130,16,FALSE),0)+IF(A53=34,VLOOKUP(E53,'Ark34'!$A$2:$V$130,16,FALSE),0)+IF(E53="cup",VLOOKUP(E53,Arkcup!$A$2:$V$130,16,FALSE),0)+IF(A53=45,VLOOKUP(E53,'Ark45'!$A$2:$V$130,16,FALSE),0)+IF(A53=54,VLOOKUP(E53,'Ark54'!$A$2:$V$130,16,FALSE),0)+IF(A53=56,VLOOKUP(E53,'Ark56'!$A$2:$V$130,16,FALSE),0)+IF(A53=65,VLOOKUP(E53,'Ark65'!$A$2:$V$130,16,FALSE),0)+IF(A53="U911",VLOOKUP(E53,ArkU11d!$A$2:$V$130,16,FALSE),0)</f>
        <v>0</v>
      </c>
      <c r="Q53" s="112">
        <f>IF(A53=43,VLOOKUP(E53,Ark43s!$A$2:$V$130,17,FALSE),0)+IF(A53=34,VLOOKUP(E53,'Ark34'!$A$2:$V$130,17,FALSE),0)+IF(E53="cup",VLOOKUP(E53,Arkcup!$A$2:$V$130,17,FALSE),0)+IF(A53=45,VLOOKUP(E53,'Ark45'!$A$2:$V$130,17,FALSE),0)+IF(A53=54,VLOOKUP(E53,'Ark54'!$A$2:$V$130,17,FALSE),0)+IF(A53=56,VLOOKUP(E53,'Ark56'!$A$2:$V$130,17,FALSE),0)+IF(A53=65,VLOOKUP(E53,'Ark65'!$A$2:$V$130,17,FALSE),0)+IF(A53="U911",VLOOKUP(E53,ArkU11d!$A$2:$V$130,17,FALSE),0)</f>
        <v>0</v>
      </c>
      <c r="R53" s="112">
        <f>IF(A53=43,VLOOKUP(E53,Ark43s!$A$2:$V$130,18,FALSE),0)+IF(A53=34,VLOOKUP(E53,'Ark34'!$A$2:$V$130,18,FALSE),0)+IF(E53="cup",VLOOKUP(E53,Arkcup!$A$2:$V$130,18,FALSE),0)+IF(A53=45,VLOOKUP(E53,'Ark45'!$A$2:$V$130,18,FALSE),0)+IF(A53=54,VLOOKUP(E53,'Ark54'!$A$2:$V$130,18,FALSE),0)+IF(A53=56,VLOOKUP(E53,'Ark56'!$A$2:$V$130,18,FALSE),0)+IF(A53=65,VLOOKUP(E53,'Ark65'!$A$2:$V$130,18,FALSE),0)+IF(A53="U911",VLOOKUP(E53,ArkU11d!$A$2:$V$130,18,FALSE),0)</f>
        <v>0</v>
      </c>
      <c r="S53" s="112">
        <f>IF(A53=43,VLOOKUP(E53,Ark43s!$A$2:$V$130,19,FALSE),0)+IF(A53=34,VLOOKUP(E53,'Ark34'!$A$2:$V$130,19,FALSE),0)+IF(E53="cup",VLOOKUP(E53,Arkcup!$A$2:$V$130,19,FALSE),0)+IF(A53=45,VLOOKUP(E53,'Ark45'!$A$2:$V$130,19,FALSE),0)+IF(A53=54,VLOOKUP(E53,'Ark54'!$A$2:$V$130,19,FALSE),0)+IF(A53=56,VLOOKUP(E53,'Ark56'!$A$2:$V$130,19,FALSE),0)+IF(A53=65,VLOOKUP(E53,'Ark65'!$A$2:$V$130,19,FALSE),0)+IF(A53="U911",VLOOKUP(E53,ArkU11d!$A$2:$V$130,19,FALSE),0)</f>
        <v>0</v>
      </c>
      <c r="T53" s="112">
        <f>IF(A53=43,VLOOKUP(E53,Ark43s!$A$2:$V$130,20,FALSE),0)+IF(A53=34,VLOOKUP(E53,'Ark34'!$A$2:$V$130,20,FALSE),0)+IF(E53="cup",VLOOKUP(E53,Arkcup!$A$2:$V$130,20,FALSE),0)+IF(A53=45,VLOOKUP(E53,'Ark45'!$A$2:$V$130,20,FALSE),0)+IF(A53=54,VLOOKUP(E53,'Ark54'!$A$2:$V$130,20,FALSE),0)+IF(A53=56,VLOOKUP(E53,'Ark56'!$A$2:$V$130,20,FALSE),0)+IF(A53=65,VLOOKUP(E53,'Ark65'!$A$2:$V$130,20,FALSE),0)+IF(A53="U911",VLOOKUP(E53,ArkU11d!$A$2:$V$130,20,FALSE),0)</f>
        <v>0</v>
      </c>
      <c r="U53" s="112">
        <f>IF(A53=43,VLOOKUP(E53,Ark43s!$A$2:$V$130,21,FALSE),0)+IF(A53=34,VLOOKUP(E53,'Ark34'!$A$2:$V$130,21,FALSE),0)+IF(E53="cup",VLOOKUP(E53,Arkcup!$A$2:$V$130,21,FALSE),0)+IF(A53=45,VLOOKUP(E53,'Ark45'!$A$2:$V$130,21,FALSE),0)+IF(A53=54,VLOOKUP(E53,'Ark54'!$A$2:$V$130,21,FALSE),0)+IF(A53=56,VLOOKUP(E53,'Ark56'!$A$2:$V$130,21,FALSE),0)+IF(A53=65,VLOOKUP(E53,'Ark65'!$A$2:$V$130,21,FALSE),0)+IF(A53="U911",VLOOKUP(E53,ArkU11d!$A$2:$V$130,21,FALSE),0)</f>
        <v>0</v>
      </c>
      <c r="V53" s="14">
        <f t="shared" si="3"/>
        <v>0</v>
      </c>
      <c r="W53" s="116"/>
    </row>
    <row r="54" spans="1:24" x14ac:dyDescent="0.25">
      <c r="A54">
        <v>43</v>
      </c>
      <c r="B54" s="25" t="s">
        <v>48</v>
      </c>
      <c r="C54" s="53" t="s">
        <v>20</v>
      </c>
      <c r="D54" s="60"/>
      <c r="E54" s="56">
        <v>0</v>
      </c>
      <c r="F54" s="110">
        <f>IF(A54=43,VLOOKUP(E54,Ark43s!$A$2:$V$130,6,FALSE),0)+IF(A54=34,VLOOKUP(E54,'Ark34'!$A$2:$V$130,6,FALSE),0)+IF(E54="cup",VLOOKUP(E54,Arkcup!$A$2:$V$130,6,FALSE),0)+IF(A54=45,VLOOKUP(E54,'Ark45'!$A$2:$V$130,6,FALSE),0)+IF(A54=54,VLOOKUP(E54,'Ark54'!$A$2:$V$130,6,FALSE),0)+IF(A54=56,VLOOKUP(E54,'Ark56'!$A$2:$V$130,6,FALSE),0)+IF(A54=65,VLOOKUP(E54,'Ark65'!$A$2:$V$130,6,FALSE),0)+IF(A54="U911",VLOOKUP(E54,ArkU911s!$A$2:$V$130,6,FALSE),0)</f>
        <v>0</v>
      </c>
      <c r="G54" s="110">
        <f>IF(A54=43,VLOOKUP(E54,Ark43s!$A$2:$V$130,7,FALSE),0)+IF(A54=34,VLOOKUP(E54,'Ark34'!$A$2:$V$130,7,FALSE),0)+IF(E54="cup",VLOOKUP(E54,Arkcup!$A$2:$V$130,7,FALSE),0)+IF(A54=45,VLOOKUP(E54,'Ark45'!$A$2:$V$130,7,FALSE),0)++IF(A54=54,VLOOKUP(E54,'Ark54'!$A$2:$V$130,7,FALSE),0)+IF(A54=56,VLOOKUP(E54,'Ark56'!$A$2:$V$130,7,FALSE),0)+IF(A54=65,VLOOKUP(E54,'Ark65'!$A$2:$V$130,7,FALSE),0)+IF(A54="U911",VLOOKUP(E54,ArkU911s!$A$2:$V$130,7,FALSE),0)</f>
        <v>0</v>
      </c>
      <c r="H54" s="110">
        <f>IF(A54=43,VLOOKUP(E54,Ark43s!$A$2:$V$130,8,FALSE),0)+IF(A54=34,VLOOKUP(E54,'Ark34'!$A$2:$V$130,8,FALSE),0)+IF(E54="cup",VLOOKUP(E54,Arkcup!$A$2:$V$130,8,FALSE),0)+IF(A54=45,VLOOKUP(E54,'Ark45'!$A$2:$V$130,8,FALSE),0)++IF(A54=54,VLOOKUP(E54,'Ark54'!$A$2:$V$130,8,FALSE),0)+IF(A54=56,VLOOKUP(E54,'Ark56'!$A$2:$V$130,8,FALSE),0)+IF(A54=65,VLOOKUP(E54,'Ark65'!$A$2:$V$130,8,FALSE),0)+IF(A54="U911",VLOOKUP(E54,ArkU911s!$A$2:$V$130,8,FALSE),0)</f>
        <v>0</v>
      </c>
      <c r="I54" s="110">
        <f>IF(A54=43,VLOOKUP(E54,Ark43s!$A$2:$V$130,9,FALSE),0)+IF(A54=34,VLOOKUP(E54,'Ark34'!$A$2:$V$130,9,FALSE),0)+IF(E54="cup",VLOOKUP(E54,Arkcup!$A$2:$V$130,9,FALSE),0)+IF(A54=45,VLOOKUP(E54,'Ark45'!$A$2:$V$130,9,FALSE),0)++IF(A54=54,VLOOKUP(E54,'Ark54'!$A$2:$V$130,9,FALSE),0)+IF(A54=56,VLOOKUP(E54,'Ark56'!$A$2:$V$130,9,FALSE),0)+IF(A54=65,VLOOKUP(E54,'Ark65'!$A$2:$V$130,9,FALSE),0)+IF(A54="U911",VLOOKUP(E54,ArkU911s!$A$2:$V$130,9,FALSE),0)</f>
        <v>0</v>
      </c>
      <c r="J54" s="110">
        <f>IF(A54=43,VLOOKUP(E54,Ark43s!$A$2:$V$130,10,FALSE),0)+IF(A54=34,VLOOKUP(E54,'Ark34'!$A$2:$V$130,10,FALSE),0)+IF(E54="cup",VLOOKUP(E54,Arkcup!$A$2:$V$130,10,FALSE),0)+IF(A54=45,VLOOKUP(E54,'Ark45'!$A$2:$V$130,10,FALSE),0)++IF(A54=54,VLOOKUP(E54,'Ark54'!$A$2:$V$130,10,FALSE),0)+IF(A54=56,VLOOKUP(E54,'Ark56'!$A$2:$V$130,10,FALSE),0)+IF(A54=65,VLOOKUP(E54,'Ark65'!$A$2:$V$130,10,FALSE),0)+IF(A54="SW3",VLOOKUP(E54,ArkSw3!$A$2:$V$130,10,FALSE),0)+IF(A54="SW4",VLOOKUP(E54,ArkSw4!$A$2:$V$130,10,FALSE),0)+IF(A54="SW5",VLOOKUP(E54,ArkSw5!$A$2:$V$130,10,FALSE),0)+IF(A54="SW6",VLOOKUP(E54,ArkSw6!$A$2:$V$130,10,FALSE),0)+IF(A54="U911",VLOOKUP(E54,ArkU911s!$A$2:$V$130,10,FALSE),0)</f>
        <v>0</v>
      </c>
      <c r="K54" s="110">
        <f>IF(A54=43,VLOOKUP(E54,Ark43s!$A$2:$V$130,11,FALSE),0)+IF(A54=34,VLOOKUP(E54,'Ark34'!$A$2:$V$130,11,FALSE),0)+IF(E54="cup",VLOOKUP(E54,Arkcup!$A$2:$V$130,11,FALSE),0)+IF(A54=45,VLOOKUP(E54,'Ark45'!$A$2:$V$130,11,FALSE),0)++IF(A54=54,VLOOKUP(E54,'Ark54'!$A$2:$V$130,11,FALSE),0)+IF(A54=56,VLOOKUP(E54,'Ark56'!$A$2:$V$130,11,FALSE),0)+IF(A54=65,VLOOKUP(E54,'Ark65'!$A$2:$V$130,11,FALSE),0)+IF(A54="SW3",VLOOKUP(E54,ArkSw3!$A$2:$V$130,11,FALSE),0)+IF(A54="SW4",VLOOKUP(E54,ArkSw4!$A$2:$V$130,11,FALSE),0)+IF(A54="SW5",VLOOKUP(E54,ArkSw5!$A$2:$V$130,11,FALSE),0)+IF(A54="SW6",VLOOKUP(E54,ArkSw6!$A$2:$V$130,11,FALSE),0)+IF(A54="U911",VLOOKUP(E54,ArkU911s!$A$2:$V$130,11,FALSE),0)</f>
        <v>0</v>
      </c>
      <c r="L54" s="110">
        <f>IF(A54=43,VLOOKUP(E54,Ark43s!$A$2:$V$130,12,FALSE),0)+IF(A54=34,VLOOKUP(E54,'Ark34'!$A$2:$V$130,12,FALSE),0)+IF(E54="cup",VLOOKUP(E54,Arkcup!$A$2:$V$130,12,FALSE),0)+IF(A54=45,VLOOKUP(E54,'Ark45'!$A$2:$V$130,12,FALSE),0)++IF(A54=54,VLOOKUP(E54,'Ark54'!$A$2:$V$130,12,FALSE),0)+IF(A54=56,VLOOKUP(E54,'Ark56'!$A$2:$V$130,12,FALSE),0)+IF(A54=65,VLOOKUP(E54,'Ark65'!$A$2:$V$130,12,FALSE),0)+IF(A54="SW3",VLOOKUP(E54,ArkSw3!$A$2:$V$130,12,FALSE),0)+IF(A54="SW4",VLOOKUP(E54,ArkSw4!$A$2:$V$130,12,FALSE),0)+IF(A54="SW5",VLOOKUP(E54,ArkSw5!$A$2:$V$130,12,FALSE),0)+IF(A54="SW6",VLOOKUP(E54,ArkSw6!$A$2:$V$130,12,FALSE),0)+IF(A54="U911",VLOOKUP(E54,ArkU911s!$A$2:$V$130,12,FALSE),0)</f>
        <v>0</v>
      </c>
      <c r="M54" s="110">
        <f>IF(A54=43,VLOOKUP(E54,Ark43s!$A$2:$V$130,13,FALSE),0)+IF(A54=34,VLOOKUP(E54,'Ark34'!$A$2:$V$130,13,FALSE),0)+IF(E54="cup",VLOOKUP(E54,Arkcup!$A$2:$V$130,13,FALSE),0)+IF(A54=45,VLOOKUP(E54,'Ark45'!$A$2:$V$130,13,FALSE),0)++IF(A54=54,VLOOKUP(E54,'Ark54'!$A$2:$V$130,13,FALSE),0)+IF(A54=56,VLOOKUP(E54,'Ark56'!$A$2:$V$130,13,FALSE),0)+IF(A54=65,VLOOKUP(E54,'Ark65'!$A$2:$V$130,13,FALSE),0)+IF(A54="SW3",VLOOKUP(E54,ArkSw3!$A$2:$V$130,13,FALSE),0)+IF(A54="SW4",VLOOKUP(E54,ArkSw4!$A$2:$V$130,13,FALSE),0)+IF(A54="SW5",VLOOKUP(E54,ArkSw5!$A$2:$V$130,13,FALSE),0)+IF(A54="SW6",VLOOKUP(E54,ArkSw6!$A$2:$V$130,13,FALSE),0)+IF(A54="U911",VLOOKUP(E54,ArkU911s!$A$2:$V$130,13,FALSE),0)</f>
        <v>0</v>
      </c>
      <c r="N54" s="110">
        <f>IF(A54=43,VLOOKUP(E54,Ark43s!$A$2:$V$130,14,FALSE),0)+IF(A54=34,VLOOKUP(E54,'Ark34'!$A$2:$V$130,14,FALSE),0)+IF(E54="cup",VLOOKUP(E54,Arkcup!$A$2:$V$130,14,FALSE),0)+IF(A54=45,VLOOKUP(E54,'Ark45'!$A$2:$V$130,14,FALSE),0)++IF(A54=54,VLOOKUP(E54,'Ark54'!$A$2:$V$130,14,FALSE),0)+IF(A54=56,VLOOKUP(E54,'Ark56'!$A$2:$V$130,14,FALSE),0)+IF(A54=65,VLOOKUP(E54,'Ark65'!$A$2:$V$130,14,FALSE),0)+IF(A54="SW3",VLOOKUP(E54,ArkSw3!$A$2:$V$130,14,FALSE),0)+IF(A54="SW4",VLOOKUP(E54,ArkSw4!$A$2:$V$130,14,FALSE),0)+IF(A54="SW5",VLOOKUP(E54,ArkSw5!$A$2:$V$130,14,FALSE),0)+IF(A54="SW6",VLOOKUP(E54,ArkSw6!$A$2:$V$130,14,FALSE),0)+IF(A54="U911",VLOOKUP(E54,ArkU911s!$A$2:$V$130,14,FALSE),0)</f>
        <v>0</v>
      </c>
      <c r="O54" s="110">
        <f>IF(A54=43,VLOOKUP(E54,Ark43s!$A$2:$V$130,15,FALSE),0)+IF(A54=34,VLOOKUP(E54,'Ark34'!$A$2:$V$130,15,FALSE),0)+IF(E54="cup",VLOOKUP(E54,Arkcup!$A$2:$V$130,15,FALSE),0)+IF(A54=45,VLOOKUP(E54,'Ark45'!$A$2:$V$130,15,FALSE),0)++IF(A54=54,VLOOKUP(E54,'Ark54'!$A$2:$V$130,15,FALSE),0)+IF(A54=56,VLOOKUP(E54,'Ark56'!$A$2:$V$130,15,FALSE),0)+IF(A54=65,VLOOKUP(E54,'Ark65'!$A$2:$V$130,15,FALSE),0)+IF(A54="SW3",VLOOKUP(E54,ArkSw3!$A$2:$V$130,15,FALSE),0)+IF(A54="SW4",VLOOKUP(E54,ArkSw4!$A$2:$V$130,15,FALSE),0)+IF(A54="SW5",VLOOKUP(E54,ArkSw5!$A$2:$V$130,15,FALSE),0)+IF(A54="SW6",VLOOKUP(E54,ArkSw6!$A$2:$V$130,15,FALSE),0)+IF(A54="U911",VLOOKUP(E54,ArkU911s!$A$2:$V$130,15,FALSE),0)</f>
        <v>0</v>
      </c>
      <c r="P54" s="110">
        <f>IF(A54=43,VLOOKUP(E54,Ark43s!$A$2:$V$130,16,FALSE),0)+IF(A54=34,VLOOKUP(E54,'Ark34'!$A$2:$V$130,16,FALSE),0)+IF(E54="cup",VLOOKUP(E54,Arkcup!$A$2:$V$130,16,FALSE),0)+IF(A54=45,VLOOKUP(E54,'Ark45'!$A$2:$V$130,16,FALSE),0)+IF(A54=54,VLOOKUP(E54,'Ark54'!$A$2:$V$130,16,FALSE),0)+IF(A54=56,VLOOKUP(E54,'Ark56'!$A$2:$V$130,16,FALSE),0)+IF(A54=65,VLOOKUP(E54,'Ark65'!$A$2:$V$130,16,FALSE),0)+IF(A54="U911",VLOOKUP(E54,ArkU911s!$A$2:$V$130,16,FALSE),0)</f>
        <v>0</v>
      </c>
      <c r="Q54" s="110">
        <f>IF(A54=43,VLOOKUP(E54,Ark43s!$A$2:$V$130,17,FALSE),0)+IF(A54=34,VLOOKUP(E54,'Ark34'!$A$2:$V$130,17,FALSE),0)+IF(E54="cup",VLOOKUP(E54,Arkcup!$A$2:$V$130,17,FALSE),0)+IF(A54=45,VLOOKUP(E54,'Ark45'!$A$2:$V$130,17,FALSE),0)+IF(A54=54,VLOOKUP(E54,'Ark54'!$A$2:$V$130,17,FALSE),0)+IF(A54=56,VLOOKUP(E54,'Ark56'!$A$2:$V$130,17,FALSE),0)+IF(A54=65,VLOOKUP(E54,'Ark65'!$A$2:$V$130,17,FALSE),0)+IF(A54="U911",VLOOKUP(E54,ArkU911s!$A$2:$V$130,17,FALSE),0)</f>
        <v>0</v>
      </c>
      <c r="R54" s="110">
        <f>IF(A54=43,VLOOKUP(E54,Ark43s!$A$2:$V$130,18,FALSE),0)+IF(A54=34,VLOOKUP(E54,'Ark34'!$A$2:$V$130,18,FALSE),0)+IF(E54="cup",VLOOKUP(E54,Arkcup!$A$2:$V$130,18,FALSE),0)+IF(A54=45,VLOOKUP(E54,'Ark45'!$A$2:$V$130,18,FALSE),0)+IF(A54=54,VLOOKUP(E54,'Ark54'!$A$2:$V$130,18,FALSE),0)+IF(A54=56,VLOOKUP(E54,'Ark56'!$A$2:$V$130,18,FALSE),0)+IF(A54=65,VLOOKUP(E54,'Ark65'!$A$2:$V$130,18,FALSE),0)+IF(A54="U911",VLOOKUP(E54,ArkU911s!$A$2:$V$130,18,FALSE),0)</f>
        <v>0</v>
      </c>
      <c r="S54" s="110">
        <f>IF(A54=43,VLOOKUP(E54,Ark43s!$A$2:$V$130,19,FALSE),0)+IF(A54=34,VLOOKUP(E54,'Ark34'!$A$2:$V$130,19,FALSE),0)+IF(E54="cup",VLOOKUP(E54,Arkcup!$A$2:$V$130,19,FALSE),0)+IF(A54=45,VLOOKUP(E54,'Ark45'!$A$2:$V$130,19,FALSE),0)+IF(A54=54,VLOOKUP(E54,'Ark54'!$A$2:$V$130,19,FALSE),0)+IF(A54=56,VLOOKUP(E54,'Ark56'!$A$2:$V$130,19,FALSE),0)+IF(A54=65,VLOOKUP(E54,'Ark65'!$A$2:$V$130,19,FALSE),0)+IF(A54="U911",VLOOKUP(E54,ArkU911s!$A$2:$V$130,19,FALSE),0)</f>
        <v>0</v>
      </c>
      <c r="T54" s="110">
        <f>IF(A54=43,VLOOKUP(E54,Ark43s!$A$2:$V$130,20,FALSE),0)+IF(A54=34,VLOOKUP(E54,'Ark34'!$A$2:$V$130,20,FALSE),0)+IF(E54="cup",VLOOKUP(E54,Arkcup!$A$2:$V$130,20,FALSE),0)+IF(A54=45,VLOOKUP(E54,'Ark45'!$A$2:$V$130,20,FALSE),0)+IF(A54=54,VLOOKUP(E54,'Ark54'!$A$2:$V$130,20,FALSE),0)+IF(A54=56,VLOOKUP(E54,'Ark56'!$A$2:$V$130,20,FALSE),0)+IF(A54=65,VLOOKUP(E54,'Ark65'!$A$2:$V$130,20,FALSE),0)+IF(A54="U911",VLOOKUP(E54,ArkU911s!$A$2:$V$130,20,FALSE),0)</f>
        <v>0</v>
      </c>
      <c r="U54" s="110">
        <f>IF(A54=43,VLOOKUP(E54,Ark43s!$A$2:$V$130,21,FALSE),0)+IF(A54=34,VLOOKUP(E54,'Ark34'!$A$2:$V$130,21,FALSE),0)+IF(E54="cup",VLOOKUP(E54,Arkcup!$A$2:$V$130,21,FALSE),0)+IF(A54=45,VLOOKUP(E54,'Ark45'!$A$2:$V$130,21,FALSE),0)+IF(A54=54,VLOOKUP(E54,'Ark54'!$A$2:$V$130,21,FALSE),0)+IF(A54=56,VLOOKUP(E54,'Ark56'!$A$2:$V$130,21,FALSE),0)+IF(A54=65,VLOOKUP(E54,'Ark65'!$A$2:$V$130,21,FALSE),0)+IF(A54="U911",VLOOKUP(E54,ArkU911s!$A$2:$V$130,21,FALSE),0)</f>
        <v>0</v>
      </c>
      <c r="V54" s="31">
        <f t="shared" si="3"/>
        <v>0</v>
      </c>
      <c r="W54" s="114">
        <f>SUM(V54:V58)</f>
        <v>0</v>
      </c>
      <c r="X54" s="38"/>
    </row>
    <row r="55" spans="1:24" x14ac:dyDescent="0.25">
      <c r="A55">
        <v>43</v>
      </c>
      <c r="B55" s="26" t="s">
        <v>48</v>
      </c>
      <c r="C55" s="54" t="s">
        <v>21</v>
      </c>
      <c r="D55" s="61"/>
      <c r="E55" s="57">
        <v>0</v>
      </c>
      <c r="F55" s="111">
        <f>IF(A55=43,VLOOKUP(E55,Ark43s!$A$2:$V$130,6,FALSE),0)+IF(A55=34,VLOOKUP(E55,'Ark34'!$A$2:$V$130,6,FALSE),0)+IF(E55="cup",VLOOKUP(E55,Arkcup!$A$2:$V$130,6,FALSE),0)+IF(A55=45,VLOOKUP(E55,'Ark45'!$A$2:$V$130,6,FALSE),0)+IF(A55=54,VLOOKUP(E55,'Ark54'!$A$2:$V$130,6,FALSE),0)+IF(A55=56,VLOOKUP(E55,'Ark56'!$A$2:$V$130,6,FALSE),0)+IF(A55=65,VLOOKUP(E55,'Ark65'!$A$2:$V$130,6,FALSE),0)+IF(A55="U911",VLOOKUP(E55,ArkU911s!$A$2:$V$130,6,FALSE),0)</f>
        <v>0</v>
      </c>
      <c r="G55" s="111">
        <f>IF(A55=43,VLOOKUP(E55,Ark43s!$A$2:$V$130,7,FALSE),0)+IF(A55=34,VLOOKUP(E55,'Ark34'!$A$2:$V$130,7,FALSE),0)+IF(E55="cup",VLOOKUP(E55,Arkcup!$A$2:$V$130,7,FALSE),0)+IF(A55=45,VLOOKUP(E55,'Ark45'!$A$2:$V$130,7,FALSE),0)++IF(A55=54,VLOOKUP(E55,'Ark54'!$A$2:$V$130,7,FALSE),0)+IF(A55=56,VLOOKUP(E55,'Ark56'!$A$2:$V$130,7,FALSE),0)+IF(A55=65,VLOOKUP(E55,'Ark65'!$A$2:$V$130,7,FALSE),0)+IF(A55="U911",VLOOKUP(E55,ArkU911s!$A$2:$V$130,7,FALSE),0)</f>
        <v>0</v>
      </c>
      <c r="H55" s="111">
        <f>IF(A55=43,VLOOKUP(E55,Ark43s!$A$2:$V$130,8,FALSE),0)+IF(A55=34,VLOOKUP(E55,'Ark34'!$A$2:$V$130,8,FALSE),0)+IF(E55="cup",VLOOKUP(E55,Arkcup!$A$2:$V$130,8,FALSE),0)+IF(A55=45,VLOOKUP(E55,'Ark45'!$A$2:$V$130,8,FALSE),0)++IF(A55=54,VLOOKUP(E55,'Ark54'!$A$2:$V$130,8,FALSE),0)+IF(A55=56,VLOOKUP(E55,'Ark56'!$A$2:$V$130,8,FALSE),0)+IF(A55=65,VLOOKUP(E55,'Ark65'!$A$2:$V$130,8,FALSE),0)+IF(A55="U911",VLOOKUP(E55,ArkU911s!$A$2:$V$130,8,FALSE),0)</f>
        <v>0</v>
      </c>
      <c r="I55" s="111">
        <f>IF(A55=43,VLOOKUP(E55,Ark43s!$A$2:$V$130,9,FALSE),0)+IF(A55=34,VLOOKUP(E55,'Ark34'!$A$2:$V$130,9,FALSE),0)+IF(E55="cup",VLOOKUP(E55,Arkcup!$A$2:$V$130,9,FALSE),0)+IF(A55=45,VLOOKUP(E55,'Ark45'!$A$2:$V$130,9,FALSE),0)++IF(A55=54,VLOOKUP(E55,'Ark54'!$A$2:$V$130,9,FALSE),0)+IF(A55=56,VLOOKUP(E55,'Ark56'!$A$2:$V$130,9,FALSE),0)+IF(A55=65,VLOOKUP(E55,'Ark65'!$A$2:$V$130,9,FALSE),0)+IF(A55="U911",VLOOKUP(E55,ArkU911s!$A$2:$V$130,9,FALSE),0)</f>
        <v>0</v>
      </c>
      <c r="J55" s="111">
        <f>IF(A55=43,VLOOKUP(E55,Ark43s!$A$2:$V$130,10,FALSE),0)+IF(A55=34,VLOOKUP(E55,'Ark34'!$A$2:$V$130,10,FALSE),0)+IF(E55="cup",VLOOKUP(E55,Arkcup!$A$2:$V$130,10,FALSE),0)+IF(A55=45,VLOOKUP(E55,'Ark45'!$A$2:$V$130,10,FALSE),0)++IF(A55=54,VLOOKUP(E55,'Ark54'!$A$2:$V$130,10,FALSE),0)+IF(A55=56,VLOOKUP(E55,'Ark56'!$A$2:$V$130,10,FALSE),0)+IF(A55=65,VLOOKUP(E55,'Ark65'!$A$2:$V$130,10,FALSE),0)+IF(A55="SW3",VLOOKUP(E55,ArkSw3!$A$2:$V$130,10,FALSE),0)+IF(A55="SW4",VLOOKUP(E55,ArkSw4!$A$2:$V$130,10,FALSE),0)+IF(A55="SW5",VLOOKUP(E55,ArkSw5!$A$2:$V$130,10,FALSE),0)+IF(A55="SW6",VLOOKUP(E55,ArkSw6!$A$2:$V$130,10,FALSE),0)+IF(A55="U911",VLOOKUP(E55,ArkU911s!$A$2:$V$130,10,FALSE),0)</f>
        <v>0</v>
      </c>
      <c r="K55" s="111">
        <f>IF(A55=43,VLOOKUP(E55,Ark43s!$A$2:$V$130,11,FALSE),0)+IF(A55=34,VLOOKUP(E55,'Ark34'!$A$2:$V$130,11,FALSE),0)+IF(E55="cup",VLOOKUP(E55,Arkcup!$A$2:$V$130,11,FALSE),0)+IF(A55=45,VLOOKUP(E55,'Ark45'!$A$2:$V$130,11,FALSE),0)++IF(A55=54,VLOOKUP(E55,'Ark54'!$A$2:$V$130,11,FALSE),0)+IF(A55=56,VLOOKUP(E55,'Ark56'!$A$2:$V$130,11,FALSE),0)+IF(A55=65,VLOOKUP(E55,'Ark65'!$A$2:$V$130,11,FALSE),0)+IF(A55="SW3",VLOOKUP(E55,ArkSw3!$A$2:$V$130,11,FALSE),0)+IF(A55="SW4",VLOOKUP(E55,ArkSw4!$A$2:$V$130,11,FALSE),0)+IF(A55="SW5",VLOOKUP(E55,ArkSw5!$A$2:$V$130,11,FALSE),0)+IF(A55="SW6",VLOOKUP(E55,ArkSw6!$A$2:$V$130,11,FALSE),0)+IF(A55="U911",VLOOKUP(E55,ArkU911s!$A$2:$V$130,11,FALSE),0)</f>
        <v>0</v>
      </c>
      <c r="L55" s="111">
        <f>IF(A55=43,VLOOKUP(E55,Ark43s!$A$2:$V$130,12,FALSE),0)+IF(A55=34,VLOOKUP(E55,'Ark34'!$A$2:$V$130,12,FALSE),0)+IF(E55="cup",VLOOKUP(E55,Arkcup!$A$2:$V$130,12,FALSE),0)+IF(A55=45,VLOOKUP(E55,'Ark45'!$A$2:$V$130,12,FALSE),0)++IF(A55=54,VLOOKUP(E55,'Ark54'!$A$2:$V$130,12,FALSE),0)+IF(A55=56,VLOOKUP(E55,'Ark56'!$A$2:$V$130,12,FALSE),0)+IF(A55=65,VLOOKUP(E55,'Ark65'!$A$2:$V$130,12,FALSE),0)+IF(A55="SW3",VLOOKUP(E55,ArkSw3!$A$2:$V$130,12,FALSE),0)+IF(A55="SW4",VLOOKUP(E55,ArkSw4!$A$2:$V$130,12,FALSE),0)+IF(A55="SW5",VLOOKUP(E55,ArkSw5!$A$2:$V$130,12,FALSE),0)+IF(A55="SW6",VLOOKUP(E55,ArkSw6!$A$2:$V$130,12,FALSE),0)+IF(A55="U911",VLOOKUP(E55,ArkU911s!$A$2:$V$130,12,FALSE),0)</f>
        <v>0</v>
      </c>
      <c r="M55" s="111">
        <f>IF(A55=43,VLOOKUP(E55,Ark43s!$A$2:$V$130,13,FALSE),0)+IF(A55=34,VLOOKUP(E55,'Ark34'!$A$2:$V$130,13,FALSE),0)+IF(E55="cup",VLOOKUP(E55,Arkcup!$A$2:$V$130,13,FALSE),0)+IF(A55=45,VLOOKUP(E55,'Ark45'!$A$2:$V$130,13,FALSE),0)++IF(A55=54,VLOOKUP(E55,'Ark54'!$A$2:$V$130,13,FALSE),0)+IF(A55=56,VLOOKUP(E55,'Ark56'!$A$2:$V$130,13,FALSE),0)+IF(A55=65,VLOOKUP(E55,'Ark65'!$A$2:$V$130,13,FALSE),0)+IF(A55="SW3",VLOOKUP(E55,ArkSw3!$A$2:$V$130,13,FALSE),0)+IF(A55="SW4",VLOOKUP(E55,ArkSw4!$A$2:$V$130,13,FALSE),0)+IF(A55="SW5",VLOOKUP(E55,ArkSw5!$A$2:$V$130,13,FALSE),0)+IF(A55="SW6",VLOOKUP(E55,ArkSw6!$A$2:$V$130,13,FALSE),0)+IF(A55="U911",VLOOKUP(E55,ArkU911s!$A$2:$V$130,13,FALSE),0)</f>
        <v>0</v>
      </c>
      <c r="N55" s="111">
        <f>IF(A55=43,VLOOKUP(E55,Ark43s!$A$2:$V$130,14,FALSE),0)+IF(A55=34,VLOOKUP(E55,'Ark34'!$A$2:$V$130,14,FALSE),0)+IF(E55="cup",VLOOKUP(E55,Arkcup!$A$2:$V$130,14,FALSE),0)+IF(A55=45,VLOOKUP(E55,'Ark45'!$A$2:$V$130,14,FALSE),0)++IF(A55=54,VLOOKUP(E55,'Ark54'!$A$2:$V$130,14,FALSE),0)+IF(A55=56,VLOOKUP(E55,'Ark56'!$A$2:$V$130,14,FALSE),0)+IF(A55=65,VLOOKUP(E55,'Ark65'!$A$2:$V$130,14,FALSE),0)+IF(A55="SW3",VLOOKUP(E55,ArkSw3!$A$2:$V$130,14,FALSE),0)+IF(A55="SW4",VLOOKUP(E55,ArkSw4!$A$2:$V$130,14,FALSE),0)+IF(A55="SW5",VLOOKUP(E55,ArkSw5!$A$2:$V$130,14,FALSE),0)+IF(A55="SW6",VLOOKUP(E55,ArkSw6!$A$2:$V$130,14,FALSE),0)+IF(A55="U911",VLOOKUP(E55,ArkU911s!$A$2:$V$130,14,FALSE),0)</f>
        <v>0</v>
      </c>
      <c r="O55" s="111">
        <f>IF(A55=43,VLOOKUP(E55,Ark43s!$A$2:$V$130,15,FALSE),0)+IF(A55=34,VLOOKUP(E55,'Ark34'!$A$2:$V$130,15,FALSE),0)+IF(E55="cup",VLOOKUP(E55,Arkcup!$A$2:$V$130,15,FALSE),0)+IF(A55=45,VLOOKUP(E55,'Ark45'!$A$2:$V$130,15,FALSE),0)++IF(A55=54,VLOOKUP(E55,'Ark54'!$A$2:$V$130,15,FALSE),0)+IF(A55=56,VLOOKUP(E55,'Ark56'!$A$2:$V$130,15,FALSE),0)+IF(A55=65,VLOOKUP(E55,'Ark65'!$A$2:$V$130,15,FALSE),0)+IF(A55="SW3",VLOOKUP(E55,ArkSw3!$A$2:$V$130,15,FALSE),0)+IF(A55="SW4",VLOOKUP(E55,ArkSw4!$A$2:$V$130,15,FALSE),0)+IF(A55="SW5",VLOOKUP(E55,ArkSw5!$A$2:$V$130,15,FALSE),0)+IF(A55="SW6",VLOOKUP(E55,ArkSw6!$A$2:$V$130,15,FALSE),0)+IF(A55="U911",VLOOKUP(E55,ArkU911s!$A$2:$V$130,15,FALSE),0)</f>
        <v>0</v>
      </c>
      <c r="P55" s="111">
        <f>IF(A55=43,VLOOKUP(E55,Ark43s!$A$2:$V$130,16,FALSE),0)+IF(A55=34,VLOOKUP(E55,'Ark34'!$A$2:$V$130,16,FALSE),0)+IF(E55="cup",VLOOKUP(E55,Arkcup!$A$2:$V$130,16,FALSE),0)+IF(A55=45,VLOOKUP(E55,'Ark45'!$A$2:$V$130,16,FALSE),0)+IF(A55=54,VLOOKUP(E55,'Ark54'!$A$2:$V$130,16,FALSE),0)+IF(A55=56,VLOOKUP(E55,'Ark56'!$A$2:$V$130,16,FALSE),0)+IF(A55=65,VLOOKUP(E55,'Ark65'!$A$2:$V$130,16,FALSE),0)+IF(A55="U911",VLOOKUP(E55,ArkU911s!$A$2:$V$130,16,FALSE),0)</f>
        <v>0</v>
      </c>
      <c r="Q55" s="111">
        <f>IF(A55=43,VLOOKUP(E55,Ark43s!$A$2:$V$130,17,FALSE),0)+IF(A55=34,VLOOKUP(E55,'Ark34'!$A$2:$V$130,17,FALSE),0)+IF(E55="cup",VLOOKUP(E55,Arkcup!$A$2:$V$130,17,FALSE),0)+IF(A55=45,VLOOKUP(E55,'Ark45'!$A$2:$V$130,17,FALSE),0)+IF(A55=54,VLOOKUP(E55,'Ark54'!$A$2:$V$130,17,FALSE),0)+IF(A55=56,VLOOKUP(E55,'Ark56'!$A$2:$V$130,17,FALSE),0)+IF(A55=65,VLOOKUP(E55,'Ark65'!$A$2:$V$130,17,FALSE),0)+IF(A55="U911",VLOOKUP(E55,ArkU911s!$A$2:$V$130,17,FALSE),0)</f>
        <v>0</v>
      </c>
      <c r="R55" s="111">
        <f>IF(A55=43,VLOOKUP(E55,Ark43s!$A$2:$V$130,18,FALSE),0)+IF(A55=34,VLOOKUP(E55,'Ark34'!$A$2:$V$130,18,FALSE),0)+IF(E55="cup",VLOOKUP(E55,Arkcup!$A$2:$V$130,18,FALSE),0)+IF(A55=45,VLOOKUP(E55,'Ark45'!$A$2:$V$130,18,FALSE),0)+IF(A55=54,VLOOKUP(E55,'Ark54'!$A$2:$V$130,18,FALSE),0)+IF(A55=56,VLOOKUP(E55,'Ark56'!$A$2:$V$130,18,FALSE),0)+IF(A55=65,VLOOKUP(E55,'Ark65'!$A$2:$V$130,18,FALSE),0)+IF(A55="U911",VLOOKUP(E55,ArkU911s!$A$2:$V$130,18,FALSE),0)</f>
        <v>0</v>
      </c>
      <c r="S55" s="111">
        <f>IF(A55=43,VLOOKUP(E55,Ark43s!$A$2:$V$130,19,FALSE),0)+IF(A55=34,VLOOKUP(E55,'Ark34'!$A$2:$V$130,19,FALSE),0)+IF(E55="cup",VLOOKUP(E55,Arkcup!$A$2:$V$130,19,FALSE),0)+IF(A55=45,VLOOKUP(E55,'Ark45'!$A$2:$V$130,19,FALSE),0)+IF(A55=54,VLOOKUP(E55,'Ark54'!$A$2:$V$130,19,FALSE),0)+IF(A55=56,VLOOKUP(E55,'Ark56'!$A$2:$V$130,19,FALSE),0)+IF(A55=65,VLOOKUP(E55,'Ark65'!$A$2:$V$130,19,FALSE),0)+IF(A55="U911",VLOOKUP(E55,ArkU911s!$A$2:$V$130,19,FALSE),0)</f>
        <v>0</v>
      </c>
      <c r="T55" s="111">
        <f>IF(A55=43,VLOOKUP(E55,Ark43s!$A$2:$V$130,20,FALSE),0)+IF(A55=34,VLOOKUP(E55,'Ark34'!$A$2:$V$130,20,FALSE),0)+IF(E55="cup",VLOOKUP(E55,Arkcup!$A$2:$V$130,20,FALSE),0)+IF(A55=45,VLOOKUP(E55,'Ark45'!$A$2:$V$130,20,FALSE),0)+IF(A55=54,VLOOKUP(E55,'Ark54'!$A$2:$V$130,20,FALSE),0)+IF(A55=56,VLOOKUP(E55,'Ark56'!$A$2:$V$130,20,FALSE),0)+IF(A55=65,VLOOKUP(E55,'Ark65'!$A$2:$V$130,20,FALSE),0)+IF(A55="U911",VLOOKUP(E55,ArkU911s!$A$2:$V$130,20,FALSE),0)</f>
        <v>0</v>
      </c>
      <c r="U55" s="111">
        <f>IF(A55=43,VLOOKUP(E55,Ark43s!$A$2:$V$130,21,FALSE),0)+IF(A55=34,VLOOKUP(E55,'Ark34'!$A$2:$V$130,21,FALSE),0)+IF(E55="cup",VLOOKUP(E55,Arkcup!$A$2:$V$130,21,FALSE),0)+IF(A55=45,VLOOKUP(E55,'Ark45'!$A$2:$V$130,21,FALSE),0)+IF(A55=54,VLOOKUP(E55,'Ark54'!$A$2:$V$130,21,FALSE),0)+IF(A55=56,VLOOKUP(E55,'Ark56'!$A$2:$V$130,21,FALSE),0)+IF(A55=65,VLOOKUP(E55,'Ark65'!$A$2:$V$130,21,FALSE),0)+IF(A55="U911",VLOOKUP(E55,ArkU911s!$A$2:$V$130,21,FALSE),0)</f>
        <v>0</v>
      </c>
      <c r="V55" s="22">
        <f t="shared" si="3"/>
        <v>0</v>
      </c>
      <c r="W55" s="115"/>
    </row>
    <row r="56" spans="1:24" x14ac:dyDescent="0.25">
      <c r="A56">
        <v>43</v>
      </c>
      <c r="B56" s="26" t="s">
        <v>48</v>
      </c>
      <c r="C56" s="54" t="s">
        <v>22</v>
      </c>
      <c r="D56" s="61"/>
      <c r="E56" s="57">
        <v>0</v>
      </c>
      <c r="F56" s="111">
        <f>IF(A56=43,VLOOKUP(E56,Ark43d!$A$2:$V$130,6,FALSE),0)+IF(A56=34,VLOOKUP(E56,'Ark34'!$A$2:$V$130,6,FALSE),0)+IF(A56="cup",VLOOKUP(E56,Arkcup!$A$2:$V$130,6,FALSE),0)+IF(A56=45,VLOOKUP(E56,'Ark45'!$A$2:$V$130,6,FALSE),0)++IF(A56=54,VLOOKUP(E56,'Ark54'!$A$2:$V$130,6,FALSE),0)+IF(A56=56,VLOOKUP(E56,'Ark56'!$A$2:$V$130,6,FALSE),0)+IF(A56=65,VLOOKUP(E56,'Ark65'!$A$2:$V$130,6,FALSE),0)+IF(A56="U911",VLOOKUP(E56,ArkU11d!$A$2:$V$130,6,FALSE),0)</f>
        <v>0</v>
      </c>
      <c r="G56" s="111">
        <f>IF(A56=43,VLOOKUP(E56,Ark43d!$A$2:$V$130,7,FALSE),0)+IF(A56=34,VLOOKUP(E56,'Ark34'!$A$2:$V$130,7,FALSE),0)+IF(A56="cup",VLOOKUP(E56,Arkcup!$A$2:$V$130,7,FALSE),0)+IF(A56=45,VLOOKUP(E56,'Ark45'!$A$2:$V$130,7,FALSE),0)++IF(A56=54,VLOOKUP(E56,'Ark54'!$A$2:$V$130,7,FALSE),0)+IF(A56=56,VLOOKUP(E56,'Ark56'!$A$2:$V$130,7,FALSE),0)+IF(A56=65,VLOOKUP(E56,'Ark65'!$A$2:$V$130,7,FALSE),0)+IF(A56="U911",VLOOKUP(E56,ArkU11d!$A$2:$V$130,7,FALSE),0)</f>
        <v>0</v>
      </c>
      <c r="H56" s="111">
        <f>IF(A56=43,VLOOKUP(E56,Ark43d!$A$2:$V$130,8,FALSE),0)+IF(A56=34,VLOOKUP(E56,'Ark34'!$A$2:$V$130,8,FALSE),0)+IF(A56="cup",VLOOKUP(E56,Arkcup!$A$2:$V$130,8,FALSE),0)+IF(A56=45,VLOOKUP(E56,'Ark45'!$A$2:$V$130,8,FALSE),0)++IF(A56=54,VLOOKUP(E56,'Ark54'!$A$2:$V$130,8,FALSE),0)+IF(A56=56,VLOOKUP(E56,'Ark56'!$A$2:$V$130,8,FALSE),0)+IF(A56=65,VLOOKUP(E56,'Ark65'!$A$2:$V$130,8,FALSE),0)+IF(A56="U911",VLOOKUP(E56,ArkU11d!$A$2:$V$130,8,FALSE),0)</f>
        <v>0</v>
      </c>
      <c r="I56" s="111">
        <f>IF(A56=43,VLOOKUP(E56,Ark43d!$A$2:$V$130,9,FALSE),0)+IF(A56=34,VLOOKUP(E56,'Ark34'!$A$2:$V$130,9,FALSE),0)+IF(A56="cup",VLOOKUP(E56,Arkcup!$A$2:$V$130,9,FALSE),0)+IF(A56=45,VLOOKUP(E56,'Ark45'!$A$2:$V$130,9,FALSE),0)++IF(A56=54,VLOOKUP(E56,'Ark54'!$A$2:$V$130,9,FALSE),0)+IF(A56=56,VLOOKUP(E56,'Ark56'!$A$2:$V$130,9,FALSE),0)+IF(A56=65,VLOOKUP(E56,'Ark65'!$A$2:$V$130,9,FALSE),0)+IF(A56="U911",VLOOKUP(E56,ArkU11d!$A$2:$V$130,9,FALSE),0)</f>
        <v>0</v>
      </c>
      <c r="J56" s="111">
        <f>IF(A56=43,VLOOKUP(E56,Ark43s!$A$2:$V$130,10,FALSE),0)+IF(A56=34,VLOOKUP(E56,'Ark34'!$A$2:$V$130,10,FALSE),0)+IF(E56="cup",VLOOKUP(E56,Arkcup!$A$2:$V$130,10,FALSE),0)+IF(A56=45,VLOOKUP(E56,'Ark45'!$A$2:$V$130,10,FALSE),0)++IF(A56=54,VLOOKUP(E56,'Ark54'!$A$2:$V$130,10,FALSE),0)+IF(A56=56,VLOOKUP(E56,'Ark56'!$A$2:$V$130,10,FALSE),0)+IF(A56=65,VLOOKUP(E56,'Ark65'!$A$2:$V$130,10,FALSE),0)+IF(A56="SW3",VLOOKUP(E56,ArkSw3!$A$2:$V$130,10,FALSE),0)+IF(A56="SW4",VLOOKUP(E56,ArkSw4!$A$2:$V$130,10,FALSE),0)+IF(A56="SW5",VLOOKUP(E56,ArkSw5!$A$2:$V$130,10,FALSE),0)+IF(A56="SW6",VLOOKUP(E56,ArkSw6!$A$2:$V$130,10,FALSE),0)+IF(A56="U911",VLOOKUP(E56,ArkU11d!$A$2:$V$130,10,FALSE),0)</f>
        <v>0</v>
      </c>
      <c r="K56" s="111">
        <f>IF(A56=43,VLOOKUP(E56,Ark43s!$A$2:$V$130,11,FALSE),0)+IF(A56=34,VLOOKUP(E56,'Ark34'!$A$2:$V$130,11,FALSE),0)+IF(E56="cup",VLOOKUP(E56,Arkcup!$A$2:$V$130,11,FALSE),0)+IF(A56=45,VLOOKUP(E56,'Ark45'!$A$2:$V$130,11,FALSE),0)++IF(A56=54,VLOOKUP(E56,'Ark54'!$A$2:$V$130,11,FALSE),0)+IF(A56=56,VLOOKUP(E56,'Ark56'!$A$2:$V$130,11,FALSE),0)+IF(A56=65,VLOOKUP(E56,'Ark65'!$A$2:$V$130,11,FALSE),0)+IF(A56="SW3",VLOOKUP(E56,ArkSw3!$A$2:$V$130,11,FALSE),0)+IF(A56="SW4",VLOOKUP(E56,ArkSw4!$A$2:$V$130,11,FALSE),0)+IF(A56="SW5",VLOOKUP(E56,ArkSw5!$A$2:$V$130,11,FALSE),0)+IF(A56="SW6",VLOOKUP(E56,ArkSw6!$A$2:$V$130,11,FALSE),0)+IF(A56="U911",VLOOKUP(E56,ArkU11d!$A$2:$V$130,11,FALSE),0)</f>
        <v>0</v>
      </c>
      <c r="L56" s="111">
        <f>IF(A56=43,VLOOKUP(E56,Ark43s!$A$2:$V$130,12,FALSE),0)+IF(A56=34,VLOOKUP(E56,'Ark34'!$A$2:$V$130,12,FALSE),0)+IF(E56="cup",VLOOKUP(E56,Arkcup!$A$2:$V$130,12,FALSE),0)+IF(A56=45,VLOOKUP(E56,'Ark45'!$A$2:$V$130,12,FALSE),0)++IF(A56=54,VLOOKUP(E56,'Ark54'!$A$2:$V$130,12,FALSE),0)+IF(A56=56,VLOOKUP(E56,'Ark56'!$A$2:$V$130,12,FALSE),0)+IF(A56=65,VLOOKUP(E56,'Ark65'!$A$2:$V$130,12,FALSE),0)+IF(A56="SW3",VLOOKUP(E56,ArkSw3!$A$2:$V$130,12,FALSE),0)+IF(A56="SW4",VLOOKUP(E56,ArkSw4!$A$2:$V$130,12,FALSE),0)+IF(A56="SW5",VLOOKUP(E56,ArkSw5!$A$2:$V$130,12,FALSE),0)+IF(A56="SW6",VLOOKUP(E56,ArkSw6!$A$2:$V$130,12,FALSE),0)+IF(A56="U911",VLOOKUP(E56,ArkU11d!$A$2:$V$130,12,FALSE),0)</f>
        <v>0</v>
      </c>
      <c r="M56" s="111">
        <f>IF(A56=43,VLOOKUP(E56,Ark43s!$A$2:$V$130,13,FALSE),0)+IF(A56=34,VLOOKUP(E56,'Ark34'!$A$2:$V$130,13,FALSE),0)+IF(E56="cup",VLOOKUP(E56,Arkcup!$A$2:$V$130,13,FALSE),0)+IF(A56=45,VLOOKUP(E56,'Ark45'!$A$2:$V$130,13,FALSE),0)++IF(A56=54,VLOOKUP(E56,'Ark54'!$A$2:$V$130,13,FALSE),0)+IF(A56=56,VLOOKUP(E56,'Ark56'!$A$2:$V$130,13,FALSE),0)+IF(A56=65,VLOOKUP(E56,'Ark65'!$A$2:$V$130,13,FALSE),0)+IF(A56="SW3",VLOOKUP(E56,ArkSw3!$A$2:$V$130,13,FALSE),0)+IF(A56="SW4",VLOOKUP(E56,ArkSw4!$A$2:$V$130,13,FALSE),0)+IF(A56="SW5",VLOOKUP(E56,ArkSw5!$A$2:$V$130,13,FALSE),0)+IF(A56="SW6",VLOOKUP(E56,ArkSw6!$A$2:$V$130,13,FALSE),0)+IF(A56="U911",VLOOKUP(E56,ArkU11d!$A$2:$V$130,13,FALSE),0)</f>
        <v>0</v>
      </c>
      <c r="N56" s="111">
        <f>IF(A56=43,VLOOKUP(E56,Ark43s!$A$2:$V$130,14,FALSE),0)+IF(A56=34,VLOOKUP(E56,'Ark34'!$A$2:$V$130,14,FALSE),0)+IF(E56="cup",VLOOKUP(E56,Arkcup!$A$2:$V$130,14,FALSE),0)+IF(A56=45,VLOOKUP(E56,'Ark45'!$A$2:$V$130,14,FALSE),0)++IF(A56=54,VLOOKUP(E56,'Ark54'!$A$2:$V$130,14,FALSE),0)+IF(A56=56,VLOOKUP(E56,'Ark56'!$A$2:$V$130,14,FALSE),0)+IF(A56=65,VLOOKUP(E56,'Ark65'!$A$2:$V$130,14,FALSE),0)+IF(A56="SW3",VLOOKUP(E56,ArkSw3!$A$2:$V$130,14,FALSE),0)+IF(A56="SW4",VLOOKUP(E56,ArkSw4!$A$2:$V$130,14,FALSE),0)+IF(A56="SW5",VLOOKUP(E56,ArkSw5!$A$2:$V$130,14,FALSE),0)+IF(A56="SW6",VLOOKUP(E56,ArkSw6!$A$2:$V$130,14,FALSE),0)+IF(A56="U911",VLOOKUP(E56,ArkU11d!$A$2:$V$130,14,FALSE),0)</f>
        <v>0</v>
      </c>
      <c r="O56" s="111">
        <f>IF(A56=43,VLOOKUP(E56,Ark43s!$A$2:$V$130,15,FALSE),0)+IF(A56=34,VLOOKUP(E56,'Ark34'!$A$2:$V$130,15,FALSE),0)+IF(E56="cup",VLOOKUP(E56,Arkcup!$A$2:$V$130,15,FALSE),0)+IF(A56=45,VLOOKUP(E56,'Ark45'!$A$2:$V$130,15,FALSE),0)++IF(A56=54,VLOOKUP(E56,'Ark54'!$A$2:$V$130,15,FALSE),0)+IF(A56=56,VLOOKUP(E56,'Ark56'!$A$2:$V$130,15,FALSE),0)+IF(A56=65,VLOOKUP(E56,'Ark65'!$A$2:$V$130,15,FALSE),0)+IF(A56="SW3",VLOOKUP(E56,ArkSw3!$A$2:$V$130,15,FALSE),0)+IF(A56="SW4",VLOOKUP(E56,ArkSw4!$A$2:$V$130,15,FALSE),0)+IF(A56="SW5",VLOOKUP(E56,ArkSw5!$A$2:$V$130,15,FALSE),0)+IF(A56="SW6",VLOOKUP(E56,ArkSw6!$A$2:$V$130,15,FALSE),0)+IF(A56="U911",VLOOKUP(E56,ArkU11d!$A$2:$V$130,15,FALSE),0)</f>
        <v>0</v>
      </c>
      <c r="P56" s="111">
        <f>IF(A56=43,VLOOKUP(E56,Ark43s!$A$2:$V$130,16,FALSE),0)+IF(A56=34,VLOOKUP(E56,'Ark34'!$A$2:$V$130,16,FALSE),0)+IF(E56="cup",VLOOKUP(E56,Arkcup!$A$2:$V$130,16,FALSE),0)+IF(A56=45,VLOOKUP(E56,'Ark45'!$A$2:$V$130,16,FALSE),0)+IF(A56=54,VLOOKUP(E56,'Ark54'!$A$2:$V$130,16,FALSE),0)+IF(A56=56,VLOOKUP(E56,'Ark56'!$A$2:$V$130,16,FALSE),0)+IF(A56=65,VLOOKUP(E56,'Ark65'!$A$2:$V$130,16,FALSE),0)+IF(A56="U911",VLOOKUP(E56,ArkU11d!$A$2:$V$130,16,FALSE),0)</f>
        <v>0</v>
      </c>
      <c r="Q56" s="111">
        <f>IF(A56=43,VLOOKUP(E56,Ark43s!$A$2:$V$130,17,FALSE),0)+IF(A56=34,VLOOKUP(E56,'Ark34'!$A$2:$V$130,17,FALSE),0)+IF(E56="cup",VLOOKUP(E56,Arkcup!$A$2:$V$130,17,FALSE),0)+IF(A56=45,VLOOKUP(E56,'Ark45'!$A$2:$V$130,17,FALSE),0)+IF(A56=54,VLOOKUP(E56,'Ark54'!$A$2:$V$130,17,FALSE),0)+IF(A56=56,VLOOKUP(E56,'Ark56'!$A$2:$V$130,17,FALSE),0)+IF(A56=65,VLOOKUP(E56,'Ark65'!$A$2:$V$130,17,FALSE),0)+IF(A56="U911",VLOOKUP(E56,ArkU11d!$A$2:$V$130,17,FALSE),0)</f>
        <v>0</v>
      </c>
      <c r="R56" s="111">
        <f>IF(A56=43,VLOOKUP(E56,Ark43s!$A$2:$V$130,18,FALSE),0)+IF(A56=34,VLOOKUP(E56,'Ark34'!$A$2:$V$130,18,FALSE),0)+IF(E56="cup",VLOOKUP(E56,Arkcup!$A$2:$V$130,18,FALSE),0)+IF(A56=45,VLOOKUP(E56,'Ark45'!$A$2:$V$130,18,FALSE),0)+IF(A56=54,VLOOKUP(E56,'Ark54'!$A$2:$V$130,18,FALSE),0)+IF(A56=56,VLOOKUP(E56,'Ark56'!$A$2:$V$130,18,FALSE),0)+IF(A56=65,VLOOKUP(E56,'Ark65'!$A$2:$V$130,18,FALSE),0)+IF(A56="U911",VLOOKUP(E56,ArkU11d!$A$2:$V$130,18,FALSE),0)</f>
        <v>0</v>
      </c>
      <c r="S56" s="111">
        <f>IF(A56=43,VLOOKUP(E56,Ark43s!$A$2:$V$130,19,FALSE),0)+IF(A56=34,VLOOKUP(E56,'Ark34'!$A$2:$V$130,19,FALSE),0)+IF(E56="cup",VLOOKUP(E56,Arkcup!$A$2:$V$130,19,FALSE),0)+IF(A56=45,VLOOKUP(E56,'Ark45'!$A$2:$V$130,19,FALSE),0)+IF(A56=54,VLOOKUP(E56,'Ark54'!$A$2:$V$130,19,FALSE),0)+IF(A56=56,VLOOKUP(E56,'Ark56'!$A$2:$V$130,19,FALSE),0)+IF(A56=65,VLOOKUP(E56,'Ark65'!$A$2:$V$130,19,FALSE),0)+IF(A56="U911",VLOOKUP(E56,ArkU11d!$A$2:$V$130,19,FALSE),0)</f>
        <v>0</v>
      </c>
      <c r="T56" s="111">
        <f>IF(A56=43,VLOOKUP(E56,Ark43s!$A$2:$V$130,20,FALSE),0)+IF(A56=34,VLOOKUP(E56,'Ark34'!$A$2:$V$130,20,FALSE),0)+IF(E56="cup",VLOOKUP(E56,Arkcup!$A$2:$V$130,20,FALSE),0)+IF(A56=45,VLOOKUP(E56,'Ark45'!$A$2:$V$130,20,FALSE),0)+IF(A56=54,VLOOKUP(E56,'Ark54'!$A$2:$V$130,20,FALSE),0)+IF(A56=56,VLOOKUP(E56,'Ark56'!$A$2:$V$130,20,FALSE),0)+IF(A56=65,VLOOKUP(E56,'Ark65'!$A$2:$V$130,20,FALSE),0)+IF(A56="U911",VLOOKUP(E56,ArkU11d!$A$2:$V$130,20,FALSE),0)</f>
        <v>0</v>
      </c>
      <c r="U56" s="111">
        <f>IF(A56=43,VLOOKUP(E56,Ark43s!$A$2:$V$130,21,FALSE),0)+IF(A56=34,VLOOKUP(E56,'Ark34'!$A$2:$V$130,21,FALSE),0)+IF(E56="cup",VLOOKUP(E56,Arkcup!$A$2:$V$130,21,FALSE),0)+IF(A56=45,VLOOKUP(E56,'Ark45'!$A$2:$V$130,21,FALSE),0)+IF(A56=54,VLOOKUP(E56,'Ark54'!$A$2:$V$130,21,FALSE),0)+IF(A56=56,VLOOKUP(E56,'Ark56'!$A$2:$V$130,21,FALSE),0)+IF(A56=65,VLOOKUP(E56,'Ark65'!$A$2:$V$130,21,FALSE),0)+IF(A56="U911",VLOOKUP(E56,ArkU11d!$A$2:$V$130,21,FALSE),0)</f>
        <v>0</v>
      </c>
      <c r="V56" s="22">
        <f t="shared" si="3"/>
        <v>0</v>
      </c>
      <c r="W56" s="115"/>
    </row>
    <row r="57" spans="1:24" x14ac:dyDescent="0.25">
      <c r="A57">
        <v>43</v>
      </c>
      <c r="B57" s="26" t="s">
        <v>48</v>
      </c>
      <c r="C57" s="54" t="s">
        <v>23</v>
      </c>
      <c r="D57" s="61"/>
      <c r="E57" s="57">
        <v>0</v>
      </c>
      <c r="F57" s="111">
        <f>IF(A57=43,VLOOKUP(E57,Ark43d!$A$2:$V$130,6,FALSE),0)+IF(A57=34,VLOOKUP(E57,'Ark34'!$A$2:$V$130,6,FALSE),0)+IF(A57="cup",VLOOKUP(E57,Arkcup!$A$2:$V$130,6,FALSE),0)+IF(A57=45,VLOOKUP(E57,'Ark45'!$A$2:$V$130,6,FALSE),0)++IF(A57=54,VLOOKUP(E57,'Ark54'!$A$2:$V$130,6,FALSE),0)+IF(A57=56,VLOOKUP(E57,'Ark56'!$A$2:$V$130,6,FALSE),0)+IF(A57=65,VLOOKUP(E57,'Ark65'!$A$2:$V$130,6,FALSE),0)+IF(A57="U911",VLOOKUP(E57,ArkU11d!$A$2:$V$130,6,FALSE),0)</f>
        <v>0</v>
      </c>
      <c r="G57" s="111">
        <f>IF(A57=43,VLOOKUP(E57,Ark43d!$A$2:$V$130,7,FALSE),0)+IF(A57=34,VLOOKUP(E57,'Ark34'!$A$2:$V$130,7,FALSE),0)+IF(A57="cup",VLOOKUP(E57,Arkcup!$A$2:$V$130,7,FALSE),0)+IF(A57=45,VLOOKUP(E57,'Ark45'!$A$2:$V$130,7,FALSE),0)++IF(A57=54,VLOOKUP(E57,'Ark54'!$A$2:$V$130,7,FALSE),0)+IF(A57=56,VLOOKUP(E57,'Ark56'!$A$2:$V$130,7,FALSE),0)+IF(A57=65,VLOOKUP(E57,'Ark65'!$A$2:$V$130,7,FALSE),0)+IF(A57="U911",VLOOKUP(E57,ArkU11d!$A$2:$V$130,7,FALSE),0)</f>
        <v>0</v>
      </c>
      <c r="H57" s="111">
        <f>IF(A57=43,VLOOKUP(E57,Ark43d!$A$2:$V$130,8,FALSE),0)+IF(A57=34,VLOOKUP(E57,'Ark34'!$A$2:$V$130,8,FALSE),0)+IF(A57="cup",VLOOKUP(E57,Arkcup!$A$2:$V$130,8,FALSE),0)+IF(A57=45,VLOOKUP(E57,'Ark45'!$A$2:$V$130,8,FALSE),0)++IF(A57=54,VLOOKUP(E57,'Ark54'!$A$2:$V$130,8,FALSE),0)+IF(A57=56,VLOOKUP(E57,'Ark56'!$A$2:$V$130,8,FALSE),0)+IF(A57=65,VLOOKUP(E57,'Ark65'!$A$2:$V$130,8,FALSE),0)+IF(A57="U911",VLOOKUP(E57,ArkU11d!$A$2:$V$130,8,FALSE),0)</f>
        <v>0</v>
      </c>
      <c r="I57" s="111">
        <f>IF(A57=43,VLOOKUP(E57,Ark43d!$A$2:$V$130,9,FALSE),0)+IF(A57=34,VLOOKUP(E57,'Ark34'!$A$2:$V$130,9,FALSE),0)+IF(A57="cup",VLOOKUP(E57,Arkcup!$A$2:$V$130,9,FALSE),0)+IF(A57=45,VLOOKUP(E57,'Ark45'!$A$2:$V$130,9,FALSE),0)++IF(A57=54,VLOOKUP(E57,'Ark54'!$A$2:$V$130,9,FALSE),0)+IF(A57=56,VLOOKUP(E57,'Ark56'!$A$2:$V$130,9,FALSE),0)+IF(A57=65,VLOOKUP(E57,'Ark65'!$A$2:$V$130,9,FALSE),0)+IF(A57="U911",VLOOKUP(E57,ArkU11d!$A$2:$V$130,9,FALSE),0)</f>
        <v>0</v>
      </c>
      <c r="J57" s="111">
        <f>IF(A57=43,VLOOKUP(E57,Ark43s!$A$2:$V$130,10,FALSE),0)+IF(A57=34,VLOOKUP(E57,'Ark34'!$A$2:$V$130,10,FALSE),0)+IF(E57="cup",VLOOKUP(E57,Arkcup!$A$2:$V$130,10,FALSE),0)+IF(A57=45,VLOOKUP(E57,'Ark45'!$A$2:$V$130,10,FALSE),0)++IF(A57=54,VLOOKUP(E57,'Ark54'!$A$2:$V$130,10,FALSE),0)+IF(A57=56,VLOOKUP(E57,'Ark56'!$A$2:$V$130,10,FALSE),0)+IF(A57=65,VLOOKUP(E57,'Ark65'!$A$2:$V$130,10,FALSE),0)+IF(A57="SW3",VLOOKUP(E57,ArkSw3!$A$2:$V$130,10,FALSE),0)+IF(A57="SW4",VLOOKUP(E57,ArkSw4!$A$2:$V$130,10,FALSE),0)+IF(A57="SW5",VLOOKUP(E57,ArkSw5!$A$2:$V$130,10,FALSE),0)+IF(A57="SW6",VLOOKUP(E57,ArkSw6!$A$2:$V$130,10,FALSE),0)+IF(A57="U911",VLOOKUP(E57,ArkU11d!$A$2:$V$130,10,FALSE),0)</f>
        <v>0</v>
      </c>
      <c r="K57" s="111">
        <f>IF(A57=43,VLOOKUP(E57,Ark43s!$A$2:$V$130,11,FALSE),0)+IF(A57=34,VLOOKUP(E57,'Ark34'!$A$2:$V$130,11,FALSE),0)+IF(E57="cup",VLOOKUP(E57,Arkcup!$A$2:$V$130,11,FALSE),0)+IF(A57=45,VLOOKUP(E57,'Ark45'!$A$2:$V$130,11,FALSE),0)++IF(A57=54,VLOOKUP(E57,'Ark54'!$A$2:$V$130,11,FALSE),0)+IF(A57=56,VLOOKUP(E57,'Ark56'!$A$2:$V$130,11,FALSE),0)+IF(A57=65,VLOOKUP(E57,'Ark65'!$A$2:$V$130,11,FALSE),0)+IF(A57="SW3",VLOOKUP(E57,ArkSw3!$A$2:$V$130,11,FALSE),0)+IF(A57="SW4",VLOOKUP(E57,ArkSw4!$A$2:$V$130,11,FALSE),0)+IF(A57="SW5",VLOOKUP(E57,ArkSw5!$A$2:$V$130,11,FALSE),0)+IF(A57="SW6",VLOOKUP(E57,ArkSw6!$A$2:$V$130,11,FALSE),0)+IF(A57="U911",VLOOKUP(E57,ArkU11d!$A$2:$V$130,11,FALSE),0)</f>
        <v>0</v>
      </c>
      <c r="L57" s="111">
        <f>IF(A57=43,VLOOKUP(E57,Ark43s!$A$2:$V$130,12,FALSE),0)+IF(A57=34,VLOOKUP(E57,'Ark34'!$A$2:$V$130,12,FALSE),0)+IF(E57="cup",VLOOKUP(E57,Arkcup!$A$2:$V$130,12,FALSE),0)+IF(A57=45,VLOOKUP(E57,'Ark45'!$A$2:$V$130,12,FALSE),0)++IF(A57=54,VLOOKUP(E57,'Ark54'!$A$2:$V$130,12,FALSE),0)+IF(A57=56,VLOOKUP(E57,'Ark56'!$A$2:$V$130,12,FALSE),0)+IF(A57=65,VLOOKUP(E57,'Ark65'!$A$2:$V$130,12,FALSE),0)+IF(A57="SW3",VLOOKUP(E57,ArkSw3!$A$2:$V$130,12,FALSE),0)+IF(A57="SW4",VLOOKUP(E57,ArkSw4!$A$2:$V$130,12,FALSE),0)+IF(A57="SW5",VLOOKUP(E57,ArkSw5!$A$2:$V$130,12,FALSE),0)+IF(A57="SW6",VLOOKUP(E57,ArkSw6!$A$2:$V$130,12,FALSE),0)+IF(A57="U911",VLOOKUP(E57,ArkU11d!$A$2:$V$130,12,FALSE),0)</f>
        <v>0</v>
      </c>
      <c r="M57" s="111">
        <f>IF(A57=43,VLOOKUP(E57,Ark43s!$A$2:$V$130,13,FALSE),0)+IF(A57=34,VLOOKUP(E57,'Ark34'!$A$2:$V$130,13,FALSE),0)+IF(E57="cup",VLOOKUP(E57,Arkcup!$A$2:$V$130,13,FALSE),0)+IF(A57=45,VLOOKUP(E57,'Ark45'!$A$2:$V$130,13,FALSE),0)++IF(A57=54,VLOOKUP(E57,'Ark54'!$A$2:$V$130,13,FALSE),0)+IF(A57=56,VLOOKUP(E57,'Ark56'!$A$2:$V$130,13,FALSE),0)+IF(A57=65,VLOOKUP(E57,'Ark65'!$A$2:$V$130,13,FALSE),0)+IF(A57="SW3",VLOOKUP(E57,ArkSw3!$A$2:$V$130,13,FALSE),0)+IF(A57="SW4",VLOOKUP(E57,ArkSw4!$A$2:$V$130,13,FALSE),0)+IF(A57="SW5",VLOOKUP(E57,ArkSw5!$A$2:$V$130,13,FALSE),0)+IF(A57="SW6",VLOOKUP(E57,ArkSw6!$A$2:$V$130,13,FALSE),0)+IF(A57="U911",VLOOKUP(E57,ArkU11d!$A$2:$V$130,13,FALSE),0)</f>
        <v>0</v>
      </c>
      <c r="N57" s="111">
        <f>IF(A57=43,VLOOKUP(E57,Ark43s!$A$2:$V$130,14,FALSE),0)+IF(A57=34,VLOOKUP(E57,'Ark34'!$A$2:$V$130,14,FALSE),0)+IF(E57="cup",VLOOKUP(E57,Arkcup!$A$2:$V$130,14,FALSE),0)+IF(A57=45,VLOOKUP(E57,'Ark45'!$A$2:$V$130,14,FALSE),0)++IF(A57=54,VLOOKUP(E57,'Ark54'!$A$2:$V$130,14,FALSE),0)+IF(A57=56,VLOOKUP(E57,'Ark56'!$A$2:$V$130,14,FALSE),0)+IF(A57=65,VLOOKUP(E57,'Ark65'!$A$2:$V$130,14,FALSE),0)+IF(A57="SW3",VLOOKUP(E57,ArkSw3!$A$2:$V$130,14,FALSE),0)+IF(A57="SW4",VLOOKUP(E57,ArkSw4!$A$2:$V$130,14,FALSE),0)+IF(A57="SW5",VLOOKUP(E57,ArkSw5!$A$2:$V$130,14,FALSE),0)+IF(A57="SW6",VLOOKUP(E57,ArkSw6!$A$2:$V$130,14,FALSE),0)+IF(A57="U911",VLOOKUP(E57,ArkU11d!$A$2:$V$130,14,FALSE),0)</f>
        <v>0</v>
      </c>
      <c r="O57" s="111">
        <f>IF(A57=43,VLOOKUP(E57,Ark43s!$A$2:$V$130,15,FALSE),0)+IF(A57=34,VLOOKUP(E57,'Ark34'!$A$2:$V$130,15,FALSE),0)+IF(E57="cup",VLOOKUP(E57,Arkcup!$A$2:$V$130,15,FALSE),0)+IF(A57=45,VLOOKUP(E57,'Ark45'!$A$2:$V$130,15,FALSE),0)++IF(A57=54,VLOOKUP(E57,'Ark54'!$A$2:$V$130,15,FALSE),0)+IF(A57=56,VLOOKUP(E57,'Ark56'!$A$2:$V$130,15,FALSE),0)+IF(A57=65,VLOOKUP(E57,'Ark65'!$A$2:$V$130,15,FALSE),0)+IF(A57="SW3",VLOOKUP(E57,ArkSw3!$A$2:$V$130,15,FALSE),0)+IF(A57="SW4",VLOOKUP(E57,ArkSw4!$A$2:$V$130,15,FALSE),0)+IF(A57="SW5",VLOOKUP(E57,ArkSw5!$A$2:$V$130,15,FALSE),0)+IF(A57="SW6",VLOOKUP(E57,ArkSw6!$A$2:$V$130,15,FALSE),0)+IF(A57="U911",VLOOKUP(E57,ArkU11d!$A$2:$V$130,15,FALSE),0)</f>
        <v>0</v>
      </c>
      <c r="P57" s="111">
        <f>IF(A57=43,VLOOKUP(E57,Ark43s!$A$2:$V$130,16,FALSE),0)+IF(A57=34,VLOOKUP(E57,'Ark34'!$A$2:$V$130,16,FALSE),0)+IF(E57="cup",VLOOKUP(E57,Arkcup!$A$2:$V$130,16,FALSE),0)+IF(A57=45,VLOOKUP(E57,'Ark45'!$A$2:$V$130,16,FALSE),0)+IF(A57=54,VLOOKUP(E57,'Ark54'!$A$2:$V$130,16,FALSE),0)+IF(A57=56,VLOOKUP(E57,'Ark56'!$A$2:$V$130,16,FALSE),0)+IF(A57=65,VLOOKUP(E57,'Ark65'!$A$2:$V$130,16,FALSE),0)+IF(A57="U911",VLOOKUP(E57,ArkU11d!$A$2:$V$130,16,FALSE),0)</f>
        <v>0</v>
      </c>
      <c r="Q57" s="111">
        <f>IF(A57=43,VLOOKUP(E57,Ark43s!$A$2:$V$130,17,FALSE),0)+IF(A57=34,VLOOKUP(E57,'Ark34'!$A$2:$V$130,17,FALSE),0)+IF(E57="cup",VLOOKUP(E57,Arkcup!$A$2:$V$130,17,FALSE),0)+IF(A57=45,VLOOKUP(E57,'Ark45'!$A$2:$V$130,17,FALSE),0)+IF(A57=54,VLOOKUP(E57,'Ark54'!$A$2:$V$130,17,FALSE),0)+IF(A57=56,VLOOKUP(E57,'Ark56'!$A$2:$V$130,17,FALSE),0)+IF(A57=65,VLOOKUP(E57,'Ark65'!$A$2:$V$130,17,FALSE),0)+IF(A57="U911",VLOOKUP(E57,ArkU11d!$A$2:$V$130,17,FALSE),0)</f>
        <v>0</v>
      </c>
      <c r="R57" s="111">
        <f>IF(A57=43,VLOOKUP(E57,Ark43s!$A$2:$V$130,18,FALSE),0)+IF(A57=34,VLOOKUP(E57,'Ark34'!$A$2:$V$130,18,FALSE),0)+IF(E57="cup",VLOOKUP(E57,Arkcup!$A$2:$V$130,18,FALSE),0)+IF(A57=45,VLOOKUP(E57,'Ark45'!$A$2:$V$130,18,FALSE),0)+IF(A57=54,VLOOKUP(E57,'Ark54'!$A$2:$V$130,18,FALSE),0)+IF(A57=56,VLOOKUP(E57,'Ark56'!$A$2:$V$130,18,FALSE),0)+IF(A57=65,VLOOKUP(E57,'Ark65'!$A$2:$V$130,18,FALSE),0)+IF(A57="U911",VLOOKUP(E57,ArkU11d!$A$2:$V$130,18,FALSE),0)</f>
        <v>0</v>
      </c>
      <c r="S57" s="111">
        <f>IF(A57=43,VLOOKUP(E57,Ark43s!$A$2:$V$130,19,FALSE),0)+IF(A57=34,VLOOKUP(E57,'Ark34'!$A$2:$V$130,19,FALSE),0)+IF(E57="cup",VLOOKUP(E57,Arkcup!$A$2:$V$130,19,FALSE),0)+IF(A57=45,VLOOKUP(E57,'Ark45'!$A$2:$V$130,19,FALSE),0)+IF(A57=54,VLOOKUP(E57,'Ark54'!$A$2:$V$130,19,FALSE),0)+IF(A57=56,VLOOKUP(E57,'Ark56'!$A$2:$V$130,19,FALSE),0)+IF(A57=65,VLOOKUP(E57,'Ark65'!$A$2:$V$130,19,FALSE),0)+IF(A57="U911",VLOOKUP(E57,ArkU11d!$A$2:$V$130,19,FALSE),0)</f>
        <v>0</v>
      </c>
      <c r="T57" s="111">
        <f>IF(A57=43,VLOOKUP(E57,Ark43s!$A$2:$V$130,20,FALSE),0)+IF(A57=34,VLOOKUP(E57,'Ark34'!$A$2:$V$130,20,FALSE),0)+IF(E57="cup",VLOOKUP(E57,Arkcup!$A$2:$V$130,20,FALSE),0)+IF(A57=45,VLOOKUP(E57,'Ark45'!$A$2:$V$130,20,FALSE),0)+IF(A57=54,VLOOKUP(E57,'Ark54'!$A$2:$V$130,20,FALSE),0)+IF(A57=56,VLOOKUP(E57,'Ark56'!$A$2:$V$130,20,FALSE),0)+IF(A57=65,VLOOKUP(E57,'Ark65'!$A$2:$V$130,20,FALSE),0)+IF(A57="U911",VLOOKUP(E57,ArkU11d!$A$2:$V$130,20,FALSE),0)</f>
        <v>0</v>
      </c>
      <c r="U57" s="111">
        <f>IF(A57=43,VLOOKUP(E57,Ark43s!$A$2:$V$130,21,FALSE),0)+IF(A57=34,VLOOKUP(E57,'Ark34'!$A$2:$V$130,21,FALSE),0)+IF(E57="cup",VLOOKUP(E57,Arkcup!$A$2:$V$130,21,FALSE),0)+IF(A57=45,VLOOKUP(E57,'Ark45'!$A$2:$V$130,21,FALSE),0)+IF(A57=54,VLOOKUP(E57,'Ark54'!$A$2:$V$130,21,FALSE),0)+IF(A57=56,VLOOKUP(E57,'Ark56'!$A$2:$V$130,21,FALSE),0)+IF(A57=65,VLOOKUP(E57,'Ark65'!$A$2:$V$130,21,FALSE),0)+IF(A57="U911",VLOOKUP(E57,ArkU11d!$A$2:$V$130,21,FALSE),0)</f>
        <v>0</v>
      </c>
      <c r="V57" s="22">
        <f t="shared" si="3"/>
        <v>0</v>
      </c>
      <c r="W57" s="115"/>
    </row>
    <row r="58" spans="1:24" ht="15.75" thickBot="1" x14ac:dyDescent="0.3">
      <c r="A58">
        <v>43</v>
      </c>
      <c r="B58" s="35" t="s">
        <v>48</v>
      </c>
      <c r="C58" s="55" t="s">
        <v>24</v>
      </c>
      <c r="D58" s="62"/>
      <c r="E58" s="58">
        <v>0</v>
      </c>
      <c r="F58" s="112">
        <f>IF(A58=43,VLOOKUP(E58,Ark43d!$A$2:$V$130,6,FALSE),0)+IF(A58=34,VLOOKUP(E58,'Ark34'!$A$2:$V$130,6,FALSE),0)+IF(A58="cup",VLOOKUP(E58,Arkcup!$A$2:$V$130,6,FALSE),0)+IF(A58=45,VLOOKUP(E58,'Ark45'!$A$2:$V$130,6,FALSE),0)++IF(A58=54,VLOOKUP(E58,'Ark54'!$A$2:$V$130,6,FALSE),0)+IF(A58=56,VLOOKUP(E58,'Ark56'!$A$2:$V$130,6,FALSE),0)+IF(A58=65,VLOOKUP(E58,'Ark65'!$A$2:$V$130,6,FALSE),0)+IF(A58="U911",VLOOKUP(E58,ArkU11d!$A$2:$V$130,6,FALSE),0)</f>
        <v>0</v>
      </c>
      <c r="G58" s="112">
        <f>IF(A58=43,VLOOKUP(E58,Ark43d!$A$2:$V$130,7,FALSE),0)+IF(A58=34,VLOOKUP(E58,'Ark34'!$A$2:$V$130,7,FALSE),0)+IF(A58="cup",VLOOKUP(E58,Arkcup!$A$2:$V$130,7,FALSE),0)+IF(A58=45,VLOOKUP(E58,'Ark45'!$A$2:$V$130,7,FALSE),0)++IF(A58=54,VLOOKUP(E58,'Ark54'!$A$2:$V$130,7,FALSE),0)+IF(A58=56,VLOOKUP(E58,'Ark56'!$A$2:$V$130,7,FALSE),0)+IF(A58=65,VLOOKUP(E58,'Ark65'!$A$2:$V$130,7,FALSE),0)+IF(A58="U911",VLOOKUP(E58,ArkU11d!$A$2:$V$130,7,FALSE),0)</f>
        <v>0</v>
      </c>
      <c r="H58" s="112">
        <f>IF(A58=43,VLOOKUP(E58,Ark43d!$A$2:$V$130,8,FALSE),0)+IF(A58=34,VLOOKUP(E58,'Ark34'!$A$2:$V$130,8,FALSE),0)+IF(A58="cup",VLOOKUP(E58,Arkcup!$A$2:$V$130,8,FALSE),0)+IF(A58=45,VLOOKUP(E58,'Ark45'!$A$2:$V$130,8,FALSE),0)++IF(A58=54,VLOOKUP(E58,'Ark54'!$A$2:$V$130,8,FALSE),0)+IF(A58=56,VLOOKUP(E58,'Ark56'!$A$2:$V$130,8,FALSE),0)+IF(A58=65,VLOOKUP(E58,'Ark65'!$A$2:$V$130,8,FALSE),0)+IF(A58="U911",VLOOKUP(E58,ArkU11d!$A$2:$V$130,8,FALSE),0)</f>
        <v>0</v>
      </c>
      <c r="I58" s="112">
        <f>IF(A58=43,VLOOKUP(E58,Ark43d!$A$2:$V$130,9,FALSE),0)+IF(A58=34,VLOOKUP(E58,'Ark34'!$A$2:$V$130,9,FALSE),0)+IF(A58="cup",VLOOKUP(E58,Arkcup!$A$2:$V$130,9,FALSE),0)+IF(A58=45,VLOOKUP(E58,'Ark45'!$A$2:$V$130,9,FALSE),0)++IF(A58=54,VLOOKUP(E58,'Ark54'!$A$2:$V$130,9,FALSE),0)+IF(A58=56,VLOOKUP(E58,'Ark56'!$A$2:$V$130,9,FALSE),0)+IF(A58=65,VLOOKUP(E58,'Ark65'!$A$2:$V$130,9,FALSE),0)+IF(A58="U911",VLOOKUP(E58,ArkU11d!$A$2:$V$130,9,FALSE),0)</f>
        <v>0</v>
      </c>
      <c r="J58" s="112">
        <f>IF(A58=43,VLOOKUP(E58,Ark43s!$A$2:$V$130,10,FALSE),0)+IF(A58=34,VLOOKUP(E58,'Ark34'!$A$2:$V$130,10,FALSE),0)+IF(E58="cup",VLOOKUP(E58,Arkcup!$A$2:$V$130,10,FALSE),0)+IF(A58=45,VLOOKUP(E58,'Ark45'!$A$2:$V$130,10,FALSE),0)++IF(A58=54,VLOOKUP(E58,'Ark54'!$A$2:$V$130,10,FALSE),0)+IF(A58=56,VLOOKUP(E58,'Ark56'!$A$2:$V$130,10,FALSE),0)+IF(A58=65,VLOOKUP(E58,'Ark65'!$A$2:$V$130,10,FALSE),0)+IF(A58="SW3",VLOOKUP(E58,ArkSw3!$A$2:$V$130,10,FALSE),0)+IF(A58="SW4",VLOOKUP(E58,ArkSw4!$A$2:$V$130,10,FALSE),0)+IF(A58="SW5",VLOOKUP(E58,ArkSw5!$A$2:$V$130,10,FALSE),0)+IF(A58="SW6",VLOOKUP(E58,ArkSw6!$A$2:$V$130,10,FALSE),0)+IF(A58="U911",VLOOKUP(E58,ArkU11d!$A$2:$V$130,10,FALSE),0)</f>
        <v>0</v>
      </c>
      <c r="K58" s="112">
        <f>IF(A58=43,VLOOKUP(E58,Ark43s!$A$2:$V$130,11,FALSE),0)+IF(A58=34,VLOOKUP(E58,'Ark34'!$A$2:$V$130,11,FALSE),0)+IF(E58="cup",VLOOKUP(E58,Arkcup!$A$2:$V$130,11,FALSE),0)+IF(A58=45,VLOOKUP(E58,'Ark45'!$A$2:$V$130,11,FALSE),0)++IF(A58=54,VLOOKUP(E58,'Ark54'!$A$2:$V$130,11,FALSE),0)+IF(A58=56,VLOOKUP(E58,'Ark56'!$A$2:$V$130,11,FALSE),0)+IF(A58=65,VLOOKUP(E58,'Ark65'!$A$2:$V$130,11,FALSE),0)+IF(A58="SW3",VLOOKUP(E58,ArkSw3!$A$2:$V$130,11,FALSE),0)+IF(A58="SW4",VLOOKUP(E58,ArkSw4!$A$2:$V$130,11,FALSE),0)+IF(A58="SW5",VLOOKUP(E58,ArkSw5!$A$2:$V$130,11,FALSE),0)+IF(A58="SW6",VLOOKUP(E58,ArkSw6!$A$2:$V$130,11,FALSE),0)+IF(A58="U911",VLOOKUP(E58,ArkU11d!$A$2:$V$130,11,FALSE),0)</f>
        <v>0</v>
      </c>
      <c r="L58" s="112">
        <f>IF(A58=43,VLOOKUP(E58,Ark43s!$A$2:$V$130,12,FALSE),0)+IF(A58=34,VLOOKUP(E58,'Ark34'!$A$2:$V$130,12,FALSE),0)+IF(E58="cup",VLOOKUP(E58,Arkcup!$A$2:$V$130,12,FALSE),0)+IF(A58=45,VLOOKUP(E58,'Ark45'!$A$2:$V$130,12,FALSE),0)++IF(A58=54,VLOOKUP(E58,'Ark54'!$A$2:$V$130,12,FALSE),0)+IF(A58=56,VLOOKUP(E58,'Ark56'!$A$2:$V$130,12,FALSE),0)+IF(A58=65,VLOOKUP(E58,'Ark65'!$A$2:$V$130,12,FALSE),0)+IF(A58="SW3",VLOOKUP(E58,ArkSw3!$A$2:$V$130,12,FALSE),0)+IF(A58="SW4",VLOOKUP(E58,ArkSw4!$A$2:$V$130,12,FALSE),0)+IF(A58="SW5",VLOOKUP(E58,ArkSw5!$A$2:$V$130,12,FALSE),0)+IF(A58="SW6",VLOOKUP(E58,ArkSw6!$A$2:$V$130,12,FALSE),0)+IF(A58="U911",VLOOKUP(E58,ArkU11d!$A$2:$V$130,12,FALSE),0)</f>
        <v>0</v>
      </c>
      <c r="M58" s="112">
        <f>IF(A58=43,VLOOKUP(E58,Ark43s!$A$2:$V$130,13,FALSE),0)+IF(A58=34,VLOOKUP(E58,'Ark34'!$A$2:$V$130,13,FALSE),0)+IF(E58="cup",VLOOKUP(E58,Arkcup!$A$2:$V$130,13,FALSE),0)+IF(A58=45,VLOOKUP(E58,'Ark45'!$A$2:$V$130,13,FALSE),0)++IF(A58=54,VLOOKUP(E58,'Ark54'!$A$2:$V$130,13,FALSE),0)+IF(A58=56,VLOOKUP(E58,'Ark56'!$A$2:$V$130,13,FALSE),0)+IF(A58=65,VLOOKUP(E58,'Ark65'!$A$2:$V$130,13,FALSE),0)+IF(A58="SW3",VLOOKUP(E58,ArkSw3!$A$2:$V$130,13,FALSE),0)+IF(A58="SW4",VLOOKUP(E58,ArkSw4!$A$2:$V$130,13,FALSE),0)+IF(A58="SW5",VLOOKUP(E58,ArkSw5!$A$2:$V$130,13,FALSE),0)+IF(A58="SW6",VLOOKUP(E58,ArkSw6!$A$2:$V$130,13,FALSE),0)+IF(A58="U911",VLOOKUP(E58,ArkU11d!$A$2:$V$130,13,FALSE),0)</f>
        <v>0</v>
      </c>
      <c r="N58" s="112">
        <f>IF(A58=43,VLOOKUP(E58,Ark43s!$A$2:$V$130,14,FALSE),0)+IF(A58=34,VLOOKUP(E58,'Ark34'!$A$2:$V$130,14,FALSE),0)+IF(E58="cup",VLOOKUP(E58,Arkcup!$A$2:$V$130,14,FALSE),0)+IF(A58=45,VLOOKUP(E58,'Ark45'!$A$2:$V$130,14,FALSE),0)++IF(A58=54,VLOOKUP(E58,'Ark54'!$A$2:$V$130,14,FALSE),0)+IF(A58=56,VLOOKUP(E58,'Ark56'!$A$2:$V$130,14,FALSE),0)+IF(A58=65,VLOOKUP(E58,'Ark65'!$A$2:$V$130,14,FALSE),0)+IF(A58="SW3",VLOOKUP(E58,ArkSw3!$A$2:$V$130,14,FALSE),0)+IF(A58="SW4",VLOOKUP(E58,ArkSw4!$A$2:$V$130,14,FALSE),0)+IF(A58="SW5",VLOOKUP(E58,ArkSw5!$A$2:$V$130,14,FALSE),0)+IF(A58="SW6",VLOOKUP(E58,ArkSw6!$A$2:$V$130,14,FALSE),0)+IF(A58="U911",VLOOKUP(E58,ArkU11d!$A$2:$V$130,14,FALSE),0)</f>
        <v>0</v>
      </c>
      <c r="O58" s="112">
        <f>IF(A58=43,VLOOKUP(E58,Ark43s!$A$2:$V$130,15,FALSE),0)+IF(A58=34,VLOOKUP(E58,'Ark34'!$A$2:$V$130,15,FALSE),0)+IF(E58="cup",VLOOKUP(E58,Arkcup!$A$2:$V$130,15,FALSE),0)+IF(A58=45,VLOOKUP(E58,'Ark45'!$A$2:$V$130,15,FALSE),0)++IF(A58=54,VLOOKUP(E58,'Ark54'!$A$2:$V$130,15,FALSE),0)+IF(A58=56,VLOOKUP(E58,'Ark56'!$A$2:$V$130,15,FALSE),0)+IF(A58=65,VLOOKUP(E58,'Ark65'!$A$2:$V$130,15,FALSE),0)+IF(A58="SW3",VLOOKUP(E58,ArkSw3!$A$2:$V$130,15,FALSE),0)+IF(A58="SW4",VLOOKUP(E58,ArkSw4!$A$2:$V$130,15,FALSE),0)+IF(A58="SW5",VLOOKUP(E58,ArkSw5!$A$2:$V$130,15,FALSE),0)+IF(A58="SW6",VLOOKUP(E58,ArkSw6!$A$2:$V$130,15,FALSE),0)+IF(A58="U911",VLOOKUP(E58,ArkU11d!$A$2:$V$130,15,FALSE),0)</f>
        <v>0</v>
      </c>
      <c r="P58" s="112">
        <f>IF(A58=43,VLOOKUP(E58,Ark43s!$A$2:$V$130,16,FALSE),0)+IF(A58=34,VLOOKUP(E58,'Ark34'!$A$2:$V$130,16,FALSE),0)+IF(E58="cup",VLOOKUP(E58,Arkcup!$A$2:$V$130,16,FALSE),0)+IF(A58=45,VLOOKUP(E58,'Ark45'!$A$2:$V$130,16,FALSE),0)+IF(A58=54,VLOOKUP(E58,'Ark54'!$A$2:$V$130,16,FALSE),0)+IF(A58=56,VLOOKUP(E58,'Ark56'!$A$2:$V$130,16,FALSE),0)+IF(A58=65,VLOOKUP(E58,'Ark65'!$A$2:$V$130,16,FALSE),0)+IF(A58="U911",VLOOKUP(E58,ArkU11d!$A$2:$V$130,16,FALSE),0)</f>
        <v>0</v>
      </c>
      <c r="Q58" s="112">
        <f>IF(A58=43,VLOOKUP(E58,Ark43s!$A$2:$V$130,17,FALSE),0)+IF(A58=34,VLOOKUP(E58,'Ark34'!$A$2:$V$130,17,FALSE),0)+IF(E58="cup",VLOOKUP(E58,Arkcup!$A$2:$V$130,17,FALSE),0)+IF(A58=45,VLOOKUP(E58,'Ark45'!$A$2:$V$130,17,FALSE),0)+IF(A58=54,VLOOKUP(E58,'Ark54'!$A$2:$V$130,17,FALSE),0)+IF(A58=56,VLOOKUP(E58,'Ark56'!$A$2:$V$130,17,FALSE),0)+IF(A58=65,VLOOKUP(E58,'Ark65'!$A$2:$V$130,17,FALSE),0)+IF(A58="U911",VLOOKUP(E58,ArkU11d!$A$2:$V$130,17,FALSE),0)</f>
        <v>0</v>
      </c>
      <c r="R58" s="112">
        <f>IF(A58=43,VLOOKUP(E58,Ark43s!$A$2:$V$130,18,FALSE),0)+IF(A58=34,VLOOKUP(E58,'Ark34'!$A$2:$V$130,18,FALSE),0)+IF(E58="cup",VLOOKUP(E58,Arkcup!$A$2:$V$130,18,FALSE),0)+IF(A58=45,VLOOKUP(E58,'Ark45'!$A$2:$V$130,18,FALSE),0)+IF(A58=54,VLOOKUP(E58,'Ark54'!$A$2:$V$130,18,FALSE),0)+IF(A58=56,VLOOKUP(E58,'Ark56'!$A$2:$V$130,18,FALSE),0)+IF(A58=65,VLOOKUP(E58,'Ark65'!$A$2:$V$130,18,FALSE),0)+IF(A58="U911",VLOOKUP(E58,ArkU11d!$A$2:$V$130,18,FALSE),0)</f>
        <v>0</v>
      </c>
      <c r="S58" s="112">
        <f>IF(A58=43,VLOOKUP(E58,Ark43s!$A$2:$V$130,19,FALSE),0)+IF(A58=34,VLOOKUP(E58,'Ark34'!$A$2:$V$130,19,FALSE),0)+IF(E58="cup",VLOOKUP(E58,Arkcup!$A$2:$V$130,19,FALSE),0)+IF(A58=45,VLOOKUP(E58,'Ark45'!$A$2:$V$130,19,FALSE),0)+IF(A58=54,VLOOKUP(E58,'Ark54'!$A$2:$V$130,19,FALSE),0)+IF(A58=56,VLOOKUP(E58,'Ark56'!$A$2:$V$130,19,FALSE),0)+IF(A58=65,VLOOKUP(E58,'Ark65'!$A$2:$V$130,19,FALSE),0)+IF(A58="U911",VLOOKUP(E58,ArkU11d!$A$2:$V$130,19,FALSE),0)</f>
        <v>0</v>
      </c>
      <c r="T58" s="112">
        <f>IF(A58=43,VLOOKUP(E58,Ark43s!$A$2:$V$130,20,FALSE),0)+IF(A58=34,VLOOKUP(E58,'Ark34'!$A$2:$V$130,20,FALSE),0)+IF(E58="cup",VLOOKUP(E58,Arkcup!$A$2:$V$130,20,FALSE),0)+IF(A58=45,VLOOKUP(E58,'Ark45'!$A$2:$V$130,20,FALSE),0)+IF(A58=54,VLOOKUP(E58,'Ark54'!$A$2:$V$130,20,FALSE),0)+IF(A58=56,VLOOKUP(E58,'Ark56'!$A$2:$V$130,20,FALSE),0)+IF(A58=65,VLOOKUP(E58,'Ark65'!$A$2:$V$130,20,FALSE),0)+IF(A58="U911",VLOOKUP(E58,ArkU11d!$A$2:$V$130,20,FALSE),0)</f>
        <v>0</v>
      </c>
      <c r="U58" s="112">
        <f>IF(A58=43,VLOOKUP(E58,Ark43s!$A$2:$V$130,21,FALSE),0)+IF(A58=34,VLOOKUP(E58,'Ark34'!$A$2:$V$130,21,FALSE),0)+IF(E58="cup",VLOOKUP(E58,Arkcup!$A$2:$V$130,21,FALSE),0)+IF(A58=45,VLOOKUP(E58,'Ark45'!$A$2:$V$130,21,FALSE),0)+IF(A58=54,VLOOKUP(E58,'Ark54'!$A$2:$V$130,21,FALSE),0)+IF(A58=56,VLOOKUP(E58,'Ark56'!$A$2:$V$130,21,FALSE),0)+IF(A58=65,VLOOKUP(E58,'Ark65'!$A$2:$V$130,21,FALSE),0)+IF(A58="U911",VLOOKUP(E58,ArkU11d!$A$2:$V$130,21,FALSE),0)</f>
        <v>0</v>
      </c>
      <c r="V58" s="14">
        <f t="shared" si="3"/>
        <v>0</v>
      </c>
      <c r="W58" s="116"/>
      <c r="X58" s="41"/>
    </row>
    <row r="59" spans="1:24" x14ac:dyDescent="0.25">
      <c r="A59">
        <v>43</v>
      </c>
      <c r="B59" s="25" t="s">
        <v>49</v>
      </c>
      <c r="C59" s="53" t="s">
        <v>20</v>
      </c>
      <c r="D59" s="60"/>
      <c r="E59" s="56">
        <v>0</v>
      </c>
      <c r="F59" s="110">
        <f>IF(A59=43,VLOOKUP(E59,Ark43s!$A$2:$V$130,6,FALSE),0)+IF(A59=34,VLOOKUP(E59,'Ark34'!$A$2:$V$130,6,FALSE),0)+IF(E59="cup",VLOOKUP(E59,Arkcup!$A$2:$V$130,6,FALSE),0)+IF(A59=45,VLOOKUP(E59,'Ark45'!$A$2:$V$130,6,FALSE),0)+IF(A59=54,VLOOKUP(E59,'Ark54'!$A$2:$V$130,6,FALSE),0)+IF(A59=56,VLOOKUP(E59,'Ark56'!$A$2:$V$130,6,FALSE),0)+IF(A59=65,VLOOKUP(E59,'Ark65'!$A$2:$V$130,6,FALSE),0)+IF(A59="U911",VLOOKUP(E59,ArkU911s!$A$2:$V$130,6,FALSE),0)</f>
        <v>0</v>
      </c>
      <c r="G59" s="110">
        <f>IF(A59=43,VLOOKUP(E59,Ark43s!$A$2:$V$130,7,FALSE),0)+IF(A59=34,VLOOKUP(E59,'Ark34'!$A$2:$V$130,7,FALSE),0)+IF(E59="cup",VLOOKUP(E59,Arkcup!$A$2:$V$130,7,FALSE),0)+IF(A59=45,VLOOKUP(E59,'Ark45'!$A$2:$V$130,7,FALSE),0)++IF(A59=54,VLOOKUP(E59,'Ark54'!$A$2:$V$130,7,FALSE),0)+IF(A59=56,VLOOKUP(E59,'Ark56'!$A$2:$V$130,7,FALSE),0)+IF(A59=65,VLOOKUP(E59,'Ark65'!$A$2:$V$130,7,FALSE),0)+IF(A59="U911",VLOOKUP(E59,ArkU911s!$A$2:$V$130,7,FALSE),0)</f>
        <v>0</v>
      </c>
      <c r="H59" s="110">
        <f>IF(A59=43,VLOOKUP(E59,Ark43s!$A$2:$V$130,8,FALSE),0)+IF(A59=34,VLOOKUP(E59,'Ark34'!$A$2:$V$130,8,FALSE),0)+IF(E59="cup",VLOOKUP(E59,Arkcup!$A$2:$V$130,8,FALSE),0)+IF(A59=45,VLOOKUP(E59,'Ark45'!$A$2:$V$130,8,FALSE),0)++IF(A59=54,VLOOKUP(E59,'Ark54'!$A$2:$V$130,8,FALSE),0)+IF(A59=56,VLOOKUP(E59,'Ark56'!$A$2:$V$130,8,FALSE),0)+IF(A59=65,VLOOKUP(E59,'Ark65'!$A$2:$V$130,8,FALSE),0)+IF(A59="U911",VLOOKUP(E59,ArkU911s!$A$2:$V$130,8,FALSE),0)</f>
        <v>0</v>
      </c>
      <c r="I59" s="110">
        <f>IF(A59=43,VLOOKUP(E59,Ark43s!$A$2:$V$130,9,FALSE),0)+IF(A59=34,VLOOKUP(E59,'Ark34'!$A$2:$V$130,9,FALSE),0)+IF(E59="cup",VLOOKUP(E59,Arkcup!$A$2:$V$130,9,FALSE),0)+IF(A59=45,VLOOKUP(E59,'Ark45'!$A$2:$V$130,9,FALSE),0)++IF(A59=54,VLOOKUP(E59,'Ark54'!$A$2:$V$130,9,FALSE),0)+IF(A59=56,VLOOKUP(E59,'Ark56'!$A$2:$V$130,9,FALSE),0)+IF(A59=65,VLOOKUP(E59,'Ark65'!$A$2:$V$130,9,FALSE),0)+IF(A59="U911",VLOOKUP(E59,ArkU911s!$A$2:$V$130,9,FALSE),0)</f>
        <v>0</v>
      </c>
      <c r="J59" s="110">
        <f>IF(A59=43,VLOOKUP(E59,Ark43s!$A$2:$V$130,10,FALSE),0)+IF(A59=34,VLOOKUP(E59,'Ark34'!$A$2:$V$130,10,FALSE),0)+IF(E59="cup",VLOOKUP(E59,Arkcup!$A$2:$V$130,10,FALSE),0)+IF(A59=45,VLOOKUP(E59,'Ark45'!$A$2:$V$130,10,FALSE),0)++IF(A59=54,VLOOKUP(E59,'Ark54'!$A$2:$V$130,10,FALSE),0)+IF(A59=56,VLOOKUP(E59,'Ark56'!$A$2:$V$130,10,FALSE),0)+IF(A59=65,VLOOKUP(E59,'Ark65'!$A$2:$V$130,10,FALSE),0)+IF(A59="SW3",VLOOKUP(E59,ArkSw3!$A$2:$V$130,10,FALSE),0)+IF(A59="SW4",VLOOKUP(E59,ArkSw4!$A$2:$V$130,10,FALSE),0)+IF(A59="SW5",VLOOKUP(E59,ArkSw5!$A$2:$V$130,10,FALSE),0)+IF(A59="SW6",VLOOKUP(E59,ArkSw6!$A$2:$V$130,10,FALSE),0)+IF(A59="U911",VLOOKUP(E59,ArkU911s!$A$2:$V$130,10,FALSE),0)</f>
        <v>0</v>
      </c>
      <c r="K59" s="110">
        <f>IF(A59=43,VLOOKUP(E59,Ark43s!$A$2:$V$130,11,FALSE),0)+IF(A59=34,VLOOKUP(E59,'Ark34'!$A$2:$V$130,11,FALSE),0)+IF(E59="cup",VLOOKUP(E59,Arkcup!$A$2:$V$130,11,FALSE),0)+IF(A59=45,VLOOKUP(E59,'Ark45'!$A$2:$V$130,11,FALSE),0)++IF(A59=54,VLOOKUP(E59,'Ark54'!$A$2:$V$130,11,FALSE),0)+IF(A59=56,VLOOKUP(E59,'Ark56'!$A$2:$V$130,11,FALSE),0)+IF(A59=65,VLOOKUP(E59,'Ark65'!$A$2:$V$130,11,FALSE),0)+IF(A59="SW3",VLOOKUP(E59,ArkSw3!$A$2:$V$130,11,FALSE),0)+IF(A59="SW4",VLOOKUP(E59,ArkSw4!$A$2:$V$130,11,FALSE),0)+IF(A59="SW5",VLOOKUP(E59,ArkSw5!$A$2:$V$130,11,FALSE),0)+IF(A59="SW6",VLOOKUP(E59,ArkSw6!$A$2:$V$130,11,FALSE),0)+IF(A59="U911",VLOOKUP(E59,ArkU911s!$A$2:$V$130,11,FALSE),0)</f>
        <v>0</v>
      </c>
      <c r="L59" s="110">
        <f>IF(A59=43,VLOOKUP(E59,Ark43s!$A$2:$V$130,12,FALSE),0)+IF(A59=34,VLOOKUP(E59,'Ark34'!$A$2:$V$130,12,FALSE),0)+IF(E59="cup",VLOOKUP(E59,Arkcup!$A$2:$V$130,12,FALSE),0)+IF(A59=45,VLOOKUP(E59,'Ark45'!$A$2:$V$130,12,FALSE),0)++IF(A59=54,VLOOKUP(E59,'Ark54'!$A$2:$V$130,12,FALSE),0)+IF(A59=56,VLOOKUP(E59,'Ark56'!$A$2:$V$130,12,FALSE),0)+IF(A59=65,VLOOKUP(E59,'Ark65'!$A$2:$V$130,12,FALSE),0)+IF(A59="SW3",VLOOKUP(E59,ArkSw3!$A$2:$V$130,12,FALSE),0)+IF(A59="SW4",VLOOKUP(E59,ArkSw4!$A$2:$V$130,12,FALSE),0)+IF(A59="SW5",VLOOKUP(E59,ArkSw5!$A$2:$V$130,12,FALSE),0)+IF(A59="SW6",VLOOKUP(E59,ArkSw6!$A$2:$V$130,12,FALSE),0)+IF(A59="U911",VLOOKUP(E59,ArkU911s!$A$2:$V$130,12,FALSE),0)</f>
        <v>0</v>
      </c>
      <c r="M59" s="110">
        <f>IF(A59=43,VLOOKUP(E59,Ark43s!$A$2:$V$130,13,FALSE),0)+IF(A59=34,VLOOKUP(E59,'Ark34'!$A$2:$V$130,13,FALSE),0)+IF(E59="cup",VLOOKUP(E59,Arkcup!$A$2:$V$130,13,FALSE),0)+IF(A59=45,VLOOKUP(E59,'Ark45'!$A$2:$V$130,13,FALSE),0)++IF(A59=54,VLOOKUP(E59,'Ark54'!$A$2:$V$130,13,FALSE),0)+IF(A59=56,VLOOKUP(E59,'Ark56'!$A$2:$V$130,13,FALSE),0)+IF(A59=65,VLOOKUP(E59,'Ark65'!$A$2:$V$130,13,FALSE),0)+IF(A59="SW3",VLOOKUP(E59,ArkSw3!$A$2:$V$130,13,FALSE),0)+IF(A59="SW4",VLOOKUP(E59,ArkSw4!$A$2:$V$130,13,FALSE),0)+IF(A59="SW5",VLOOKUP(E59,ArkSw5!$A$2:$V$130,13,FALSE),0)+IF(A59="SW6",VLOOKUP(E59,ArkSw6!$A$2:$V$130,13,FALSE),0)+IF(A59="U911",VLOOKUP(E59,ArkU911s!$A$2:$V$130,13,FALSE),0)</f>
        <v>0</v>
      </c>
      <c r="N59" s="110">
        <f>IF(A59=43,VLOOKUP(E59,Ark43s!$A$2:$V$130,14,FALSE),0)+IF(A59=34,VLOOKUP(E59,'Ark34'!$A$2:$V$130,14,FALSE),0)+IF(E59="cup",VLOOKUP(E59,Arkcup!$A$2:$V$130,14,FALSE),0)+IF(A59=45,VLOOKUP(E59,'Ark45'!$A$2:$V$130,14,FALSE),0)++IF(A59=54,VLOOKUP(E59,'Ark54'!$A$2:$V$130,14,FALSE),0)+IF(A59=56,VLOOKUP(E59,'Ark56'!$A$2:$V$130,14,FALSE),0)+IF(A59=65,VLOOKUP(E59,'Ark65'!$A$2:$V$130,14,FALSE),0)+IF(A59="SW3",VLOOKUP(E59,ArkSw3!$A$2:$V$130,14,FALSE),0)+IF(A59="SW4",VLOOKUP(E59,ArkSw4!$A$2:$V$130,14,FALSE),0)+IF(A59="SW5",VLOOKUP(E59,ArkSw5!$A$2:$V$130,14,FALSE),0)+IF(A59="SW6",VLOOKUP(E59,ArkSw6!$A$2:$V$130,14,FALSE),0)+IF(A59="U911",VLOOKUP(E59,ArkU911s!$A$2:$V$130,14,FALSE),0)</f>
        <v>0</v>
      </c>
      <c r="O59" s="110">
        <f>IF(A59=43,VLOOKUP(E59,Ark43s!$A$2:$V$130,15,FALSE),0)+IF(A59=34,VLOOKUP(E59,'Ark34'!$A$2:$V$130,15,FALSE),0)+IF(E59="cup",VLOOKUP(E59,Arkcup!$A$2:$V$130,15,FALSE),0)+IF(A59=45,VLOOKUP(E59,'Ark45'!$A$2:$V$130,15,FALSE),0)++IF(A59=54,VLOOKUP(E59,'Ark54'!$A$2:$V$130,15,FALSE),0)+IF(A59=56,VLOOKUP(E59,'Ark56'!$A$2:$V$130,15,FALSE),0)+IF(A59=65,VLOOKUP(E59,'Ark65'!$A$2:$V$130,15,FALSE),0)+IF(A59="SW3",VLOOKUP(E59,ArkSw3!$A$2:$V$130,15,FALSE),0)+IF(A59="SW4",VLOOKUP(E59,ArkSw4!$A$2:$V$130,15,FALSE),0)+IF(A59="SW5",VLOOKUP(E59,ArkSw5!$A$2:$V$130,15,FALSE),0)+IF(A59="SW6",VLOOKUP(E59,ArkSw6!$A$2:$V$130,15,FALSE),0)+IF(A59="U911",VLOOKUP(E59,ArkU911s!$A$2:$V$130,15,FALSE),0)</f>
        <v>0</v>
      </c>
      <c r="P59" s="110">
        <f>IF(A59=43,VLOOKUP(E59,Ark43s!$A$2:$V$130,16,FALSE),0)+IF(A59=34,VLOOKUP(E59,'Ark34'!$A$2:$V$130,16,FALSE),0)+IF(E59="cup",VLOOKUP(E59,Arkcup!$A$2:$V$130,16,FALSE),0)+IF(A59=45,VLOOKUP(E59,'Ark45'!$A$2:$V$130,16,FALSE),0)+IF(A59=54,VLOOKUP(E59,'Ark54'!$A$2:$V$130,16,FALSE),0)+IF(A59=56,VLOOKUP(E59,'Ark56'!$A$2:$V$130,16,FALSE),0)+IF(A59=65,VLOOKUP(E59,'Ark65'!$A$2:$V$130,16,FALSE),0)+IF(A59="U911",VLOOKUP(E59,ArkU911s!$A$2:$V$130,16,FALSE),0)</f>
        <v>0</v>
      </c>
      <c r="Q59" s="110">
        <f>IF(A59=43,VLOOKUP(E59,Ark43s!$A$2:$V$130,17,FALSE),0)+IF(A59=34,VLOOKUP(E59,'Ark34'!$A$2:$V$130,17,FALSE),0)+IF(E59="cup",VLOOKUP(E59,Arkcup!$A$2:$V$130,17,FALSE),0)+IF(A59=45,VLOOKUP(E59,'Ark45'!$A$2:$V$130,17,FALSE),0)+IF(A59=54,VLOOKUP(E59,'Ark54'!$A$2:$V$130,17,FALSE),0)+IF(A59=56,VLOOKUP(E59,'Ark56'!$A$2:$V$130,17,FALSE),0)+IF(A59=65,VLOOKUP(E59,'Ark65'!$A$2:$V$130,17,FALSE),0)+IF(A59="U911",VLOOKUP(E59,ArkU911s!$A$2:$V$130,17,FALSE),0)</f>
        <v>0</v>
      </c>
      <c r="R59" s="110">
        <f>IF(A59=43,VLOOKUP(E59,Ark43s!$A$2:$V$130,18,FALSE),0)+IF(A59=34,VLOOKUP(E59,'Ark34'!$A$2:$V$130,18,FALSE),0)+IF(E59="cup",VLOOKUP(E59,Arkcup!$A$2:$V$130,18,FALSE),0)+IF(A59=45,VLOOKUP(E59,'Ark45'!$A$2:$V$130,18,FALSE),0)+IF(A59=54,VLOOKUP(E59,'Ark54'!$A$2:$V$130,18,FALSE),0)+IF(A59=56,VLOOKUP(E59,'Ark56'!$A$2:$V$130,18,FALSE),0)+IF(A59=65,VLOOKUP(E59,'Ark65'!$A$2:$V$130,18,FALSE),0)+IF(A59="U911",VLOOKUP(E59,ArkU911s!$A$2:$V$130,18,FALSE),0)</f>
        <v>0</v>
      </c>
      <c r="S59" s="110">
        <f>IF(A59=43,VLOOKUP(E59,Ark43s!$A$2:$V$130,19,FALSE),0)+IF(A59=34,VLOOKUP(E59,'Ark34'!$A$2:$V$130,19,FALSE),0)+IF(E59="cup",VLOOKUP(E59,Arkcup!$A$2:$V$130,19,FALSE),0)+IF(A59=45,VLOOKUP(E59,'Ark45'!$A$2:$V$130,19,FALSE),0)+IF(A59=54,VLOOKUP(E59,'Ark54'!$A$2:$V$130,19,FALSE),0)+IF(A59=56,VLOOKUP(E59,'Ark56'!$A$2:$V$130,19,FALSE),0)+IF(A59=65,VLOOKUP(E59,'Ark65'!$A$2:$V$130,19,FALSE),0)+IF(A59="U911",VLOOKUP(E59,ArkU911s!$A$2:$V$130,19,FALSE),0)</f>
        <v>0</v>
      </c>
      <c r="T59" s="110">
        <f>IF(A59=43,VLOOKUP(E59,Ark43s!$A$2:$V$130,20,FALSE),0)+IF(A59=34,VLOOKUP(E59,'Ark34'!$A$2:$V$130,20,FALSE),0)+IF(E59="cup",VLOOKUP(E59,Arkcup!$A$2:$V$130,20,FALSE),0)+IF(A59=45,VLOOKUP(E59,'Ark45'!$A$2:$V$130,20,FALSE),0)+IF(A59=54,VLOOKUP(E59,'Ark54'!$A$2:$V$130,20,FALSE),0)+IF(A59=56,VLOOKUP(E59,'Ark56'!$A$2:$V$130,20,FALSE),0)+IF(A59=65,VLOOKUP(E59,'Ark65'!$A$2:$V$130,20,FALSE),0)+IF(A59="U911",VLOOKUP(E59,ArkU911s!$A$2:$V$130,20,FALSE),0)</f>
        <v>0</v>
      </c>
      <c r="U59" s="110">
        <f>IF(A59=43,VLOOKUP(E59,Ark43s!$A$2:$V$130,21,FALSE),0)+IF(A59=34,VLOOKUP(E59,'Ark34'!$A$2:$V$130,21,FALSE),0)+IF(E59="cup",VLOOKUP(E59,Arkcup!$A$2:$V$130,21,FALSE),0)+IF(A59=45,VLOOKUP(E59,'Ark45'!$A$2:$V$130,21,FALSE),0)+IF(A59=54,VLOOKUP(E59,'Ark54'!$A$2:$V$130,21,FALSE),0)+IF(A59=56,VLOOKUP(E59,'Ark56'!$A$2:$V$130,21,FALSE),0)+IF(A59=65,VLOOKUP(E59,'Ark65'!$A$2:$V$130,21,FALSE),0)+IF(A59="U911",VLOOKUP(E59,ArkU911s!$A$2:$V$130,21,FALSE),0)</f>
        <v>0</v>
      </c>
      <c r="V59" s="31">
        <f t="shared" si="3"/>
        <v>0</v>
      </c>
      <c r="W59" s="114">
        <f>SUM(V59:V63)</f>
        <v>0</v>
      </c>
    </row>
    <row r="60" spans="1:24" x14ac:dyDescent="0.25">
      <c r="A60">
        <v>43</v>
      </c>
      <c r="B60" s="26" t="s">
        <v>49</v>
      </c>
      <c r="C60" s="54" t="s">
        <v>21</v>
      </c>
      <c r="D60" s="61"/>
      <c r="E60" s="57">
        <v>0</v>
      </c>
      <c r="F60" s="111">
        <f>IF(A60=43,VLOOKUP(E60,Ark43s!$A$2:$V$130,6,FALSE),0)+IF(A60=34,VLOOKUP(E60,'Ark34'!$A$2:$V$130,6,FALSE),0)+IF(E60="cup",VLOOKUP(E60,Arkcup!$A$2:$V$130,6,FALSE),0)+IF(A60=45,VLOOKUP(E60,'Ark45'!$A$2:$V$130,6,FALSE),0)+IF(A60=54,VLOOKUP(E60,'Ark54'!$A$2:$V$130,6,FALSE),0)+IF(A60=56,VLOOKUP(E60,'Ark56'!$A$2:$V$130,6,FALSE),0)+IF(A60=65,VLOOKUP(E60,'Ark65'!$A$2:$V$130,6,FALSE),0)+IF(A60="U911",VLOOKUP(E60,ArkU911s!$A$2:$V$130,6,FALSE),0)</f>
        <v>0</v>
      </c>
      <c r="G60" s="111">
        <f>IF(A60=43,VLOOKUP(E60,Ark43s!$A$2:$V$130,7,FALSE),0)+IF(A60=34,VLOOKUP(E60,'Ark34'!$A$2:$V$130,7,FALSE),0)+IF(E60="cup",VLOOKUP(E60,Arkcup!$A$2:$V$130,7,FALSE),0)+IF(A60=45,VLOOKUP(E60,'Ark45'!$A$2:$V$130,7,FALSE),0)++IF(A60=54,VLOOKUP(E60,'Ark54'!$A$2:$V$130,7,FALSE),0)+IF(A60=56,VLOOKUP(E60,'Ark56'!$A$2:$V$130,7,FALSE),0)+IF(A60=65,VLOOKUP(E60,'Ark65'!$A$2:$V$130,7,FALSE),0)+IF(A60="U911",VLOOKUP(E60,ArkU911s!$A$2:$V$130,7,FALSE),0)</f>
        <v>0</v>
      </c>
      <c r="H60" s="111">
        <f>IF(A60=43,VLOOKUP(E60,Ark43s!$A$2:$V$130,8,FALSE),0)+IF(A60=34,VLOOKUP(E60,'Ark34'!$A$2:$V$130,8,FALSE),0)+IF(E60="cup",VLOOKUP(E60,Arkcup!$A$2:$V$130,8,FALSE),0)+IF(A60=45,VLOOKUP(E60,'Ark45'!$A$2:$V$130,8,FALSE),0)++IF(A60=54,VLOOKUP(E60,'Ark54'!$A$2:$V$130,8,FALSE),0)+IF(A60=56,VLOOKUP(E60,'Ark56'!$A$2:$V$130,8,FALSE),0)+IF(A60=65,VLOOKUP(E60,'Ark65'!$A$2:$V$130,8,FALSE),0)+IF(A60="U911",VLOOKUP(E60,ArkU911s!$A$2:$V$130,8,FALSE),0)</f>
        <v>0</v>
      </c>
      <c r="I60" s="111">
        <f>IF(A60=43,VLOOKUP(E60,Ark43s!$A$2:$V$130,9,FALSE),0)+IF(A60=34,VLOOKUP(E60,'Ark34'!$A$2:$V$130,9,FALSE),0)+IF(E60="cup",VLOOKUP(E60,Arkcup!$A$2:$V$130,9,FALSE),0)+IF(A60=45,VLOOKUP(E60,'Ark45'!$A$2:$V$130,9,FALSE),0)++IF(A60=54,VLOOKUP(E60,'Ark54'!$A$2:$V$130,9,FALSE),0)+IF(A60=56,VLOOKUP(E60,'Ark56'!$A$2:$V$130,9,FALSE),0)+IF(A60=65,VLOOKUP(E60,'Ark65'!$A$2:$V$130,9,FALSE),0)+IF(A60="U911",VLOOKUP(E60,ArkU911s!$A$2:$V$130,9,FALSE),0)</f>
        <v>0</v>
      </c>
      <c r="J60" s="111">
        <f>IF(A60=43,VLOOKUP(E60,Ark43s!$A$2:$V$130,10,FALSE),0)+IF(A60=34,VLOOKUP(E60,'Ark34'!$A$2:$V$130,10,FALSE),0)+IF(E60="cup",VLOOKUP(E60,Arkcup!$A$2:$V$130,10,FALSE),0)+IF(A60=45,VLOOKUP(E60,'Ark45'!$A$2:$V$130,10,FALSE),0)++IF(A60=54,VLOOKUP(E60,'Ark54'!$A$2:$V$130,10,FALSE),0)+IF(A60=56,VLOOKUP(E60,'Ark56'!$A$2:$V$130,10,FALSE),0)+IF(A60=65,VLOOKUP(E60,'Ark65'!$A$2:$V$130,10,FALSE),0)+IF(A60="SW3",VLOOKUP(E60,ArkSw3!$A$2:$V$130,10,FALSE),0)+IF(A60="SW4",VLOOKUP(E60,ArkSw4!$A$2:$V$130,10,FALSE),0)+IF(A60="SW5",VLOOKUP(E60,ArkSw5!$A$2:$V$130,10,FALSE),0)+IF(A60="SW6",VLOOKUP(E60,ArkSw6!$A$2:$V$130,10,FALSE),0)+IF(A60="U911",VLOOKUP(E60,ArkU911s!$A$2:$V$130,10,FALSE),0)</f>
        <v>0</v>
      </c>
      <c r="K60" s="111">
        <f>IF(A60=43,VLOOKUP(E60,Ark43s!$A$2:$V$130,11,FALSE),0)+IF(A60=34,VLOOKUP(E60,'Ark34'!$A$2:$V$130,11,FALSE),0)+IF(E60="cup",VLOOKUP(E60,Arkcup!$A$2:$V$130,11,FALSE),0)+IF(A60=45,VLOOKUP(E60,'Ark45'!$A$2:$V$130,11,FALSE),0)++IF(A60=54,VLOOKUP(E60,'Ark54'!$A$2:$V$130,11,FALSE),0)+IF(A60=56,VLOOKUP(E60,'Ark56'!$A$2:$V$130,11,FALSE),0)+IF(A60=65,VLOOKUP(E60,'Ark65'!$A$2:$V$130,11,FALSE),0)+IF(A60="SW3",VLOOKUP(E60,ArkSw3!$A$2:$V$130,11,FALSE),0)+IF(A60="SW4",VLOOKUP(E60,ArkSw4!$A$2:$V$130,11,FALSE),0)+IF(A60="SW5",VLOOKUP(E60,ArkSw5!$A$2:$V$130,11,FALSE),0)+IF(A60="SW6",VLOOKUP(E60,ArkSw6!$A$2:$V$130,11,FALSE),0)+IF(A60="U911",VLOOKUP(E60,ArkU911s!$A$2:$V$130,11,FALSE),0)</f>
        <v>0</v>
      </c>
      <c r="L60" s="111">
        <f>IF(A60=43,VLOOKUP(E60,Ark43s!$A$2:$V$130,12,FALSE),0)+IF(A60=34,VLOOKUP(E60,'Ark34'!$A$2:$V$130,12,FALSE),0)+IF(E60="cup",VLOOKUP(E60,Arkcup!$A$2:$V$130,12,FALSE),0)+IF(A60=45,VLOOKUP(E60,'Ark45'!$A$2:$V$130,12,FALSE),0)++IF(A60=54,VLOOKUP(E60,'Ark54'!$A$2:$V$130,12,FALSE),0)+IF(A60=56,VLOOKUP(E60,'Ark56'!$A$2:$V$130,12,FALSE),0)+IF(A60=65,VLOOKUP(E60,'Ark65'!$A$2:$V$130,12,FALSE),0)+IF(A60="SW3",VLOOKUP(E60,ArkSw3!$A$2:$V$130,12,FALSE),0)+IF(A60="SW4",VLOOKUP(E60,ArkSw4!$A$2:$V$130,12,FALSE),0)+IF(A60="SW5",VLOOKUP(E60,ArkSw5!$A$2:$V$130,12,FALSE),0)+IF(A60="SW6",VLOOKUP(E60,ArkSw6!$A$2:$V$130,12,FALSE),0)+IF(A60="U911",VLOOKUP(E60,ArkU911s!$A$2:$V$130,12,FALSE),0)</f>
        <v>0</v>
      </c>
      <c r="M60" s="111">
        <f>IF(A60=43,VLOOKUP(E60,Ark43s!$A$2:$V$130,13,FALSE),0)+IF(A60=34,VLOOKUP(E60,'Ark34'!$A$2:$V$130,13,FALSE),0)+IF(E60="cup",VLOOKUP(E60,Arkcup!$A$2:$V$130,13,FALSE),0)+IF(A60=45,VLOOKUP(E60,'Ark45'!$A$2:$V$130,13,FALSE),0)++IF(A60=54,VLOOKUP(E60,'Ark54'!$A$2:$V$130,13,FALSE),0)+IF(A60=56,VLOOKUP(E60,'Ark56'!$A$2:$V$130,13,FALSE),0)+IF(A60=65,VLOOKUP(E60,'Ark65'!$A$2:$V$130,13,FALSE),0)+IF(A60="SW3",VLOOKUP(E60,ArkSw3!$A$2:$V$130,13,FALSE),0)+IF(A60="SW4",VLOOKUP(E60,ArkSw4!$A$2:$V$130,13,FALSE),0)+IF(A60="SW5",VLOOKUP(E60,ArkSw5!$A$2:$V$130,13,FALSE),0)+IF(A60="SW6",VLOOKUP(E60,ArkSw6!$A$2:$V$130,13,FALSE),0)+IF(A60="U911",VLOOKUP(E60,ArkU911s!$A$2:$V$130,13,FALSE),0)</f>
        <v>0</v>
      </c>
      <c r="N60" s="111">
        <f>IF(A60=43,VLOOKUP(E60,Ark43s!$A$2:$V$130,14,FALSE),0)+IF(A60=34,VLOOKUP(E60,'Ark34'!$A$2:$V$130,14,FALSE),0)+IF(E60="cup",VLOOKUP(E60,Arkcup!$A$2:$V$130,14,FALSE),0)+IF(A60=45,VLOOKUP(E60,'Ark45'!$A$2:$V$130,14,FALSE),0)++IF(A60=54,VLOOKUP(E60,'Ark54'!$A$2:$V$130,14,FALSE),0)+IF(A60=56,VLOOKUP(E60,'Ark56'!$A$2:$V$130,14,FALSE),0)+IF(A60=65,VLOOKUP(E60,'Ark65'!$A$2:$V$130,14,FALSE),0)+IF(A60="SW3",VLOOKUP(E60,ArkSw3!$A$2:$V$130,14,FALSE),0)+IF(A60="SW4",VLOOKUP(E60,ArkSw4!$A$2:$V$130,14,FALSE),0)+IF(A60="SW5",VLOOKUP(E60,ArkSw5!$A$2:$V$130,14,FALSE),0)+IF(A60="SW6",VLOOKUP(E60,ArkSw6!$A$2:$V$130,14,FALSE),0)+IF(A60="U911",VLOOKUP(E60,ArkU911s!$A$2:$V$130,14,FALSE),0)</f>
        <v>0</v>
      </c>
      <c r="O60" s="111">
        <f>IF(A60=43,VLOOKUP(E60,Ark43s!$A$2:$V$130,15,FALSE),0)+IF(A60=34,VLOOKUP(E60,'Ark34'!$A$2:$V$130,15,FALSE),0)+IF(E60="cup",VLOOKUP(E60,Arkcup!$A$2:$V$130,15,FALSE),0)+IF(A60=45,VLOOKUP(E60,'Ark45'!$A$2:$V$130,15,FALSE),0)++IF(A60=54,VLOOKUP(E60,'Ark54'!$A$2:$V$130,15,FALSE),0)+IF(A60=56,VLOOKUP(E60,'Ark56'!$A$2:$V$130,15,FALSE),0)+IF(A60=65,VLOOKUP(E60,'Ark65'!$A$2:$V$130,15,FALSE),0)+IF(A60="SW3",VLOOKUP(E60,ArkSw3!$A$2:$V$130,15,FALSE),0)+IF(A60="SW4",VLOOKUP(E60,ArkSw4!$A$2:$V$130,15,FALSE),0)+IF(A60="SW5",VLOOKUP(E60,ArkSw5!$A$2:$V$130,15,FALSE),0)+IF(A60="SW6",VLOOKUP(E60,ArkSw6!$A$2:$V$130,15,FALSE),0)+IF(A60="U911",VLOOKUP(E60,ArkU911s!$A$2:$V$130,15,FALSE),0)</f>
        <v>0</v>
      </c>
      <c r="P60" s="111">
        <f>IF(A60=43,VLOOKUP(E60,Ark43s!$A$2:$V$130,16,FALSE),0)+IF(A60=34,VLOOKUP(E60,'Ark34'!$A$2:$V$130,16,FALSE),0)+IF(E60="cup",VLOOKUP(E60,Arkcup!$A$2:$V$130,16,FALSE),0)+IF(A60=45,VLOOKUP(E60,'Ark45'!$A$2:$V$130,16,FALSE),0)+IF(A60=54,VLOOKUP(E60,'Ark54'!$A$2:$V$130,16,FALSE),0)+IF(A60=56,VLOOKUP(E60,'Ark56'!$A$2:$V$130,16,FALSE),0)+IF(A60=65,VLOOKUP(E60,'Ark65'!$A$2:$V$130,16,FALSE),0)+IF(A60="U911",VLOOKUP(E60,ArkU911s!$A$2:$V$130,16,FALSE),0)</f>
        <v>0</v>
      </c>
      <c r="Q60" s="111">
        <f>IF(A60=43,VLOOKUP(E60,Ark43s!$A$2:$V$130,17,FALSE),0)+IF(A60=34,VLOOKUP(E60,'Ark34'!$A$2:$V$130,17,FALSE),0)+IF(E60="cup",VLOOKUP(E60,Arkcup!$A$2:$V$130,17,FALSE),0)+IF(A60=45,VLOOKUP(E60,'Ark45'!$A$2:$V$130,17,FALSE),0)+IF(A60=54,VLOOKUP(E60,'Ark54'!$A$2:$V$130,17,FALSE),0)+IF(A60=56,VLOOKUP(E60,'Ark56'!$A$2:$V$130,17,FALSE),0)+IF(A60=65,VLOOKUP(E60,'Ark65'!$A$2:$V$130,17,FALSE),0)+IF(A60="U911",VLOOKUP(E60,ArkU911s!$A$2:$V$130,17,FALSE),0)</f>
        <v>0</v>
      </c>
      <c r="R60" s="111">
        <f>IF(A60=43,VLOOKUP(E60,Ark43s!$A$2:$V$130,18,FALSE),0)+IF(A60=34,VLOOKUP(E60,'Ark34'!$A$2:$V$130,18,FALSE),0)+IF(E60="cup",VLOOKUP(E60,Arkcup!$A$2:$V$130,18,FALSE),0)+IF(A60=45,VLOOKUP(E60,'Ark45'!$A$2:$V$130,18,FALSE),0)+IF(A60=54,VLOOKUP(E60,'Ark54'!$A$2:$V$130,18,FALSE),0)+IF(A60=56,VLOOKUP(E60,'Ark56'!$A$2:$V$130,18,FALSE),0)+IF(A60=65,VLOOKUP(E60,'Ark65'!$A$2:$V$130,18,FALSE),0)+IF(A60="U911",VLOOKUP(E60,ArkU911s!$A$2:$V$130,18,FALSE),0)</f>
        <v>0</v>
      </c>
      <c r="S60" s="111">
        <f>IF(A60=43,VLOOKUP(E60,Ark43s!$A$2:$V$130,19,FALSE),0)+IF(A60=34,VLOOKUP(E60,'Ark34'!$A$2:$V$130,19,FALSE),0)+IF(E60="cup",VLOOKUP(E60,Arkcup!$A$2:$V$130,19,FALSE),0)+IF(A60=45,VLOOKUP(E60,'Ark45'!$A$2:$V$130,19,FALSE),0)+IF(A60=54,VLOOKUP(E60,'Ark54'!$A$2:$V$130,19,FALSE),0)+IF(A60=56,VLOOKUP(E60,'Ark56'!$A$2:$V$130,19,FALSE),0)+IF(A60=65,VLOOKUP(E60,'Ark65'!$A$2:$V$130,19,FALSE),0)+IF(A60="U911",VLOOKUP(E60,ArkU911s!$A$2:$V$130,19,FALSE),0)</f>
        <v>0</v>
      </c>
      <c r="T60" s="111">
        <f>IF(A60=43,VLOOKUP(E60,Ark43s!$A$2:$V$130,20,FALSE),0)+IF(A60=34,VLOOKUP(E60,'Ark34'!$A$2:$V$130,20,FALSE),0)+IF(E60="cup",VLOOKUP(E60,Arkcup!$A$2:$V$130,20,FALSE),0)+IF(A60=45,VLOOKUP(E60,'Ark45'!$A$2:$V$130,20,FALSE),0)+IF(A60=54,VLOOKUP(E60,'Ark54'!$A$2:$V$130,20,FALSE),0)+IF(A60=56,VLOOKUP(E60,'Ark56'!$A$2:$V$130,20,FALSE),0)+IF(A60=65,VLOOKUP(E60,'Ark65'!$A$2:$V$130,20,FALSE),0)+IF(A60="U911",VLOOKUP(E60,ArkU911s!$A$2:$V$130,20,FALSE),0)</f>
        <v>0</v>
      </c>
      <c r="U60" s="111">
        <f>IF(A60=43,VLOOKUP(E60,Ark43s!$A$2:$V$130,21,FALSE),0)+IF(A60=34,VLOOKUP(E60,'Ark34'!$A$2:$V$130,21,FALSE),0)+IF(E60="cup",VLOOKUP(E60,Arkcup!$A$2:$V$130,21,FALSE),0)+IF(A60=45,VLOOKUP(E60,'Ark45'!$A$2:$V$130,21,FALSE),0)+IF(A60=54,VLOOKUP(E60,'Ark54'!$A$2:$V$130,21,FALSE),0)+IF(A60=56,VLOOKUP(E60,'Ark56'!$A$2:$V$130,21,FALSE),0)+IF(A60=65,VLOOKUP(E60,'Ark65'!$A$2:$V$130,21,FALSE),0)+IF(A60="U911",VLOOKUP(E60,ArkU911s!$A$2:$V$130,21,FALSE),0)</f>
        <v>0</v>
      </c>
      <c r="V60" s="22">
        <f t="shared" si="3"/>
        <v>0</v>
      </c>
      <c r="W60" s="115"/>
    </row>
    <row r="61" spans="1:24" x14ac:dyDescent="0.25">
      <c r="A61">
        <v>43</v>
      </c>
      <c r="B61" s="26" t="s">
        <v>49</v>
      </c>
      <c r="C61" s="54" t="s">
        <v>22</v>
      </c>
      <c r="D61" s="61"/>
      <c r="E61" s="57">
        <v>0</v>
      </c>
      <c r="F61" s="111">
        <f>IF(A61=43,VLOOKUP(E61,Ark43d!$A$2:$V$130,6,FALSE),0)+IF(A61=34,VLOOKUP(E61,'Ark34'!$A$2:$V$130,6,FALSE),0)+IF(A61="cup",VLOOKUP(E61,Arkcup!$A$2:$V$130,6,FALSE),0)+IF(A61=45,VLOOKUP(E61,'Ark45'!$A$2:$V$130,6,FALSE),0)++IF(A61=54,VLOOKUP(E61,'Ark54'!$A$2:$V$130,6,FALSE),0)+IF(A61=56,VLOOKUP(E61,'Ark56'!$A$2:$V$130,6,FALSE),0)+IF(A61=65,VLOOKUP(E61,'Ark65'!$A$2:$V$130,6,FALSE),0)+IF(A61="U911",VLOOKUP(E61,ArkU11d!$A$2:$V$130,6,FALSE),0)</f>
        <v>0</v>
      </c>
      <c r="G61" s="111">
        <f>IF(A61=43,VLOOKUP(E61,Ark43d!$A$2:$V$130,7,FALSE),0)+IF(A61=34,VLOOKUP(E61,'Ark34'!$A$2:$V$130,7,FALSE),0)+IF(A61="cup",VLOOKUP(E61,Arkcup!$A$2:$V$130,7,FALSE),0)+IF(A61=45,VLOOKUP(E61,'Ark45'!$A$2:$V$130,7,FALSE),0)++IF(A61=54,VLOOKUP(E61,'Ark54'!$A$2:$V$130,7,FALSE),0)+IF(A61=56,VLOOKUP(E61,'Ark56'!$A$2:$V$130,7,FALSE),0)+IF(A61=65,VLOOKUP(E61,'Ark65'!$A$2:$V$130,7,FALSE),0)+IF(A61="U911",VLOOKUP(E61,ArkU11d!$A$2:$V$130,7,FALSE),0)</f>
        <v>0</v>
      </c>
      <c r="H61" s="111">
        <f>IF(A61=43,VLOOKUP(E61,Ark43d!$A$2:$V$130,8,FALSE),0)+IF(A61=34,VLOOKUP(E61,'Ark34'!$A$2:$V$130,8,FALSE),0)+IF(A61="cup",VLOOKUP(E61,Arkcup!$A$2:$V$130,8,FALSE),0)+IF(A61=45,VLOOKUP(E61,'Ark45'!$A$2:$V$130,8,FALSE),0)++IF(A61=54,VLOOKUP(E61,'Ark54'!$A$2:$V$130,8,FALSE),0)+IF(A61=56,VLOOKUP(E61,'Ark56'!$A$2:$V$130,8,FALSE),0)+IF(A61=65,VLOOKUP(E61,'Ark65'!$A$2:$V$130,8,FALSE),0)+IF(A61="U911",VLOOKUP(E61,ArkU11d!$A$2:$V$130,8,FALSE),0)</f>
        <v>0</v>
      </c>
      <c r="I61" s="111">
        <f>IF(A61=43,VLOOKUP(E61,Ark43d!$A$2:$V$130,9,FALSE),0)+IF(A61=34,VLOOKUP(E61,'Ark34'!$A$2:$V$130,9,FALSE),0)+IF(A61="cup",VLOOKUP(E61,Arkcup!$A$2:$V$130,9,FALSE),0)+IF(A61=45,VLOOKUP(E61,'Ark45'!$A$2:$V$130,9,FALSE),0)++IF(A61=54,VLOOKUP(E61,'Ark54'!$A$2:$V$130,9,FALSE),0)+IF(A61=56,VLOOKUP(E61,'Ark56'!$A$2:$V$130,9,FALSE),0)+IF(A61=65,VLOOKUP(E61,'Ark65'!$A$2:$V$130,9,FALSE),0)+IF(A61="U911",VLOOKUP(E61,ArkU11d!$A$2:$V$130,9,FALSE),0)</f>
        <v>0</v>
      </c>
      <c r="J61" s="111">
        <f>IF(A61=43,VLOOKUP(E61,Ark43s!$A$2:$V$130,10,FALSE),0)+IF(A61=34,VLOOKUP(E61,'Ark34'!$A$2:$V$130,10,FALSE),0)+IF(E61="cup",VLOOKUP(E61,Arkcup!$A$2:$V$130,10,FALSE),0)+IF(A61=45,VLOOKUP(E61,'Ark45'!$A$2:$V$130,10,FALSE),0)++IF(A61=54,VLOOKUP(E61,'Ark54'!$A$2:$V$130,10,FALSE),0)+IF(A61=56,VLOOKUP(E61,'Ark56'!$A$2:$V$130,10,FALSE),0)+IF(A61=65,VLOOKUP(E61,'Ark65'!$A$2:$V$130,10,FALSE),0)+IF(A61="SW3",VLOOKUP(E61,ArkSw3!$A$2:$V$130,10,FALSE),0)+IF(A61="SW4",VLOOKUP(E61,ArkSw4!$A$2:$V$130,10,FALSE),0)+IF(A61="SW5",VLOOKUP(E61,ArkSw5!$A$2:$V$130,10,FALSE),0)+IF(A61="SW6",VLOOKUP(E61,ArkSw6!$A$2:$V$130,10,FALSE),0)+IF(A61="U911",VLOOKUP(E61,ArkU11d!$A$2:$V$130,10,FALSE),0)</f>
        <v>0</v>
      </c>
      <c r="K61" s="111">
        <f>IF(A61=43,VLOOKUP(E61,Ark43s!$A$2:$V$130,11,FALSE),0)+IF(A61=34,VLOOKUP(E61,'Ark34'!$A$2:$V$130,11,FALSE),0)+IF(E61="cup",VLOOKUP(E61,Arkcup!$A$2:$V$130,11,FALSE),0)+IF(A61=45,VLOOKUP(E61,'Ark45'!$A$2:$V$130,11,FALSE),0)++IF(A61=54,VLOOKUP(E61,'Ark54'!$A$2:$V$130,11,FALSE),0)+IF(A61=56,VLOOKUP(E61,'Ark56'!$A$2:$V$130,11,FALSE),0)+IF(A61=65,VLOOKUP(E61,'Ark65'!$A$2:$V$130,11,FALSE),0)+IF(A61="SW3",VLOOKUP(E61,ArkSw3!$A$2:$V$130,11,FALSE),0)+IF(A61="SW4",VLOOKUP(E61,ArkSw4!$A$2:$V$130,11,FALSE),0)+IF(A61="SW5",VLOOKUP(E61,ArkSw5!$A$2:$V$130,11,FALSE),0)+IF(A61="SW6",VLOOKUP(E61,ArkSw6!$A$2:$V$130,11,FALSE),0)+IF(A61="U911",VLOOKUP(E61,ArkU11d!$A$2:$V$130,11,FALSE),0)</f>
        <v>0</v>
      </c>
      <c r="L61" s="111">
        <f>IF(A61=43,VLOOKUP(E61,Ark43s!$A$2:$V$130,12,FALSE),0)+IF(A61=34,VLOOKUP(E61,'Ark34'!$A$2:$V$130,12,FALSE),0)+IF(E61="cup",VLOOKUP(E61,Arkcup!$A$2:$V$130,12,FALSE),0)+IF(A61=45,VLOOKUP(E61,'Ark45'!$A$2:$V$130,12,FALSE),0)++IF(A61=54,VLOOKUP(E61,'Ark54'!$A$2:$V$130,12,FALSE),0)+IF(A61=56,VLOOKUP(E61,'Ark56'!$A$2:$V$130,12,FALSE),0)+IF(A61=65,VLOOKUP(E61,'Ark65'!$A$2:$V$130,12,FALSE),0)+IF(A61="SW3",VLOOKUP(E61,ArkSw3!$A$2:$V$130,12,FALSE),0)+IF(A61="SW4",VLOOKUP(E61,ArkSw4!$A$2:$V$130,12,FALSE),0)+IF(A61="SW5",VLOOKUP(E61,ArkSw5!$A$2:$V$130,12,FALSE),0)+IF(A61="SW6",VLOOKUP(E61,ArkSw6!$A$2:$V$130,12,FALSE),0)+IF(A61="U911",VLOOKUP(E61,ArkU11d!$A$2:$V$130,12,FALSE),0)</f>
        <v>0</v>
      </c>
      <c r="M61" s="111">
        <f>IF(A61=43,VLOOKUP(E61,Ark43s!$A$2:$V$130,13,FALSE),0)+IF(A61=34,VLOOKUP(E61,'Ark34'!$A$2:$V$130,13,FALSE),0)+IF(E61="cup",VLOOKUP(E61,Arkcup!$A$2:$V$130,13,FALSE),0)+IF(A61=45,VLOOKUP(E61,'Ark45'!$A$2:$V$130,13,FALSE),0)++IF(A61=54,VLOOKUP(E61,'Ark54'!$A$2:$V$130,13,FALSE),0)+IF(A61=56,VLOOKUP(E61,'Ark56'!$A$2:$V$130,13,FALSE),0)+IF(A61=65,VLOOKUP(E61,'Ark65'!$A$2:$V$130,13,FALSE),0)+IF(A61="SW3",VLOOKUP(E61,ArkSw3!$A$2:$V$130,13,FALSE),0)+IF(A61="SW4",VLOOKUP(E61,ArkSw4!$A$2:$V$130,13,FALSE),0)+IF(A61="SW5",VLOOKUP(E61,ArkSw5!$A$2:$V$130,13,FALSE),0)+IF(A61="SW6",VLOOKUP(E61,ArkSw6!$A$2:$V$130,13,FALSE),0)+IF(A61="U911",VLOOKUP(E61,ArkU11d!$A$2:$V$130,13,FALSE),0)</f>
        <v>0</v>
      </c>
      <c r="N61" s="111">
        <f>IF(A61=43,VLOOKUP(E61,Ark43s!$A$2:$V$130,14,FALSE),0)+IF(A61=34,VLOOKUP(E61,'Ark34'!$A$2:$V$130,14,FALSE),0)+IF(E61="cup",VLOOKUP(E61,Arkcup!$A$2:$V$130,14,FALSE),0)+IF(A61=45,VLOOKUP(E61,'Ark45'!$A$2:$V$130,14,FALSE),0)++IF(A61=54,VLOOKUP(E61,'Ark54'!$A$2:$V$130,14,FALSE),0)+IF(A61=56,VLOOKUP(E61,'Ark56'!$A$2:$V$130,14,FALSE),0)+IF(A61=65,VLOOKUP(E61,'Ark65'!$A$2:$V$130,14,FALSE),0)+IF(A61="SW3",VLOOKUP(E61,ArkSw3!$A$2:$V$130,14,FALSE),0)+IF(A61="SW4",VLOOKUP(E61,ArkSw4!$A$2:$V$130,14,FALSE),0)+IF(A61="SW5",VLOOKUP(E61,ArkSw5!$A$2:$V$130,14,FALSE),0)+IF(A61="SW6",VLOOKUP(E61,ArkSw6!$A$2:$V$130,14,FALSE),0)+IF(A61="U911",VLOOKUP(E61,ArkU11d!$A$2:$V$130,14,FALSE),0)</f>
        <v>0</v>
      </c>
      <c r="O61" s="111">
        <f>IF(A61=43,VLOOKUP(E61,Ark43s!$A$2:$V$130,15,FALSE),0)+IF(A61=34,VLOOKUP(E61,'Ark34'!$A$2:$V$130,15,FALSE),0)+IF(E61="cup",VLOOKUP(E61,Arkcup!$A$2:$V$130,15,FALSE),0)+IF(A61=45,VLOOKUP(E61,'Ark45'!$A$2:$V$130,15,FALSE),0)++IF(A61=54,VLOOKUP(E61,'Ark54'!$A$2:$V$130,15,FALSE),0)+IF(A61=56,VLOOKUP(E61,'Ark56'!$A$2:$V$130,15,FALSE),0)+IF(A61=65,VLOOKUP(E61,'Ark65'!$A$2:$V$130,15,FALSE),0)+IF(A61="SW3",VLOOKUP(E61,ArkSw3!$A$2:$V$130,15,FALSE),0)+IF(A61="SW4",VLOOKUP(E61,ArkSw4!$A$2:$V$130,15,FALSE),0)+IF(A61="SW5",VLOOKUP(E61,ArkSw5!$A$2:$V$130,15,FALSE),0)+IF(A61="SW6",VLOOKUP(E61,ArkSw6!$A$2:$V$130,15,FALSE),0)+IF(A61="U911",VLOOKUP(E61,ArkU11d!$A$2:$V$130,15,FALSE),0)</f>
        <v>0</v>
      </c>
      <c r="P61" s="111">
        <f>IF(A61=43,VLOOKUP(E61,Ark43s!$A$2:$V$130,16,FALSE),0)+IF(A61=34,VLOOKUP(E61,'Ark34'!$A$2:$V$130,16,FALSE),0)+IF(E61="cup",VLOOKUP(E61,Arkcup!$A$2:$V$130,16,FALSE),0)+IF(A61=45,VLOOKUP(E61,'Ark45'!$A$2:$V$130,16,FALSE),0)+IF(A61=54,VLOOKUP(E61,'Ark54'!$A$2:$V$130,16,FALSE),0)+IF(A61=56,VLOOKUP(E61,'Ark56'!$A$2:$V$130,16,FALSE),0)+IF(A61=65,VLOOKUP(E61,'Ark65'!$A$2:$V$130,16,FALSE),0)+IF(A61="U911",VLOOKUP(E61,ArkU11d!$A$2:$V$130,16,FALSE),0)</f>
        <v>0</v>
      </c>
      <c r="Q61" s="111">
        <f>IF(A61=43,VLOOKUP(E61,Ark43s!$A$2:$V$130,17,FALSE),0)+IF(A61=34,VLOOKUP(E61,'Ark34'!$A$2:$V$130,17,FALSE),0)+IF(E61="cup",VLOOKUP(E61,Arkcup!$A$2:$V$130,17,FALSE),0)+IF(A61=45,VLOOKUP(E61,'Ark45'!$A$2:$V$130,17,FALSE),0)+IF(A61=54,VLOOKUP(E61,'Ark54'!$A$2:$V$130,17,FALSE),0)+IF(A61=56,VLOOKUP(E61,'Ark56'!$A$2:$V$130,17,FALSE),0)+IF(A61=65,VLOOKUP(E61,'Ark65'!$A$2:$V$130,17,FALSE),0)+IF(A61="U911",VLOOKUP(E61,ArkU11d!$A$2:$V$130,17,FALSE),0)</f>
        <v>0</v>
      </c>
      <c r="R61" s="111">
        <f>IF(A61=43,VLOOKUP(E61,Ark43s!$A$2:$V$130,18,FALSE),0)+IF(A61=34,VLOOKUP(E61,'Ark34'!$A$2:$V$130,18,FALSE),0)+IF(E61="cup",VLOOKUP(E61,Arkcup!$A$2:$V$130,18,FALSE),0)+IF(A61=45,VLOOKUP(E61,'Ark45'!$A$2:$V$130,18,FALSE),0)+IF(A61=54,VLOOKUP(E61,'Ark54'!$A$2:$V$130,18,FALSE),0)+IF(A61=56,VLOOKUP(E61,'Ark56'!$A$2:$V$130,18,FALSE),0)+IF(A61=65,VLOOKUP(E61,'Ark65'!$A$2:$V$130,18,FALSE),0)+IF(A61="U911",VLOOKUP(E61,ArkU11d!$A$2:$V$130,18,FALSE),0)</f>
        <v>0</v>
      </c>
      <c r="S61" s="111">
        <f>IF(A61=43,VLOOKUP(E61,Ark43s!$A$2:$V$130,19,FALSE),0)+IF(A61=34,VLOOKUP(E61,'Ark34'!$A$2:$V$130,19,FALSE),0)+IF(E61="cup",VLOOKUP(E61,Arkcup!$A$2:$V$130,19,FALSE),0)+IF(A61=45,VLOOKUP(E61,'Ark45'!$A$2:$V$130,19,FALSE),0)+IF(A61=54,VLOOKUP(E61,'Ark54'!$A$2:$V$130,19,FALSE),0)+IF(A61=56,VLOOKUP(E61,'Ark56'!$A$2:$V$130,19,FALSE),0)+IF(A61=65,VLOOKUP(E61,'Ark65'!$A$2:$V$130,19,FALSE),0)+IF(A61="U911",VLOOKUP(E61,ArkU11d!$A$2:$V$130,19,FALSE),0)</f>
        <v>0</v>
      </c>
      <c r="T61" s="111">
        <f>IF(A61=43,VLOOKUP(E61,Ark43s!$A$2:$V$130,20,FALSE),0)+IF(A61=34,VLOOKUP(E61,'Ark34'!$A$2:$V$130,20,FALSE),0)+IF(E61="cup",VLOOKUP(E61,Arkcup!$A$2:$V$130,20,FALSE),0)+IF(A61=45,VLOOKUP(E61,'Ark45'!$A$2:$V$130,20,FALSE),0)+IF(A61=54,VLOOKUP(E61,'Ark54'!$A$2:$V$130,20,FALSE),0)+IF(A61=56,VLOOKUP(E61,'Ark56'!$A$2:$V$130,20,FALSE),0)+IF(A61=65,VLOOKUP(E61,'Ark65'!$A$2:$V$130,20,FALSE),0)+IF(A61="U911",VLOOKUP(E61,ArkU11d!$A$2:$V$130,20,FALSE),0)</f>
        <v>0</v>
      </c>
      <c r="U61" s="111">
        <f>IF(A61=43,VLOOKUP(E61,Ark43s!$A$2:$V$130,21,FALSE),0)+IF(A61=34,VLOOKUP(E61,'Ark34'!$A$2:$V$130,21,FALSE),0)+IF(E61="cup",VLOOKUP(E61,Arkcup!$A$2:$V$130,21,FALSE),0)+IF(A61=45,VLOOKUP(E61,'Ark45'!$A$2:$V$130,21,FALSE),0)+IF(A61=54,VLOOKUP(E61,'Ark54'!$A$2:$V$130,21,FALSE),0)+IF(A61=56,VLOOKUP(E61,'Ark56'!$A$2:$V$130,21,FALSE),0)+IF(A61=65,VLOOKUP(E61,'Ark65'!$A$2:$V$130,21,FALSE),0)+IF(A61="U911",VLOOKUP(E61,ArkU11d!$A$2:$V$130,21,FALSE),0)</f>
        <v>0</v>
      </c>
      <c r="V61" s="22">
        <f t="shared" si="3"/>
        <v>0</v>
      </c>
      <c r="W61" s="115"/>
    </row>
    <row r="62" spans="1:24" x14ac:dyDescent="0.25">
      <c r="A62">
        <v>43</v>
      </c>
      <c r="B62" s="26" t="s">
        <v>49</v>
      </c>
      <c r="C62" s="54" t="s">
        <v>23</v>
      </c>
      <c r="D62" s="61"/>
      <c r="E62" s="57">
        <v>0</v>
      </c>
      <c r="F62" s="111">
        <f>IF(A62=43,VLOOKUP(E62,Ark43d!$A$2:$V$130,6,FALSE),0)+IF(A62=34,VLOOKUP(E62,'Ark34'!$A$2:$V$130,6,FALSE),0)+IF(A62="cup",VLOOKUP(E62,Arkcup!$A$2:$V$130,6,FALSE),0)+IF(A62=45,VLOOKUP(E62,'Ark45'!$A$2:$V$130,6,FALSE),0)++IF(A62=54,VLOOKUP(E62,'Ark54'!$A$2:$V$130,6,FALSE),0)+IF(A62=56,VLOOKUP(E62,'Ark56'!$A$2:$V$130,6,FALSE),0)+IF(A62=65,VLOOKUP(E62,'Ark65'!$A$2:$V$130,6,FALSE),0)+IF(A62="U911",VLOOKUP(E62,ArkU11d!$A$2:$V$130,6,FALSE),0)</f>
        <v>0</v>
      </c>
      <c r="G62" s="111">
        <f>IF(A62=43,VLOOKUP(E62,Ark43d!$A$2:$V$130,7,FALSE),0)+IF(A62=34,VLOOKUP(E62,'Ark34'!$A$2:$V$130,7,FALSE),0)+IF(A62="cup",VLOOKUP(E62,Arkcup!$A$2:$V$130,7,FALSE),0)+IF(A62=45,VLOOKUP(E62,'Ark45'!$A$2:$V$130,7,FALSE),0)++IF(A62=54,VLOOKUP(E62,'Ark54'!$A$2:$V$130,7,FALSE),0)+IF(A62=56,VLOOKUP(E62,'Ark56'!$A$2:$V$130,7,FALSE),0)+IF(A62=65,VLOOKUP(E62,'Ark65'!$A$2:$V$130,7,FALSE),0)+IF(A62="U911",VLOOKUP(E62,ArkU11d!$A$2:$V$130,7,FALSE),0)</f>
        <v>0</v>
      </c>
      <c r="H62" s="111">
        <f>IF(A62=43,VLOOKUP(E62,Ark43d!$A$2:$V$130,8,FALSE),0)+IF(A62=34,VLOOKUP(E62,'Ark34'!$A$2:$V$130,8,FALSE),0)+IF(A62="cup",VLOOKUP(E62,Arkcup!$A$2:$V$130,8,FALSE),0)+IF(A62=45,VLOOKUP(E62,'Ark45'!$A$2:$V$130,8,FALSE),0)++IF(A62=54,VLOOKUP(E62,'Ark54'!$A$2:$V$130,8,FALSE),0)+IF(A62=56,VLOOKUP(E62,'Ark56'!$A$2:$V$130,8,FALSE),0)+IF(A62=65,VLOOKUP(E62,'Ark65'!$A$2:$V$130,8,FALSE),0)+IF(A62="U911",VLOOKUP(E62,ArkU11d!$A$2:$V$130,8,FALSE),0)</f>
        <v>0</v>
      </c>
      <c r="I62" s="111">
        <f>IF(A62=43,VLOOKUP(E62,Ark43d!$A$2:$V$130,9,FALSE),0)+IF(A62=34,VLOOKUP(E62,'Ark34'!$A$2:$V$130,9,FALSE),0)+IF(A62="cup",VLOOKUP(E62,Arkcup!$A$2:$V$130,9,FALSE),0)+IF(A62=45,VLOOKUP(E62,'Ark45'!$A$2:$V$130,9,FALSE),0)++IF(A62=54,VLOOKUP(E62,'Ark54'!$A$2:$V$130,9,FALSE),0)+IF(A62=56,VLOOKUP(E62,'Ark56'!$A$2:$V$130,9,FALSE),0)+IF(A62=65,VLOOKUP(E62,'Ark65'!$A$2:$V$130,9,FALSE),0)+IF(A62="U911",VLOOKUP(E62,ArkU11d!$A$2:$V$130,9,FALSE),0)</f>
        <v>0</v>
      </c>
      <c r="J62" s="111">
        <f>IF(A62=43,VLOOKUP(E62,Ark43s!$A$2:$V$130,10,FALSE),0)+IF(A62=34,VLOOKUP(E62,'Ark34'!$A$2:$V$130,10,FALSE),0)+IF(E62="cup",VLOOKUP(E62,Arkcup!$A$2:$V$130,10,FALSE),0)+IF(A62=45,VLOOKUP(E62,'Ark45'!$A$2:$V$130,10,FALSE),0)++IF(A62=54,VLOOKUP(E62,'Ark54'!$A$2:$V$130,10,FALSE),0)+IF(A62=56,VLOOKUP(E62,'Ark56'!$A$2:$V$130,10,FALSE),0)+IF(A62=65,VLOOKUP(E62,'Ark65'!$A$2:$V$130,10,FALSE),0)+IF(A62="SW3",VLOOKUP(E62,ArkSw3!$A$2:$V$130,10,FALSE),0)+IF(A62="SW4",VLOOKUP(E62,ArkSw4!$A$2:$V$130,10,FALSE),0)+IF(A62="SW5",VLOOKUP(E62,ArkSw5!$A$2:$V$130,10,FALSE),0)+IF(A62="SW6",VLOOKUP(E62,ArkSw6!$A$2:$V$130,10,FALSE),0)+IF(A62="U911",VLOOKUP(E62,ArkU11d!$A$2:$V$130,10,FALSE),0)</f>
        <v>0</v>
      </c>
      <c r="K62" s="111">
        <f>IF(A62=43,VLOOKUP(E62,Ark43s!$A$2:$V$130,11,FALSE),0)+IF(A62=34,VLOOKUP(E62,'Ark34'!$A$2:$V$130,11,FALSE),0)+IF(E62="cup",VLOOKUP(E62,Arkcup!$A$2:$V$130,11,FALSE),0)+IF(A62=45,VLOOKUP(E62,'Ark45'!$A$2:$V$130,11,FALSE),0)++IF(A62=54,VLOOKUP(E62,'Ark54'!$A$2:$V$130,11,FALSE),0)+IF(A62=56,VLOOKUP(E62,'Ark56'!$A$2:$V$130,11,FALSE),0)+IF(A62=65,VLOOKUP(E62,'Ark65'!$A$2:$V$130,11,FALSE),0)+IF(A62="SW3",VLOOKUP(E62,ArkSw3!$A$2:$V$130,11,FALSE),0)+IF(A62="SW4",VLOOKUP(E62,ArkSw4!$A$2:$V$130,11,FALSE),0)+IF(A62="SW5",VLOOKUP(E62,ArkSw5!$A$2:$V$130,11,FALSE),0)+IF(A62="SW6",VLOOKUP(E62,ArkSw6!$A$2:$V$130,11,FALSE),0)+IF(A62="U911",VLOOKUP(E62,ArkU11d!$A$2:$V$130,11,FALSE),0)</f>
        <v>0</v>
      </c>
      <c r="L62" s="111">
        <f>IF(A62=43,VLOOKUP(E62,Ark43s!$A$2:$V$130,12,FALSE),0)+IF(A62=34,VLOOKUP(E62,'Ark34'!$A$2:$V$130,12,FALSE),0)+IF(E62="cup",VLOOKUP(E62,Arkcup!$A$2:$V$130,12,FALSE),0)+IF(A62=45,VLOOKUP(E62,'Ark45'!$A$2:$V$130,12,FALSE),0)++IF(A62=54,VLOOKUP(E62,'Ark54'!$A$2:$V$130,12,FALSE),0)+IF(A62=56,VLOOKUP(E62,'Ark56'!$A$2:$V$130,12,FALSE),0)+IF(A62=65,VLOOKUP(E62,'Ark65'!$A$2:$V$130,12,FALSE),0)+IF(A62="SW3",VLOOKUP(E62,ArkSw3!$A$2:$V$130,12,FALSE),0)+IF(A62="SW4",VLOOKUP(E62,ArkSw4!$A$2:$V$130,12,FALSE),0)+IF(A62="SW5",VLOOKUP(E62,ArkSw5!$A$2:$V$130,12,FALSE),0)+IF(A62="SW6",VLOOKUP(E62,ArkSw6!$A$2:$V$130,12,FALSE),0)+IF(A62="U911",VLOOKUP(E62,ArkU11d!$A$2:$V$130,12,FALSE),0)</f>
        <v>0</v>
      </c>
      <c r="M62" s="111">
        <f>IF(A62=43,VLOOKUP(E62,Ark43s!$A$2:$V$130,13,FALSE),0)+IF(A62=34,VLOOKUP(E62,'Ark34'!$A$2:$V$130,13,FALSE),0)+IF(E62="cup",VLOOKUP(E62,Arkcup!$A$2:$V$130,13,FALSE),0)+IF(A62=45,VLOOKUP(E62,'Ark45'!$A$2:$V$130,13,FALSE),0)++IF(A62=54,VLOOKUP(E62,'Ark54'!$A$2:$V$130,13,FALSE),0)+IF(A62=56,VLOOKUP(E62,'Ark56'!$A$2:$V$130,13,FALSE),0)+IF(A62=65,VLOOKUP(E62,'Ark65'!$A$2:$V$130,13,FALSE),0)+IF(A62="SW3",VLOOKUP(E62,ArkSw3!$A$2:$V$130,13,FALSE),0)+IF(A62="SW4",VLOOKUP(E62,ArkSw4!$A$2:$V$130,13,FALSE),0)+IF(A62="SW5",VLOOKUP(E62,ArkSw5!$A$2:$V$130,13,FALSE),0)+IF(A62="SW6",VLOOKUP(E62,ArkSw6!$A$2:$V$130,13,FALSE),0)+IF(A62="U911",VLOOKUP(E62,ArkU11d!$A$2:$V$130,13,FALSE),0)</f>
        <v>0</v>
      </c>
      <c r="N62" s="111">
        <f>IF(A62=43,VLOOKUP(E62,Ark43s!$A$2:$V$130,14,FALSE),0)+IF(A62=34,VLOOKUP(E62,'Ark34'!$A$2:$V$130,14,FALSE),0)+IF(E62="cup",VLOOKUP(E62,Arkcup!$A$2:$V$130,14,FALSE),0)+IF(A62=45,VLOOKUP(E62,'Ark45'!$A$2:$V$130,14,FALSE),0)++IF(A62=54,VLOOKUP(E62,'Ark54'!$A$2:$V$130,14,FALSE),0)+IF(A62=56,VLOOKUP(E62,'Ark56'!$A$2:$V$130,14,FALSE),0)+IF(A62=65,VLOOKUP(E62,'Ark65'!$A$2:$V$130,14,FALSE),0)+IF(A62="SW3",VLOOKUP(E62,ArkSw3!$A$2:$V$130,14,FALSE),0)+IF(A62="SW4",VLOOKUP(E62,ArkSw4!$A$2:$V$130,14,FALSE),0)+IF(A62="SW5",VLOOKUP(E62,ArkSw5!$A$2:$V$130,14,FALSE),0)+IF(A62="SW6",VLOOKUP(E62,ArkSw6!$A$2:$V$130,14,FALSE),0)+IF(A62="U911",VLOOKUP(E62,ArkU11d!$A$2:$V$130,14,FALSE),0)</f>
        <v>0</v>
      </c>
      <c r="O62" s="111">
        <f>IF(A62=43,VLOOKUP(E62,Ark43s!$A$2:$V$130,15,FALSE),0)+IF(A62=34,VLOOKUP(E62,'Ark34'!$A$2:$V$130,15,FALSE),0)+IF(E62="cup",VLOOKUP(E62,Arkcup!$A$2:$V$130,15,FALSE),0)+IF(A62=45,VLOOKUP(E62,'Ark45'!$A$2:$V$130,15,FALSE),0)++IF(A62=54,VLOOKUP(E62,'Ark54'!$A$2:$V$130,15,FALSE),0)+IF(A62=56,VLOOKUP(E62,'Ark56'!$A$2:$V$130,15,FALSE),0)+IF(A62=65,VLOOKUP(E62,'Ark65'!$A$2:$V$130,15,FALSE),0)+IF(A62="SW3",VLOOKUP(E62,ArkSw3!$A$2:$V$130,15,FALSE),0)+IF(A62="SW4",VLOOKUP(E62,ArkSw4!$A$2:$V$130,15,FALSE),0)+IF(A62="SW5",VLOOKUP(E62,ArkSw5!$A$2:$V$130,15,FALSE),0)+IF(A62="SW6",VLOOKUP(E62,ArkSw6!$A$2:$V$130,15,FALSE),0)+IF(A62="U911",VLOOKUP(E62,ArkU11d!$A$2:$V$130,15,FALSE),0)</f>
        <v>0</v>
      </c>
      <c r="P62" s="111">
        <f>IF(A62=43,VLOOKUP(E62,Ark43s!$A$2:$V$130,16,FALSE),0)+IF(A62=34,VLOOKUP(E62,'Ark34'!$A$2:$V$130,16,FALSE),0)+IF(E62="cup",VLOOKUP(E62,Arkcup!$A$2:$V$130,16,FALSE),0)+IF(A62=45,VLOOKUP(E62,'Ark45'!$A$2:$V$130,16,FALSE),0)+IF(A62=54,VLOOKUP(E62,'Ark54'!$A$2:$V$130,16,FALSE),0)+IF(A62=56,VLOOKUP(E62,'Ark56'!$A$2:$V$130,16,FALSE),0)+IF(A62=65,VLOOKUP(E62,'Ark65'!$A$2:$V$130,16,FALSE),0)+IF(A62="U911",VLOOKUP(E62,ArkU11d!$A$2:$V$130,16,FALSE),0)</f>
        <v>0</v>
      </c>
      <c r="Q62" s="111">
        <f>IF(A62=43,VLOOKUP(E62,Ark43s!$A$2:$V$130,17,FALSE),0)+IF(A62=34,VLOOKUP(E62,'Ark34'!$A$2:$V$130,17,FALSE),0)+IF(E62="cup",VLOOKUP(E62,Arkcup!$A$2:$V$130,17,FALSE),0)+IF(A62=45,VLOOKUP(E62,'Ark45'!$A$2:$V$130,17,FALSE),0)+IF(A62=54,VLOOKUP(E62,'Ark54'!$A$2:$V$130,17,FALSE),0)+IF(A62=56,VLOOKUP(E62,'Ark56'!$A$2:$V$130,17,FALSE),0)+IF(A62=65,VLOOKUP(E62,'Ark65'!$A$2:$V$130,17,FALSE),0)+IF(A62="U911",VLOOKUP(E62,ArkU11d!$A$2:$V$130,17,FALSE),0)</f>
        <v>0</v>
      </c>
      <c r="R62" s="111">
        <f>IF(A62=43,VLOOKUP(E62,Ark43s!$A$2:$V$130,18,FALSE),0)+IF(A62=34,VLOOKUP(E62,'Ark34'!$A$2:$V$130,18,FALSE),0)+IF(E62="cup",VLOOKUP(E62,Arkcup!$A$2:$V$130,18,FALSE),0)+IF(A62=45,VLOOKUP(E62,'Ark45'!$A$2:$V$130,18,FALSE),0)+IF(A62=54,VLOOKUP(E62,'Ark54'!$A$2:$V$130,18,FALSE),0)+IF(A62=56,VLOOKUP(E62,'Ark56'!$A$2:$V$130,18,FALSE),0)+IF(A62=65,VLOOKUP(E62,'Ark65'!$A$2:$V$130,18,FALSE),0)+IF(A62="U911",VLOOKUP(E62,ArkU11d!$A$2:$V$130,18,FALSE),0)</f>
        <v>0</v>
      </c>
      <c r="S62" s="111">
        <f>IF(A62=43,VLOOKUP(E62,Ark43s!$A$2:$V$130,19,FALSE),0)+IF(A62=34,VLOOKUP(E62,'Ark34'!$A$2:$V$130,19,FALSE),0)+IF(E62="cup",VLOOKUP(E62,Arkcup!$A$2:$V$130,19,FALSE),0)+IF(A62=45,VLOOKUP(E62,'Ark45'!$A$2:$V$130,19,FALSE),0)+IF(A62=54,VLOOKUP(E62,'Ark54'!$A$2:$V$130,19,FALSE),0)+IF(A62=56,VLOOKUP(E62,'Ark56'!$A$2:$V$130,19,FALSE),0)+IF(A62=65,VLOOKUP(E62,'Ark65'!$A$2:$V$130,19,FALSE),0)+IF(A62="U911",VLOOKUP(E62,ArkU11d!$A$2:$V$130,19,FALSE),0)</f>
        <v>0</v>
      </c>
      <c r="T62" s="111">
        <f>IF(A62=43,VLOOKUP(E62,Ark43s!$A$2:$V$130,20,FALSE),0)+IF(A62=34,VLOOKUP(E62,'Ark34'!$A$2:$V$130,20,FALSE),0)+IF(E62="cup",VLOOKUP(E62,Arkcup!$A$2:$V$130,20,FALSE),0)+IF(A62=45,VLOOKUP(E62,'Ark45'!$A$2:$V$130,20,FALSE),0)+IF(A62=54,VLOOKUP(E62,'Ark54'!$A$2:$V$130,20,FALSE),0)+IF(A62=56,VLOOKUP(E62,'Ark56'!$A$2:$V$130,20,FALSE),0)+IF(A62=65,VLOOKUP(E62,'Ark65'!$A$2:$V$130,20,FALSE),0)+IF(A62="U911",VLOOKUP(E62,ArkU11d!$A$2:$V$130,20,FALSE),0)</f>
        <v>0</v>
      </c>
      <c r="U62" s="111">
        <f>IF(A62=43,VLOOKUP(E62,Ark43s!$A$2:$V$130,21,FALSE),0)+IF(A62=34,VLOOKUP(E62,'Ark34'!$A$2:$V$130,21,FALSE),0)+IF(E62="cup",VLOOKUP(E62,Arkcup!$A$2:$V$130,21,FALSE),0)+IF(A62=45,VLOOKUP(E62,'Ark45'!$A$2:$V$130,21,FALSE),0)+IF(A62=54,VLOOKUP(E62,'Ark54'!$A$2:$V$130,21,FALSE),0)+IF(A62=56,VLOOKUP(E62,'Ark56'!$A$2:$V$130,21,FALSE),0)+IF(A62=65,VLOOKUP(E62,'Ark65'!$A$2:$V$130,21,FALSE),0)+IF(A62="U911",VLOOKUP(E62,ArkU11d!$A$2:$V$130,21,FALSE),0)</f>
        <v>0</v>
      </c>
      <c r="V62" s="22">
        <f t="shared" si="3"/>
        <v>0</v>
      </c>
      <c r="W62" s="115"/>
    </row>
    <row r="63" spans="1:24" ht="15.75" thickBot="1" x14ac:dyDescent="0.3">
      <c r="A63">
        <v>43</v>
      </c>
      <c r="B63" s="35" t="s">
        <v>49</v>
      </c>
      <c r="C63" s="55" t="s">
        <v>24</v>
      </c>
      <c r="D63" s="62"/>
      <c r="E63" s="58">
        <v>0</v>
      </c>
      <c r="F63" s="112">
        <f>IF(A63=43,VLOOKUP(E63,Ark43d!$A$2:$V$130,6,FALSE),0)+IF(A63=34,VLOOKUP(E63,'Ark34'!$A$2:$V$130,6,FALSE),0)+IF(A63="cup",VLOOKUP(E63,Arkcup!$A$2:$V$130,6,FALSE),0)+IF(A63=45,VLOOKUP(E63,'Ark45'!$A$2:$V$130,6,FALSE),0)++IF(A63=54,VLOOKUP(E63,'Ark54'!$A$2:$V$130,6,FALSE),0)+IF(A63=56,VLOOKUP(E63,'Ark56'!$A$2:$V$130,6,FALSE),0)+IF(A63=65,VLOOKUP(E63,'Ark65'!$A$2:$V$130,6,FALSE),0)+IF(A63="U911",VLOOKUP(E63,ArkU11d!$A$2:$V$130,6,FALSE),0)</f>
        <v>0</v>
      </c>
      <c r="G63" s="112">
        <f>IF(A63=43,VLOOKUP(E63,Ark43d!$A$2:$V$130,7,FALSE),0)+IF(A63=34,VLOOKUP(E63,'Ark34'!$A$2:$V$130,7,FALSE),0)+IF(A63="cup",VLOOKUP(E63,Arkcup!$A$2:$V$130,7,FALSE),0)+IF(A63=45,VLOOKUP(E63,'Ark45'!$A$2:$V$130,7,FALSE),0)++IF(A63=54,VLOOKUP(E63,'Ark54'!$A$2:$V$130,7,FALSE),0)+IF(A63=56,VLOOKUP(E63,'Ark56'!$A$2:$V$130,7,FALSE),0)+IF(A63=65,VLOOKUP(E63,'Ark65'!$A$2:$V$130,7,FALSE),0)+IF(A63="U911",VLOOKUP(E63,ArkU11d!$A$2:$V$130,7,FALSE),0)</f>
        <v>0</v>
      </c>
      <c r="H63" s="112">
        <f>IF(A63=43,VLOOKUP(E63,Ark43d!$A$2:$V$130,8,FALSE),0)+IF(A63=34,VLOOKUP(E63,'Ark34'!$A$2:$V$130,8,FALSE),0)+IF(A63="cup",VLOOKUP(E63,Arkcup!$A$2:$V$130,8,FALSE),0)+IF(A63=45,VLOOKUP(E63,'Ark45'!$A$2:$V$130,8,FALSE),0)++IF(A63=54,VLOOKUP(E63,'Ark54'!$A$2:$V$130,8,FALSE),0)+IF(A63=56,VLOOKUP(E63,'Ark56'!$A$2:$V$130,8,FALSE),0)+IF(A63=65,VLOOKUP(E63,'Ark65'!$A$2:$V$130,8,FALSE),0)+IF(A63="U911",VLOOKUP(E63,ArkU11d!$A$2:$V$130,8,FALSE),0)</f>
        <v>0</v>
      </c>
      <c r="I63" s="112">
        <f>IF(A63=43,VLOOKUP(E63,Ark43d!$A$2:$V$130,9,FALSE),0)+IF(A63=34,VLOOKUP(E63,'Ark34'!$A$2:$V$130,9,FALSE),0)+IF(A63="cup",VLOOKUP(E63,Arkcup!$A$2:$V$130,9,FALSE),0)+IF(A63=45,VLOOKUP(E63,'Ark45'!$A$2:$V$130,9,FALSE),0)++IF(A63=54,VLOOKUP(E63,'Ark54'!$A$2:$V$130,9,FALSE),0)+IF(A63=56,VLOOKUP(E63,'Ark56'!$A$2:$V$130,9,FALSE),0)+IF(A63=65,VLOOKUP(E63,'Ark65'!$A$2:$V$130,9,FALSE),0)+IF(A63="U911",VLOOKUP(E63,ArkU11d!$A$2:$V$130,9,FALSE),0)</f>
        <v>0</v>
      </c>
      <c r="J63" s="112">
        <f>IF(A63=43,VLOOKUP(E63,Ark43s!$A$2:$V$130,10,FALSE),0)+IF(A63=34,VLOOKUP(E63,'Ark34'!$A$2:$V$130,10,FALSE),0)+IF(E63="cup",VLOOKUP(E63,Arkcup!$A$2:$V$130,10,FALSE),0)+IF(A63=45,VLOOKUP(E63,'Ark45'!$A$2:$V$130,10,FALSE),0)++IF(A63=54,VLOOKUP(E63,'Ark54'!$A$2:$V$130,10,FALSE),0)+IF(A63=56,VLOOKUP(E63,'Ark56'!$A$2:$V$130,10,FALSE),0)+IF(A63=65,VLOOKUP(E63,'Ark65'!$A$2:$V$130,10,FALSE),0)+IF(A63="SW3",VLOOKUP(E63,ArkSw3!$A$2:$V$130,10,FALSE),0)+IF(A63="SW4",VLOOKUP(E63,ArkSw4!$A$2:$V$130,10,FALSE),0)+IF(A63="SW5",VLOOKUP(E63,ArkSw5!$A$2:$V$130,10,FALSE),0)+IF(A63="SW6",VLOOKUP(E63,ArkSw6!$A$2:$V$130,10,FALSE),0)+IF(A63="U911",VLOOKUP(E63,ArkU11d!$A$2:$V$130,10,FALSE),0)</f>
        <v>0</v>
      </c>
      <c r="K63" s="112">
        <f>IF(A63=43,VLOOKUP(E63,Ark43s!$A$2:$V$130,11,FALSE),0)+IF(A63=34,VLOOKUP(E63,'Ark34'!$A$2:$V$130,11,FALSE),0)+IF(E63="cup",VLOOKUP(E63,Arkcup!$A$2:$V$130,11,FALSE),0)+IF(A63=45,VLOOKUP(E63,'Ark45'!$A$2:$V$130,11,FALSE),0)++IF(A63=54,VLOOKUP(E63,'Ark54'!$A$2:$V$130,11,FALSE),0)+IF(A63=56,VLOOKUP(E63,'Ark56'!$A$2:$V$130,11,FALSE),0)+IF(A63=65,VLOOKUP(E63,'Ark65'!$A$2:$V$130,11,FALSE),0)+IF(A63="SW3",VLOOKUP(E63,ArkSw3!$A$2:$V$130,11,FALSE),0)+IF(A63="SW4",VLOOKUP(E63,ArkSw4!$A$2:$V$130,11,FALSE),0)+IF(A63="SW5",VLOOKUP(E63,ArkSw5!$A$2:$V$130,11,FALSE),0)+IF(A63="SW6",VLOOKUP(E63,ArkSw6!$A$2:$V$130,11,FALSE),0)+IF(A63="U911",VLOOKUP(E63,ArkU11d!$A$2:$V$130,11,FALSE),0)</f>
        <v>0</v>
      </c>
      <c r="L63" s="112">
        <f>IF(A63=43,VLOOKUP(E63,Ark43s!$A$2:$V$130,12,FALSE),0)+IF(A63=34,VLOOKUP(E63,'Ark34'!$A$2:$V$130,12,FALSE),0)+IF(E63="cup",VLOOKUP(E63,Arkcup!$A$2:$V$130,12,FALSE),0)+IF(A63=45,VLOOKUP(E63,'Ark45'!$A$2:$V$130,12,FALSE),0)++IF(A63=54,VLOOKUP(E63,'Ark54'!$A$2:$V$130,12,FALSE),0)+IF(A63=56,VLOOKUP(E63,'Ark56'!$A$2:$V$130,12,FALSE),0)+IF(A63=65,VLOOKUP(E63,'Ark65'!$A$2:$V$130,12,FALSE),0)+IF(A63="SW3",VLOOKUP(E63,ArkSw3!$A$2:$V$130,12,FALSE),0)+IF(A63="SW4",VLOOKUP(E63,ArkSw4!$A$2:$V$130,12,FALSE),0)+IF(A63="SW5",VLOOKUP(E63,ArkSw5!$A$2:$V$130,12,FALSE),0)+IF(A63="SW6",VLOOKUP(E63,ArkSw6!$A$2:$V$130,12,FALSE),0)+IF(A63="U911",VLOOKUP(E63,ArkU11d!$A$2:$V$130,12,FALSE),0)</f>
        <v>0</v>
      </c>
      <c r="M63" s="112">
        <f>IF(A63=43,VLOOKUP(E63,Ark43s!$A$2:$V$130,13,FALSE),0)+IF(A63=34,VLOOKUP(E63,'Ark34'!$A$2:$V$130,13,FALSE),0)+IF(E63="cup",VLOOKUP(E63,Arkcup!$A$2:$V$130,13,FALSE),0)+IF(A63=45,VLOOKUP(E63,'Ark45'!$A$2:$V$130,13,FALSE),0)++IF(A63=54,VLOOKUP(E63,'Ark54'!$A$2:$V$130,13,FALSE),0)+IF(A63=56,VLOOKUP(E63,'Ark56'!$A$2:$V$130,13,FALSE),0)+IF(A63=65,VLOOKUP(E63,'Ark65'!$A$2:$V$130,13,FALSE),0)+IF(A63="SW3",VLOOKUP(E63,ArkSw3!$A$2:$V$130,13,FALSE),0)+IF(A63="SW4",VLOOKUP(E63,ArkSw4!$A$2:$V$130,13,FALSE),0)+IF(A63="SW5",VLOOKUP(E63,ArkSw5!$A$2:$V$130,13,FALSE),0)+IF(A63="SW6",VLOOKUP(E63,ArkSw6!$A$2:$V$130,13,FALSE),0)+IF(A63="U911",VLOOKUP(E63,ArkU11d!$A$2:$V$130,13,FALSE),0)</f>
        <v>0</v>
      </c>
      <c r="N63" s="112">
        <f>IF(A63=43,VLOOKUP(E63,Ark43s!$A$2:$V$130,14,FALSE),0)+IF(A63=34,VLOOKUP(E63,'Ark34'!$A$2:$V$130,14,FALSE),0)+IF(E63="cup",VLOOKUP(E63,Arkcup!$A$2:$V$130,14,FALSE),0)+IF(A63=45,VLOOKUP(E63,'Ark45'!$A$2:$V$130,14,FALSE),0)++IF(A63=54,VLOOKUP(E63,'Ark54'!$A$2:$V$130,14,FALSE),0)+IF(A63=56,VLOOKUP(E63,'Ark56'!$A$2:$V$130,14,FALSE),0)+IF(A63=65,VLOOKUP(E63,'Ark65'!$A$2:$V$130,14,FALSE),0)+IF(A63="SW3",VLOOKUP(E63,ArkSw3!$A$2:$V$130,14,FALSE),0)+IF(A63="SW4",VLOOKUP(E63,ArkSw4!$A$2:$V$130,14,FALSE),0)+IF(A63="SW5",VLOOKUP(E63,ArkSw5!$A$2:$V$130,14,FALSE),0)+IF(A63="SW6",VLOOKUP(E63,ArkSw6!$A$2:$V$130,14,FALSE),0)+IF(A63="U911",VLOOKUP(E63,ArkU11d!$A$2:$V$130,14,FALSE),0)</f>
        <v>0</v>
      </c>
      <c r="O63" s="112">
        <f>IF(A63=43,VLOOKUP(E63,Ark43s!$A$2:$V$130,15,FALSE),0)+IF(A63=34,VLOOKUP(E63,'Ark34'!$A$2:$V$130,15,FALSE),0)+IF(E63="cup",VLOOKUP(E63,Arkcup!$A$2:$V$130,15,FALSE),0)+IF(A63=45,VLOOKUP(E63,'Ark45'!$A$2:$V$130,15,FALSE),0)++IF(A63=54,VLOOKUP(E63,'Ark54'!$A$2:$V$130,15,FALSE),0)+IF(A63=56,VLOOKUP(E63,'Ark56'!$A$2:$V$130,15,FALSE),0)+IF(A63=65,VLOOKUP(E63,'Ark65'!$A$2:$V$130,15,FALSE),0)+IF(A63="SW3",VLOOKUP(E63,ArkSw3!$A$2:$V$130,15,FALSE),0)+IF(A63="SW4",VLOOKUP(E63,ArkSw4!$A$2:$V$130,15,FALSE),0)+IF(A63="SW5",VLOOKUP(E63,ArkSw5!$A$2:$V$130,15,FALSE),0)+IF(A63="SW6",VLOOKUP(E63,ArkSw6!$A$2:$V$130,15,FALSE),0)+IF(A63="U911",VLOOKUP(E63,ArkU11d!$A$2:$V$130,15,FALSE),0)</f>
        <v>0</v>
      </c>
      <c r="P63" s="112">
        <f>IF(A63=43,VLOOKUP(E63,Ark43s!$A$2:$V$130,16,FALSE),0)+IF(A63=34,VLOOKUP(E63,'Ark34'!$A$2:$V$130,16,FALSE),0)+IF(E63="cup",VLOOKUP(E63,Arkcup!$A$2:$V$130,16,FALSE),0)+IF(A63=45,VLOOKUP(E63,'Ark45'!$A$2:$V$130,16,FALSE),0)+IF(A63=54,VLOOKUP(E63,'Ark54'!$A$2:$V$130,16,FALSE),0)+IF(A63=56,VLOOKUP(E63,'Ark56'!$A$2:$V$130,16,FALSE),0)+IF(A63=65,VLOOKUP(E63,'Ark65'!$A$2:$V$130,16,FALSE),0)+IF(A63="U911",VLOOKUP(E63,ArkU11d!$A$2:$V$130,16,FALSE),0)</f>
        <v>0</v>
      </c>
      <c r="Q63" s="112">
        <f>IF(A63=43,VLOOKUP(E63,Ark43s!$A$2:$V$130,17,FALSE),0)+IF(A63=34,VLOOKUP(E63,'Ark34'!$A$2:$V$130,17,FALSE),0)+IF(E63="cup",VLOOKUP(E63,Arkcup!$A$2:$V$130,17,FALSE),0)+IF(A63=45,VLOOKUP(E63,'Ark45'!$A$2:$V$130,17,FALSE),0)+IF(A63=54,VLOOKUP(E63,'Ark54'!$A$2:$V$130,17,FALSE),0)+IF(A63=56,VLOOKUP(E63,'Ark56'!$A$2:$V$130,17,FALSE),0)+IF(A63=65,VLOOKUP(E63,'Ark65'!$A$2:$V$130,17,FALSE),0)+IF(A63="U911",VLOOKUP(E63,ArkU11d!$A$2:$V$130,17,FALSE),0)</f>
        <v>0</v>
      </c>
      <c r="R63" s="112">
        <f>IF(A63=43,VLOOKUP(E63,Ark43s!$A$2:$V$130,18,FALSE),0)+IF(A63=34,VLOOKUP(E63,'Ark34'!$A$2:$V$130,18,FALSE),0)+IF(E63="cup",VLOOKUP(E63,Arkcup!$A$2:$V$130,18,FALSE),0)+IF(A63=45,VLOOKUP(E63,'Ark45'!$A$2:$V$130,18,FALSE),0)+IF(A63=54,VLOOKUP(E63,'Ark54'!$A$2:$V$130,18,FALSE),0)+IF(A63=56,VLOOKUP(E63,'Ark56'!$A$2:$V$130,18,FALSE),0)+IF(A63=65,VLOOKUP(E63,'Ark65'!$A$2:$V$130,18,FALSE),0)+IF(A63="U911",VLOOKUP(E63,ArkU11d!$A$2:$V$130,18,FALSE),0)</f>
        <v>0</v>
      </c>
      <c r="S63" s="112">
        <f>IF(A63=43,VLOOKUP(E63,Ark43s!$A$2:$V$130,19,FALSE),0)+IF(A63=34,VLOOKUP(E63,'Ark34'!$A$2:$V$130,19,FALSE),0)+IF(E63="cup",VLOOKUP(E63,Arkcup!$A$2:$V$130,19,FALSE),0)+IF(A63=45,VLOOKUP(E63,'Ark45'!$A$2:$V$130,19,FALSE),0)+IF(A63=54,VLOOKUP(E63,'Ark54'!$A$2:$V$130,19,FALSE),0)+IF(A63=56,VLOOKUP(E63,'Ark56'!$A$2:$V$130,19,FALSE),0)+IF(A63=65,VLOOKUP(E63,'Ark65'!$A$2:$V$130,19,FALSE),0)+IF(A63="U911",VLOOKUP(E63,ArkU11d!$A$2:$V$130,19,FALSE),0)</f>
        <v>0</v>
      </c>
      <c r="T63" s="112">
        <f>IF(A63=43,VLOOKUP(E63,Ark43s!$A$2:$V$130,20,FALSE),0)+IF(A63=34,VLOOKUP(E63,'Ark34'!$A$2:$V$130,20,FALSE),0)+IF(E63="cup",VLOOKUP(E63,Arkcup!$A$2:$V$130,20,FALSE),0)+IF(A63=45,VLOOKUP(E63,'Ark45'!$A$2:$V$130,20,FALSE),0)+IF(A63=54,VLOOKUP(E63,'Ark54'!$A$2:$V$130,20,FALSE),0)+IF(A63=56,VLOOKUP(E63,'Ark56'!$A$2:$V$130,20,FALSE),0)+IF(A63=65,VLOOKUP(E63,'Ark65'!$A$2:$V$130,20,FALSE),0)+IF(A63="U911",VLOOKUP(E63,ArkU11d!$A$2:$V$130,20,FALSE),0)</f>
        <v>0</v>
      </c>
      <c r="U63" s="112">
        <f>IF(A63=43,VLOOKUP(E63,Ark43s!$A$2:$V$130,21,FALSE),0)+IF(A63=34,VLOOKUP(E63,'Ark34'!$A$2:$V$130,21,FALSE),0)+IF(E63="cup",VLOOKUP(E63,Arkcup!$A$2:$V$130,21,FALSE),0)+IF(A63=45,VLOOKUP(E63,'Ark45'!$A$2:$V$130,21,FALSE),0)+IF(A63=54,VLOOKUP(E63,'Ark54'!$A$2:$V$130,21,FALSE),0)+IF(A63=56,VLOOKUP(E63,'Ark56'!$A$2:$V$130,21,FALSE),0)+IF(A63=65,VLOOKUP(E63,'Ark65'!$A$2:$V$130,21,FALSE),0)+IF(A63="U911",VLOOKUP(E63,ArkU11d!$A$2:$V$130,21,FALSE),0)</f>
        <v>0</v>
      </c>
      <c r="V63" s="14">
        <f t="shared" si="3"/>
        <v>0</v>
      </c>
      <c r="W63" s="116"/>
    </row>
    <row r="64" spans="1:24" x14ac:dyDescent="0.25">
      <c r="A64">
        <v>54</v>
      </c>
      <c r="B64" s="25" t="s">
        <v>50</v>
      </c>
      <c r="C64" s="53" t="s">
        <v>20</v>
      </c>
      <c r="D64" s="60"/>
      <c r="E64" s="56">
        <v>0</v>
      </c>
      <c r="F64" s="110">
        <f>IF(A64=43,VLOOKUP(E64,Ark43s!$A$2:$V$130,6,FALSE),0)+IF(A64=34,VLOOKUP(E64,'Ark34'!$A$2:$V$130,6,FALSE),0)+IF(E64="cup",VLOOKUP(E64,Arkcup!$A$2:$V$130,6,FALSE),0)+IF(A64=45,VLOOKUP(E64,'Ark45'!$A$2:$V$130,6,FALSE),0)+IF(A64=54,VLOOKUP(E64,'Ark54'!$A$2:$V$130,6,FALSE),0)+IF(A64=56,VLOOKUP(E64,'Ark56'!$A$2:$V$130,6,FALSE),0)+IF(A64=65,VLOOKUP(E64,'Ark65'!$A$2:$V$130,6,FALSE),0)+IF(A64="U911",VLOOKUP(E64,ArkU911s!$A$2:$V$130,6,FALSE),0)</f>
        <v>0</v>
      </c>
      <c r="G64" s="110">
        <f>IF(A64=43,VLOOKUP(E64,Ark43s!$A$2:$V$130,7,FALSE),0)+IF(A64=34,VLOOKUP(E64,'Ark34'!$A$2:$V$130,7,FALSE),0)+IF(E64="cup",VLOOKUP(E64,Arkcup!$A$2:$V$130,7,FALSE),0)+IF(A64=45,VLOOKUP(E64,'Ark45'!$A$2:$V$130,7,FALSE),0)++IF(A64=54,VLOOKUP(E64,'Ark54'!$A$2:$V$130,7,FALSE),0)+IF(A64=56,VLOOKUP(E64,'Ark56'!$A$2:$V$130,7,FALSE),0)+IF(A64=65,VLOOKUP(E64,'Ark65'!$A$2:$V$130,7,FALSE),0)+IF(A64="U911",VLOOKUP(E64,ArkU911s!$A$2:$V$130,7,FALSE),0)</f>
        <v>0</v>
      </c>
      <c r="H64" s="110">
        <f>IF(A64=43,VLOOKUP(E64,Ark43s!$A$2:$V$130,8,FALSE),0)+IF(A64=34,VLOOKUP(E64,'Ark34'!$A$2:$V$130,8,FALSE),0)+IF(E64="cup",VLOOKUP(E64,Arkcup!$A$2:$V$130,8,FALSE),0)+IF(A64=45,VLOOKUP(E64,'Ark45'!$A$2:$V$130,8,FALSE),0)++IF(A64=54,VLOOKUP(E64,'Ark54'!$A$2:$V$130,8,FALSE),0)+IF(A64=56,VLOOKUP(E64,'Ark56'!$A$2:$V$130,8,FALSE),0)+IF(A64=65,VLOOKUP(E64,'Ark65'!$A$2:$V$130,8,FALSE),0)+IF(A64="U911",VLOOKUP(E64,ArkU911s!$A$2:$V$130,8,FALSE),0)</f>
        <v>0</v>
      </c>
      <c r="I64" s="110">
        <f>IF(A64=43,VLOOKUP(E64,Ark43s!$A$2:$V$130,9,FALSE),0)+IF(A64=34,VLOOKUP(E64,'Ark34'!$A$2:$V$130,9,FALSE),0)+IF(E64="cup",VLOOKUP(E64,Arkcup!$A$2:$V$130,9,FALSE),0)+IF(A64=45,VLOOKUP(E64,'Ark45'!$A$2:$V$130,9,FALSE),0)++IF(A64=54,VLOOKUP(E64,'Ark54'!$A$2:$V$130,9,FALSE),0)+IF(A64=56,VLOOKUP(E64,'Ark56'!$A$2:$V$130,9,FALSE),0)+IF(A64=65,VLOOKUP(E64,'Ark65'!$A$2:$V$130,9,FALSE),0)+IF(A64="U911",VLOOKUP(E64,ArkU911s!$A$2:$V$130,9,FALSE),0)</f>
        <v>0</v>
      </c>
      <c r="J64" s="110">
        <f>IF(A64=43,VLOOKUP(E64,Ark43s!$A$2:$V$130,10,FALSE),0)+IF(A64=34,VLOOKUP(E64,'Ark34'!$A$2:$V$130,10,FALSE),0)+IF(E64="cup",VLOOKUP(E64,Arkcup!$A$2:$V$130,10,FALSE),0)+IF(A64=45,VLOOKUP(E64,'Ark45'!$A$2:$V$130,10,FALSE),0)++IF(A64=54,VLOOKUP(E64,'Ark54'!$A$2:$V$130,10,FALSE),0)+IF(A64=56,VLOOKUP(E64,'Ark56'!$A$2:$V$130,10,FALSE),0)+IF(A64=65,VLOOKUP(E64,'Ark65'!$A$2:$V$130,10,FALSE),0)+IF(A64="SW3",VLOOKUP(E64,ArkSw3!$A$2:$V$130,10,FALSE),0)+IF(A64="SW4",VLOOKUP(E64,ArkSw4!$A$2:$V$130,10,FALSE),0)+IF(A64="SW5",VLOOKUP(E64,ArkSw5!$A$2:$V$130,10,FALSE),0)+IF(A64="SW6",VLOOKUP(E64,ArkSw6!$A$2:$V$130,10,FALSE),0)+IF(A64="U911",VLOOKUP(E64,ArkU911s!$A$2:$V$130,10,FALSE),0)</f>
        <v>0</v>
      </c>
      <c r="K64" s="110">
        <f>IF(A64=43,VLOOKUP(E64,Ark43s!$A$2:$V$130,11,FALSE),0)+IF(A64=34,VLOOKUP(E64,'Ark34'!$A$2:$V$130,11,FALSE),0)+IF(E64="cup",VLOOKUP(E64,Arkcup!$A$2:$V$130,11,FALSE),0)+IF(A64=45,VLOOKUP(E64,'Ark45'!$A$2:$V$130,11,FALSE),0)++IF(A64=54,VLOOKUP(E64,'Ark54'!$A$2:$V$130,11,FALSE),0)+IF(A64=56,VLOOKUP(E64,'Ark56'!$A$2:$V$130,11,FALSE),0)+IF(A64=65,VLOOKUP(E64,'Ark65'!$A$2:$V$130,11,FALSE),0)+IF(A64="SW3",VLOOKUP(E64,ArkSw3!$A$2:$V$130,11,FALSE),0)+IF(A64="SW4",VLOOKUP(E64,ArkSw4!$A$2:$V$130,11,FALSE),0)+IF(A64="SW5",VLOOKUP(E64,ArkSw5!$A$2:$V$130,11,FALSE),0)+IF(A64="SW6",VLOOKUP(E64,ArkSw6!$A$2:$V$130,11,FALSE),0)+IF(A64="U911",VLOOKUP(E64,ArkU911s!$A$2:$V$130,11,FALSE),0)</f>
        <v>0</v>
      </c>
      <c r="L64" s="110">
        <f>IF(A64=43,VLOOKUP(E64,Ark43s!$A$2:$V$130,12,FALSE),0)+IF(A64=34,VLOOKUP(E64,'Ark34'!$A$2:$V$130,12,FALSE),0)+IF(E64="cup",VLOOKUP(E64,Arkcup!$A$2:$V$130,12,FALSE),0)+IF(A64=45,VLOOKUP(E64,'Ark45'!$A$2:$V$130,12,FALSE),0)++IF(A64=54,VLOOKUP(E64,'Ark54'!$A$2:$V$130,12,FALSE),0)+IF(A64=56,VLOOKUP(E64,'Ark56'!$A$2:$V$130,12,FALSE),0)+IF(A64=65,VLOOKUP(E64,'Ark65'!$A$2:$V$130,12,FALSE),0)+IF(A64="SW3",VLOOKUP(E64,ArkSw3!$A$2:$V$130,12,FALSE),0)+IF(A64="SW4",VLOOKUP(E64,ArkSw4!$A$2:$V$130,12,FALSE),0)+IF(A64="SW5",VLOOKUP(E64,ArkSw5!$A$2:$V$130,12,FALSE),0)+IF(A64="SW6",VLOOKUP(E64,ArkSw6!$A$2:$V$130,12,FALSE),0)+IF(A64="U911",VLOOKUP(E64,ArkU911s!$A$2:$V$130,12,FALSE),0)</f>
        <v>0</v>
      </c>
      <c r="M64" s="110">
        <f>IF(A64=43,VLOOKUP(E64,Ark43s!$A$2:$V$130,13,FALSE),0)+IF(A64=34,VLOOKUP(E64,'Ark34'!$A$2:$V$130,13,FALSE),0)+IF(E64="cup",VLOOKUP(E64,Arkcup!$A$2:$V$130,13,FALSE),0)+IF(A64=45,VLOOKUP(E64,'Ark45'!$A$2:$V$130,13,FALSE),0)++IF(A64=54,VLOOKUP(E64,'Ark54'!$A$2:$V$130,13,FALSE),0)+IF(A64=56,VLOOKUP(E64,'Ark56'!$A$2:$V$130,13,FALSE),0)+IF(A64=65,VLOOKUP(E64,'Ark65'!$A$2:$V$130,13,FALSE),0)+IF(A64="SW3",VLOOKUP(E64,ArkSw3!$A$2:$V$130,13,FALSE),0)+IF(A64="SW4",VLOOKUP(E64,ArkSw4!$A$2:$V$130,13,FALSE),0)+IF(A64="SW5",VLOOKUP(E64,ArkSw5!$A$2:$V$130,13,FALSE),0)+IF(A64="SW6",VLOOKUP(E64,ArkSw6!$A$2:$V$130,13,FALSE),0)+IF(A64="U911",VLOOKUP(E64,ArkU911s!$A$2:$V$130,13,FALSE),0)</f>
        <v>0</v>
      </c>
      <c r="N64" s="110">
        <f>IF(A64=43,VLOOKUP(E64,Ark43s!$A$2:$V$130,14,FALSE),0)+IF(A64=34,VLOOKUP(E64,'Ark34'!$A$2:$V$130,14,FALSE),0)+IF(E64="cup",VLOOKUP(E64,Arkcup!$A$2:$V$130,14,FALSE),0)+IF(A64=45,VLOOKUP(E64,'Ark45'!$A$2:$V$130,14,FALSE),0)++IF(A64=54,VLOOKUP(E64,'Ark54'!$A$2:$V$130,14,FALSE),0)+IF(A64=56,VLOOKUP(E64,'Ark56'!$A$2:$V$130,14,FALSE),0)+IF(A64=65,VLOOKUP(E64,'Ark65'!$A$2:$V$130,14,FALSE),0)+IF(A64="SW3",VLOOKUP(E64,ArkSw3!$A$2:$V$130,14,FALSE),0)+IF(A64="SW4",VLOOKUP(E64,ArkSw4!$A$2:$V$130,14,FALSE),0)+IF(A64="SW5",VLOOKUP(E64,ArkSw5!$A$2:$V$130,14,FALSE),0)+IF(A64="SW6",VLOOKUP(E64,ArkSw6!$A$2:$V$130,14,FALSE),0)+IF(A64="U911",VLOOKUP(E64,ArkU911s!$A$2:$V$130,14,FALSE),0)</f>
        <v>0</v>
      </c>
      <c r="O64" s="110">
        <f>IF(A64=43,VLOOKUP(E64,Ark43s!$A$2:$V$130,15,FALSE),0)+IF(A64=34,VLOOKUP(E64,'Ark34'!$A$2:$V$130,15,FALSE),0)+IF(E64="cup",VLOOKUP(E64,Arkcup!$A$2:$V$130,15,FALSE),0)+IF(A64=45,VLOOKUP(E64,'Ark45'!$A$2:$V$130,15,FALSE),0)++IF(A64=54,VLOOKUP(E64,'Ark54'!$A$2:$V$130,15,FALSE),0)+IF(A64=56,VLOOKUP(E64,'Ark56'!$A$2:$V$130,15,FALSE),0)+IF(A64=65,VLOOKUP(E64,'Ark65'!$A$2:$V$130,15,FALSE),0)+IF(A64="SW3",VLOOKUP(E64,ArkSw3!$A$2:$V$130,15,FALSE),0)+IF(A64="SW4",VLOOKUP(E64,ArkSw4!$A$2:$V$130,15,FALSE),0)+IF(A64="SW5",VLOOKUP(E64,ArkSw5!$A$2:$V$130,15,FALSE),0)+IF(A64="SW6",VLOOKUP(E64,ArkSw6!$A$2:$V$130,15,FALSE),0)+IF(A64="U911",VLOOKUP(E64,ArkU911s!$A$2:$V$130,15,FALSE),0)</f>
        <v>0</v>
      </c>
      <c r="P64" s="110">
        <f>IF(A64=43,VLOOKUP(E64,Ark43s!$A$2:$V$130,16,FALSE),0)+IF(A64=34,VLOOKUP(E64,'Ark34'!$A$2:$V$130,16,FALSE),0)+IF(E64="cup",VLOOKUP(E64,Arkcup!$A$2:$V$130,16,FALSE),0)+IF(A64=45,VLOOKUP(E64,'Ark45'!$A$2:$V$130,16,FALSE),0)+IF(A64=54,VLOOKUP(E64,'Ark54'!$A$2:$V$130,16,FALSE),0)+IF(A64=56,VLOOKUP(E64,'Ark56'!$A$2:$V$130,16,FALSE),0)+IF(A64=65,VLOOKUP(E64,'Ark65'!$A$2:$V$130,16,FALSE),0)+IF(A64="U911",VLOOKUP(E64,ArkU911s!$A$2:$V$130,16,FALSE),0)</f>
        <v>0</v>
      </c>
      <c r="Q64" s="110">
        <f>IF(A64=43,VLOOKUP(E64,Ark43s!$A$2:$V$130,17,FALSE),0)+IF(A64=34,VLOOKUP(E64,'Ark34'!$A$2:$V$130,17,FALSE),0)+IF(E64="cup",VLOOKUP(E64,Arkcup!$A$2:$V$130,17,FALSE),0)+IF(A64=45,VLOOKUP(E64,'Ark45'!$A$2:$V$130,17,FALSE),0)+IF(A64=54,VLOOKUP(E64,'Ark54'!$A$2:$V$130,17,FALSE),0)+IF(A64=56,VLOOKUP(E64,'Ark56'!$A$2:$V$130,17,FALSE),0)+IF(A64=65,VLOOKUP(E64,'Ark65'!$A$2:$V$130,17,FALSE),0)+IF(A64="U911",VLOOKUP(E64,ArkU911s!$A$2:$V$130,17,FALSE),0)</f>
        <v>0</v>
      </c>
      <c r="R64" s="110">
        <f>IF(A64=43,VLOOKUP(E64,Ark43s!$A$2:$V$130,18,FALSE),0)+IF(A64=34,VLOOKUP(E64,'Ark34'!$A$2:$V$130,18,FALSE),0)+IF(E64="cup",VLOOKUP(E64,Arkcup!$A$2:$V$130,18,FALSE),0)+IF(A64=45,VLOOKUP(E64,'Ark45'!$A$2:$V$130,18,FALSE),0)+IF(A64=54,VLOOKUP(E64,'Ark54'!$A$2:$V$130,18,FALSE),0)+IF(A64=56,VLOOKUP(E64,'Ark56'!$A$2:$V$130,18,FALSE),0)+IF(A64=65,VLOOKUP(E64,'Ark65'!$A$2:$V$130,18,FALSE),0)+IF(A64="U911",VLOOKUP(E64,ArkU911s!$A$2:$V$130,18,FALSE),0)</f>
        <v>0</v>
      </c>
      <c r="S64" s="110">
        <f>IF(A64=43,VLOOKUP(E64,Ark43s!$A$2:$V$130,19,FALSE),0)+IF(A64=34,VLOOKUP(E64,'Ark34'!$A$2:$V$130,19,FALSE),0)+IF(E64="cup",VLOOKUP(E64,Arkcup!$A$2:$V$130,19,FALSE),0)+IF(A64=45,VLOOKUP(E64,'Ark45'!$A$2:$V$130,19,FALSE),0)+IF(A64=54,VLOOKUP(E64,'Ark54'!$A$2:$V$130,19,FALSE),0)+IF(A64=56,VLOOKUP(E64,'Ark56'!$A$2:$V$130,19,FALSE),0)+IF(A64=65,VLOOKUP(E64,'Ark65'!$A$2:$V$130,19,FALSE),0)+IF(A64="U911",VLOOKUP(E64,ArkU911s!$A$2:$V$130,19,FALSE),0)</f>
        <v>0</v>
      </c>
      <c r="T64" s="110">
        <f>IF(A64=43,VLOOKUP(E64,Ark43s!$A$2:$V$130,20,FALSE),0)+IF(A64=34,VLOOKUP(E64,'Ark34'!$A$2:$V$130,20,FALSE),0)+IF(E64="cup",VLOOKUP(E64,Arkcup!$A$2:$V$130,20,FALSE),0)+IF(A64=45,VLOOKUP(E64,'Ark45'!$A$2:$V$130,20,FALSE),0)+IF(A64=54,VLOOKUP(E64,'Ark54'!$A$2:$V$130,20,FALSE),0)+IF(A64=56,VLOOKUP(E64,'Ark56'!$A$2:$V$130,20,FALSE),0)+IF(A64=65,VLOOKUP(E64,'Ark65'!$A$2:$V$130,20,FALSE),0)+IF(A64="U911",VLOOKUP(E64,ArkU911s!$A$2:$V$130,20,FALSE),0)</f>
        <v>0</v>
      </c>
      <c r="U64" s="110">
        <f>IF(A64=43,VLOOKUP(E64,Ark43s!$A$2:$V$130,21,FALSE),0)+IF(A64=34,VLOOKUP(E64,'Ark34'!$A$2:$V$130,21,FALSE),0)+IF(E64="cup",VLOOKUP(E64,Arkcup!$A$2:$V$130,21,FALSE),0)+IF(A64=45,VLOOKUP(E64,'Ark45'!$A$2:$V$130,21,FALSE),0)+IF(A64=54,VLOOKUP(E64,'Ark54'!$A$2:$V$130,21,FALSE),0)+IF(A64=56,VLOOKUP(E64,'Ark56'!$A$2:$V$130,21,FALSE),0)+IF(A64=65,VLOOKUP(E64,'Ark65'!$A$2:$V$130,21,FALSE),0)+IF(A64="U911",VLOOKUP(E64,ArkU911s!$A$2:$V$130,21,FALSE),0)</f>
        <v>0</v>
      </c>
      <c r="V64" s="31">
        <f t="shared" si="3"/>
        <v>0</v>
      </c>
      <c r="W64" s="114">
        <f>SUM(V64:V68)</f>
        <v>0</v>
      </c>
      <c r="X64" s="38"/>
    </row>
    <row r="65" spans="1:24" x14ac:dyDescent="0.25">
      <c r="A65">
        <v>54</v>
      </c>
      <c r="B65" s="26" t="s">
        <v>50</v>
      </c>
      <c r="C65" s="54" t="s">
        <v>21</v>
      </c>
      <c r="D65" s="61"/>
      <c r="E65" s="57">
        <v>0</v>
      </c>
      <c r="F65" s="111">
        <f>IF(A65=43,VLOOKUP(E65,Ark43s!$A$2:$V$130,6,FALSE),0)+IF(A65=34,VLOOKUP(E65,'Ark34'!$A$2:$V$130,6,FALSE),0)+IF(E65="cup",VLOOKUP(E65,Arkcup!$A$2:$V$130,6,FALSE),0)+IF(A65=45,VLOOKUP(E65,'Ark45'!$A$2:$V$130,6,FALSE),0)+IF(A65=54,VLOOKUP(E65,'Ark54'!$A$2:$V$130,6,FALSE),0)+IF(A65=56,VLOOKUP(E65,'Ark56'!$A$2:$V$130,6,FALSE),0)+IF(A65=65,VLOOKUP(E65,'Ark65'!$A$2:$V$130,6,FALSE),0)+IF(A65="U911",VLOOKUP(E65,ArkU911s!$A$2:$V$130,6,FALSE),0)</f>
        <v>0</v>
      </c>
      <c r="G65" s="111">
        <f>IF(A65=43,VLOOKUP(E65,Ark43s!$A$2:$V$130,7,FALSE),0)+IF(A65=34,VLOOKUP(E65,'Ark34'!$A$2:$V$130,7,FALSE),0)+IF(E65="cup",VLOOKUP(E65,Arkcup!$A$2:$V$130,7,FALSE),0)+IF(A65=45,VLOOKUP(E65,'Ark45'!$A$2:$V$130,7,FALSE),0)++IF(A65=54,VLOOKUP(E65,'Ark54'!$A$2:$V$130,7,FALSE),0)+IF(A65=56,VLOOKUP(E65,'Ark56'!$A$2:$V$130,7,FALSE),0)+IF(A65=65,VLOOKUP(E65,'Ark65'!$A$2:$V$130,7,FALSE),0)+IF(A65="U911",VLOOKUP(E65,ArkU911s!$A$2:$V$130,7,FALSE),0)</f>
        <v>0</v>
      </c>
      <c r="H65" s="111">
        <f>IF(A65=43,VLOOKUP(E65,Ark43s!$A$2:$V$130,8,FALSE),0)+IF(A65=34,VLOOKUP(E65,'Ark34'!$A$2:$V$130,8,FALSE),0)+IF(E65="cup",VLOOKUP(E65,Arkcup!$A$2:$V$130,8,FALSE),0)+IF(A65=45,VLOOKUP(E65,'Ark45'!$A$2:$V$130,8,FALSE),0)++IF(A65=54,VLOOKUP(E65,'Ark54'!$A$2:$V$130,8,FALSE),0)+IF(A65=56,VLOOKUP(E65,'Ark56'!$A$2:$V$130,8,FALSE),0)+IF(A65=65,VLOOKUP(E65,'Ark65'!$A$2:$V$130,8,FALSE),0)+IF(A65="U911",VLOOKUP(E65,ArkU911s!$A$2:$V$130,8,FALSE),0)</f>
        <v>0</v>
      </c>
      <c r="I65" s="111">
        <f>IF(A65=43,VLOOKUP(E65,Ark43s!$A$2:$V$130,9,FALSE),0)+IF(A65=34,VLOOKUP(E65,'Ark34'!$A$2:$V$130,9,FALSE),0)+IF(E65="cup",VLOOKUP(E65,Arkcup!$A$2:$V$130,9,FALSE),0)+IF(A65=45,VLOOKUP(E65,'Ark45'!$A$2:$V$130,9,FALSE),0)++IF(A65=54,VLOOKUP(E65,'Ark54'!$A$2:$V$130,9,FALSE),0)+IF(A65=56,VLOOKUP(E65,'Ark56'!$A$2:$V$130,9,FALSE),0)+IF(A65=65,VLOOKUP(E65,'Ark65'!$A$2:$V$130,9,FALSE),0)+IF(A65="U911",VLOOKUP(E65,ArkU911s!$A$2:$V$130,9,FALSE),0)</f>
        <v>0</v>
      </c>
      <c r="J65" s="111">
        <f>IF(A65=43,VLOOKUP(E65,Ark43s!$A$2:$V$130,10,FALSE),0)+IF(A65=34,VLOOKUP(E65,'Ark34'!$A$2:$V$130,10,FALSE),0)+IF(E65="cup",VLOOKUP(E65,Arkcup!$A$2:$V$130,10,FALSE),0)+IF(A65=45,VLOOKUP(E65,'Ark45'!$A$2:$V$130,10,FALSE),0)++IF(A65=54,VLOOKUP(E65,'Ark54'!$A$2:$V$130,10,FALSE),0)+IF(A65=56,VLOOKUP(E65,'Ark56'!$A$2:$V$130,10,FALSE),0)+IF(A65=65,VLOOKUP(E65,'Ark65'!$A$2:$V$130,10,FALSE),0)+IF(A65="SW3",VLOOKUP(E65,ArkSw3!$A$2:$V$130,10,FALSE),0)+IF(A65="SW4",VLOOKUP(E65,ArkSw4!$A$2:$V$130,10,FALSE),0)+IF(A65="SW5",VLOOKUP(E65,ArkSw5!$A$2:$V$130,10,FALSE),0)+IF(A65="SW6",VLOOKUP(E65,ArkSw6!$A$2:$V$130,10,FALSE),0)+IF(A65="U911",VLOOKUP(E65,ArkU911s!$A$2:$V$130,10,FALSE),0)</f>
        <v>0</v>
      </c>
      <c r="K65" s="111">
        <f>IF(A65=43,VLOOKUP(E65,Ark43s!$A$2:$V$130,11,FALSE),0)+IF(A65=34,VLOOKUP(E65,'Ark34'!$A$2:$V$130,11,FALSE),0)+IF(E65="cup",VLOOKUP(E65,Arkcup!$A$2:$V$130,11,FALSE),0)+IF(A65=45,VLOOKUP(E65,'Ark45'!$A$2:$V$130,11,FALSE),0)++IF(A65=54,VLOOKUP(E65,'Ark54'!$A$2:$V$130,11,FALSE),0)+IF(A65=56,VLOOKUP(E65,'Ark56'!$A$2:$V$130,11,FALSE),0)+IF(A65=65,VLOOKUP(E65,'Ark65'!$A$2:$V$130,11,FALSE),0)+IF(A65="SW3",VLOOKUP(E65,ArkSw3!$A$2:$V$130,11,FALSE),0)+IF(A65="SW4",VLOOKUP(E65,ArkSw4!$A$2:$V$130,11,FALSE),0)+IF(A65="SW5",VLOOKUP(E65,ArkSw5!$A$2:$V$130,11,FALSE),0)+IF(A65="SW6",VLOOKUP(E65,ArkSw6!$A$2:$V$130,11,FALSE),0)+IF(A65="U911",VLOOKUP(E65,ArkU911s!$A$2:$V$130,11,FALSE),0)</f>
        <v>0</v>
      </c>
      <c r="L65" s="111">
        <f>IF(A65=43,VLOOKUP(E65,Ark43s!$A$2:$V$130,12,FALSE),0)+IF(A65=34,VLOOKUP(E65,'Ark34'!$A$2:$V$130,12,FALSE),0)+IF(E65="cup",VLOOKUP(E65,Arkcup!$A$2:$V$130,12,FALSE),0)+IF(A65=45,VLOOKUP(E65,'Ark45'!$A$2:$V$130,12,FALSE),0)++IF(A65=54,VLOOKUP(E65,'Ark54'!$A$2:$V$130,12,FALSE),0)+IF(A65=56,VLOOKUP(E65,'Ark56'!$A$2:$V$130,12,FALSE),0)+IF(A65=65,VLOOKUP(E65,'Ark65'!$A$2:$V$130,12,FALSE),0)+IF(A65="SW3",VLOOKUP(E65,ArkSw3!$A$2:$V$130,12,FALSE),0)+IF(A65="SW4",VLOOKUP(E65,ArkSw4!$A$2:$V$130,12,FALSE),0)+IF(A65="SW5",VLOOKUP(E65,ArkSw5!$A$2:$V$130,12,FALSE),0)+IF(A65="SW6",VLOOKUP(E65,ArkSw6!$A$2:$V$130,12,FALSE),0)+IF(A65="U911",VLOOKUP(E65,ArkU911s!$A$2:$V$130,12,FALSE),0)</f>
        <v>0</v>
      </c>
      <c r="M65" s="111">
        <f>IF(A65=43,VLOOKUP(E65,Ark43s!$A$2:$V$130,13,FALSE),0)+IF(A65=34,VLOOKUP(E65,'Ark34'!$A$2:$V$130,13,FALSE),0)+IF(E65="cup",VLOOKUP(E65,Arkcup!$A$2:$V$130,13,FALSE),0)+IF(A65=45,VLOOKUP(E65,'Ark45'!$A$2:$V$130,13,FALSE),0)++IF(A65=54,VLOOKUP(E65,'Ark54'!$A$2:$V$130,13,FALSE),0)+IF(A65=56,VLOOKUP(E65,'Ark56'!$A$2:$V$130,13,FALSE),0)+IF(A65=65,VLOOKUP(E65,'Ark65'!$A$2:$V$130,13,FALSE),0)+IF(A65="SW3",VLOOKUP(E65,ArkSw3!$A$2:$V$130,13,FALSE),0)+IF(A65="SW4",VLOOKUP(E65,ArkSw4!$A$2:$V$130,13,FALSE),0)+IF(A65="SW5",VLOOKUP(E65,ArkSw5!$A$2:$V$130,13,FALSE),0)+IF(A65="SW6",VLOOKUP(E65,ArkSw6!$A$2:$V$130,13,FALSE),0)+IF(A65="U911",VLOOKUP(E65,ArkU911s!$A$2:$V$130,13,FALSE),0)</f>
        <v>0</v>
      </c>
      <c r="N65" s="111">
        <f>IF(A65=43,VLOOKUP(E65,Ark43s!$A$2:$V$130,14,FALSE),0)+IF(A65=34,VLOOKUP(E65,'Ark34'!$A$2:$V$130,14,FALSE),0)+IF(E65="cup",VLOOKUP(E65,Arkcup!$A$2:$V$130,14,FALSE),0)+IF(A65=45,VLOOKUP(E65,'Ark45'!$A$2:$V$130,14,FALSE),0)++IF(A65=54,VLOOKUP(E65,'Ark54'!$A$2:$V$130,14,FALSE),0)+IF(A65=56,VLOOKUP(E65,'Ark56'!$A$2:$V$130,14,FALSE),0)+IF(A65=65,VLOOKUP(E65,'Ark65'!$A$2:$V$130,14,FALSE),0)+IF(A65="SW3",VLOOKUP(E65,ArkSw3!$A$2:$V$130,14,FALSE),0)+IF(A65="SW4",VLOOKUP(E65,ArkSw4!$A$2:$V$130,14,FALSE),0)+IF(A65="SW5",VLOOKUP(E65,ArkSw5!$A$2:$V$130,14,FALSE),0)+IF(A65="SW6",VLOOKUP(E65,ArkSw6!$A$2:$V$130,14,FALSE),0)+IF(A65="U911",VLOOKUP(E65,ArkU911s!$A$2:$V$130,14,FALSE),0)</f>
        <v>0</v>
      </c>
      <c r="O65" s="111">
        <f>IF(A65=43,VLOOKUP(E65,Ark43s!$A$2:$V$130,15,FALSE),0)+IF(A65=34,VLOOKUP(E65,'Ark34'!$A$2:$V$130,15,FALSE),0)+IF(E65="cup",VLOOKUP(E65,Arkcup!$A$2:$V$130,15,FALSE),0)+IF(A65=45,VLOOKUP(E65,'Ark45'!$A$2:$V$130,15,FALSE),0)++IF(A65=54,VLOOKUP(E65,'Ark54'!$A$2:$V$130,15,FALSE),0)+IF(A65=56,VLOOKUP(E65,'Ark56'!$A$2:$V$130,15,FALSE),0)+IF(A65=65,VLOOKUP(E65,'Ark65'!$A$2:$V$130,15,FALSE),0)+IF(A65="SW3",VLOOKUP(E65,ArkSw3!$A$2:$V$130,15,FALSE),0)+IF(A65="SW4",VLOOKUP(E65,ArkSw4!$A$2:$V$130,15,FALSE),0)+IF(A65="SW5",VLOOKUP(E65,ArkSw5!$A$2:$V$130,15,FALSE),0)+IF(A65="SW6",VLOOKUP(E65,ArkSw6!$A$2:$V$130,15,FALSE),0)+IF(A65="U911",VLOOKUP(E65,ArkU911s!$A$2:$V$130,15,FALSE),0)</f>
        <v>0</v>
      </c>
      <c r="P65" s="111">
        <f>IF(A65=43,VLOOKUP(E65,Ark43s!$A$2:$V$130,16,FALSE),0)+IF(A65=34,VLOOKUP(E65,'Ark34'!$A$2:$V$130,16,FALSE),0)+IF(E65="cup",VLOOKUP(E65,Arkcup!$A$2:$V$130,16,FALSE),0)+IF(A65=45,VLOOKUP(E65,'Ark45'!$A$2:$V$130,16,FALSE),0)+IF(A65=54,VLOOKUP(E65,'Ark54'!$A$2:$V$130,16,FALSE),0)+IF(A65=56,VLOOKUP(E65,'Ark56'!$A$2:$V$130,16,FALSE),0)+IF(A65=65,VLOOKUP(E65,'Ark65'!$A$2:$V$130,16,FALSE),0)+IF(A65="U911",VLOOKUP(E65,ArkU911s!$A$2:$V$130,16,FALSE),0)</f>
        <v>0</v>
      </c>
      <c r="Q65" s="111">
        <f>IF(A65=43,VLOOKUP(E65,Ark43s!$A$2:$V$130,17,FALSE),0)+IF(A65=34,VLOOKUP(E65,'Ark34'!$A$2:$V$130,17,FALSE),0)+IF(E65="cup",VLOOKUP(E65,Arkcup!$A$2:$V$130,17,FALSE),0)+IF(A65=45,VLOOKUP(E65,'Ark45'!$A$2:$V$130,17,FALSE),0)+IF(A65=54,VLOOKUP(E65,'Ark54'!$A$2:$V$130,17,FALSE),0)+IF(A65=56,VLOOKUP(E65,'Ark56'!$A$2:$V$130,17,FALSE),0)+IF(A65=65,VLOOKUP(E65,'Ark65'!$A$2:$V$130,17,FALSE),0)+IF(A65="U911",VLOOKUP(E65,ArkU911s!$A$2:$V$130,17,FALSE),0)</f>
        <v>0</v>
      </c>
      <c r="R65" s="111">
        <f>IF(A65=43,VLOOKUP(E65,Ark43s!$A$2:$V$130,18,FALSE),0)+IF(A65=34,VLOOKUP(E65,'Ark34'!$A$2:$V$130,18,FALSE),0)+IF(E65="cup",VLOOKUP(E65,Arkcup!$A$2:$V$130,18,FALSE),0)+IF(A65=45,VLOOKUP(E65,'Ark45'!$A$2:$V$130,18,FALSE),0)+IF(A65=54,VLOOKUP(E65,'Ark54'!$A$2:$V$130,18,FALSE),0)+IF(A65=56,VLOOKUP(E65,'Ark56'!$A$2:$V$130,18,FALSE),0)+IF(A65=65,VLOOKUP(E65,'Ark65'!$A$2:$V$130,18,FALSE),0)+IF(A65="U911",VLOOKUP(E65,ArkU911s!$A$2:$V$130,18,FALSE),0)</f>
        <v>0</v>
      </c>
      <c r="S65" s="111">
        <f>IF(A65=43,VLOOKUP(E65,Ark43s!$A$2:$V$130,19,FALSE),0)+IF(A65=34,VLOOKUP(E65,'Ark34'!$A$2:$V$130,19,FALSE),0)+IF(E65="cup",VLOOKUP(E65,Arkcup!$A$2:$V$130,19,FALSE),0)+IF(A65=45,VLOOKUP(E65,'Ark45'!$A$2:$V$130,19,FALSE),0)+IF(A65=54,VLOOKUP(E65,'Ark54'!$A$2:$V$130,19,FALSE),0)+IF(A65=56,VLOOKUP(E65,'Ark56'!$A$2:$V$130,19,FALSE),0)+IF(A65=65,VLOOKUP(E65,'Ark65'!$A$2:$V$130,19,FALSE),0)+IF(A65="U911",VLOOKUP(E65,ArkU911s!$A$2:$V$130,19,FALSE),0)</f>
        <v>0</v>
      </c>
      <c r="T65" s="111">
        <f>IF(A65=43,VLOOKUP(E65,Ark43s!$A$2:$V$130,20,FALSE),0)+IF(A65=34,VLOOKUP(E65,'Ark34'!$A$2:$V$130,20,FALSE),0)+IF(E65="cup",VLOOKUP(E65,Arkcup!$A$2:$V$130,20,FALSE),0)+IF(A65=45,VLOOKUP(E65,'Ark45'!$A$2:$V$130,20,FALSE),0)+IF(A65=54,VLOOKUP(E65,'Ark54'!$A$2:$V$130,20,FALSE),0)+IF(A65=56,VLOOKUP(E65,'Ark56'!$A$2:$V$130,20,FALSE),0)+IF(A65=65,VLOOKUP(E65,'Ark65'!$A$2:$V$130,20,FALSE),0)+IF(A65="U911",VLOOKUP(E65,ArkU911s!$A$2:$V$130,20,FALSE),0)</f>
        <v>0</v>
      </c>
      <c r="U65" s="111">
        <f>IF(A65=43,VLOOKUP(E65,Ark43s!$A$2:$V$130,21,FALSE),0)+IF(A65=34,VLOOKUP(E65,'Ark34'!$A$2:$V$130,21,FALSE),0)+IF(E65="cup",VLOOKUP(E65,Arkcup!$A$2:$V$130,21,FALSE),0)+IF(A65=45,VLOOKUP(E65,'Ark45'!$A$2:$V$130,21,FALSE),0)+IF(A65=54,VLOOKUP(E65,'Ark54'!$A$2:$V$130,21,FALSE),0)+IF(A65=56,VLOOKUP(E65,'Ark56'!$A$2:$V$130,21,FALSE),0)+IF(A65=65,VLOOKUP(E65,'Ark65'!$A$2:$V$130,21,FALSE),0)+IF(A65="U911",VLOOKUP(E65,ArkU911s!$A$2:$V$130,21,FALSE),0)</f>
        <v>0</v>
      </c>
      <c r="V65" s="22">
        <f t="shared" si="3"/>
        <v>0</v>
      </c>
      <c r="W65" s="115"/>
    </row>
    <row r="66" spans="1:24" x14ac:dyDescent="0.25">
      <c r="A66">
        <v>43</v>
      </c>
      <c r="B66" s="26" t="s">
        <v>50</v>
      </c>
      <c r="C66" s="54" t="s">
        <v>22</v>
      </c>
      <c r="D66" s="61"/>
      <c r="E66" s="57">
        <v>0</v>
      </c>
      <c r="F66" s="111">
        <f>IF(A66=43,VLOOKUP(E66,Ark43d!$A$2:$V$130,6,FALSE),0)+IF(A66=34,VLOOKUP(E66,'Ark34'!$A$2:$V$130,6,FALSE),0)+IF(A66="cup",VLOOKUP(E66,Arkcup!$A$2:$V$130,6,FALSE),0)+IF(A66=45,VLOOKUP(E66,'Ark45'!$A$2:$V$130,6,FALSE),0)++IF(A66=54,VLOOKUP(E66,'Ark54'!$A$2:$V$130,6,FALSE),0)+IF(A66=56,VLOOKUP(E66,'Ark56'!$A$2:$V$130,6,FALSE),0)+IF(A66=65,VLOOKUP(E66,'Ark65'!$A$2:$V$130,6,FALSE),0)+IF(A66="U911",VLOOKUP(E66,ArkU11d!$A$2:$V$130,6,FALSE),0)</f>
        <v>0</v>
      </c>
      <c r="G66" s="111">
        <f>IF(A66=43,VLOOKUP(E66,Ark43d!$A$2:$V$130,7,FALSE),0)+IF(A66=34,VLOOKUP(E66,'Ark34'!$A$2:$V$130,7,FALSE),0)+IF(A66="cup",VLOOKUP(E66,Arkcup!$A$2:$V$130,7,FALSE),0)+IF(A66=45,VLOOKUP(E66,'Ark45'!$A$2:$V$130,7,FALSE),0)++IF(A66=54,VLOOKUP(E66,'Ark54'!$A$2:$V$130,7,FALSE),0)+IF(A66=56,VLOOKUP(E66,'Ark56'!$A$2:$V$130,7,FALSE),0)+IF(A66=65,VLOOKUP(E66,'Ark65'!$A$2:$V$130,7,FALSE),0)+IF(A66="U911",VLOOKUP(E66,ArkU11d!$A$2:$V$130,7,FALSE),0)</f>
        <v>0</v>
      </c>
      <c r="H66" s="111">
        <f>IF(A66=43,VLOOKUP(E66,Ark43d!$A$2:$V$130,8,FALSE),0)+IF(A66=34,VLOOKUP(E66,'Ark34'!$A$2:$V$130,8,FALSE),0)+IF(A66="cup",VLOOKUP(E66,Arkcup!$A$2:$V$130,8,FALSE),0)+IF(A66=45,VLOOKUP(E66,'Ark45'!$A$2:$V$130,8,FALSE),0)++IF(A66=54,VLOOKUP(E66,'Ark54'!$A$2:$V$130,8,FALSE),0)+IF(A66=56,VLOOKUP(E66,'Ark56'!$A$2:$V$130,8,FALSE),0)+IF(A66=65,VLOOKUP(E66,'Ark65'!$A$2:$V$130,8,FALSE),0)+IF(A66="U911",VLOOKUP(E66,ArkU11d!$A$2:$V$130,8,FALSE),0)</f>
        <v>0</v>
      </c>
      <c r="I66" s="111">
        <f>IF(A66=43,VLOOKUP(E66,Ark43d!$A$2:$V$130,9,FALSE),0)+IF(A66=34,VLOOKUP(E66,'Ark34'!$A$2:$V$130,9,FALSE),0)+IF(A66="cup",VLOOKUP(E66,Arkcup!$A$2:$V$130,9,FALSE),0)+IF(A66=45,VLOOKUP(E66,'Ark45'!$A$2:$V$130,9,FALSE),0)++IF(A66=54,VLOOKUP(E66,'Ark54'!$A$2:$V$130,9,FALSE),0)+IF(A66=56,VLOOKUP(E66,'Ark56'!$A$2:$V$130,9,FALSE),0)+IF(A66=65,VLOOKUP(E66,'Ark65'!$A$2:$V$130,9,FALSE),0)+IF(A66="U911",VLOOKUP(E66,ArkU11d!$A$2:$V$130,9,FALSE),0)</f>
        <v>0</v>
      </c>
      <c r="J66" s="111">
        <f>IF(A66=43,VLOOKUP(E66,Ark43s!$A$2:$V$130,10,FALSE),0)+IF(A66=34,VLOOKUP(E66,'Ark34'!$A$2:$V$130,10,FALSE),0)+IF(E66="cup",VLOOKUP(E66,Arkcup!$A$2:$V$130,10,FALSE),0)+IF(A66=45,VLOOKUP(E66,'Ark45'!$A$2:$V$130,10,FALSE),0)++IF(A66=54,VLOOKUP(E66,'Ark54'!$A$2:$V$130,10,FALSE),0)+IF(A66=56,VLOOKUP(E66,'Ark56'!$A$2:$V$130,10,FALSE),0)+IF(A66=65,VLOOKUP(E66,'Ark65'!$A$2:$V$130,10,FALSE),0)+IF(A66="SW3",VLOOKUP(E66,ArkSw3!$A$2:$V$130,10,FALSE),0)+IF(A66="SW4",VLOOKUP(E66,ArkSw4!$A$2:$V$130,10,FALSE),0)+IF(A66="SW5",VLOOKUP(E66,ArkSw5!$A$2:$V$130,10,FALSE),0)+IF(A66="SW6",VLOOKUP(E66,ArkSw6!$A$2:$V$130,10,FALSE),0)+IF(A66="U911",VLOOKUP(E66,ArkU11d!$A$2:$V$130,10,FALSE),0)</f>
        <v>0</v>
      </c>
      <c r="K66" s="111">
        <f>IF(A66=43,VLOOKUP(E66,Ark43s!$A$2:$V$130,11,FALSE),0)+IF(A66=34,VLOOKUP(E66,'Ark34'!$A$2:$V$130,11,FALSE),0)+IF(E66="cup",VLOOKUP(E66,Arkcup!$A$2:$V$130,11,FALSE),0)+IF(A66=45,VLOOKUP(E66,'Ark45'!$A$2:$V$130,11,FALSE),0)++IF(A66=54,VLOOKUP(E66,'Ark54'!$A$2:$V$130,11,FALSE),0)+IF(A66=56,VLOOKUP(E66,'Ark56'!$A$2:$V$130,11,FALSE),0)+IF(A66=65,VLOOKUP(E66,'Ark65'!$A$2:$V$130,11,FALSE),0)+IF(A66="SW3",VLOOKUP(E66,ArkSw3!$A$2:$V$130,11,FALSE),0)+IF(A66="SW4",VLOOKUP(E66,ArkSw4!$A$2:$V$130,11,FALSE),0)+IF(A66="SW5",VLOOKUP(E66,ArkSw5!$A$2:$V$130,11,FALSE),0)+IF(A66="SW6",VLOOKUP(E66,ArkSw6!$A$2:$V$130,11,FALSE),0)+IF(A66="U911",VLOOKUP(E66,ArkU11d!$A$2:$V$130,11,FALSE),0)</f>
        <v>0</v>
      </c>
      <c r="L66" s="111">
        <f>IF(A66=43,VLOOKUP(E66,Ark43s!$A$2:$V$130,12,FALSE),0)+IF(A66=34,VLOOKUP(E66,'Ark34'!$A$2:$V$130,12,FALSE),0)+IF(E66="cup",VLOOKUP(E66,Arkcup!$A$2:$V$130,12,FALSE),0)+IF(A66=45,VLOOKUP(E66,'Ark45'!$A$2:$V$130,12,FALSE),0)++IF(A66=54,VLOOKUP(E66,'Ark54'!$A$2:$V$130,12,FALSE),0)+IF(A66=56,VLOOKUP(E66,'Ark56'!$A$2:$V$130,12,FALSE),0)+IF(A66=65,VLOOKUP(E66,'Ark65'!$A$2:$V$130,12,FALSE),0)+IF(A66="SW3",VLOOKUP(E66,ArkSw3!$A$2:$V$130,12,FALSE),0)+IF(A66="SW4",VLOOKUP(E66,ArkSw4!$A$2:$V$130,12,FALSE),0)+IF(A66="SW5",VLOOKUP(E66,ArkSw5!$A$2:$V$130,12,FALSE),0)+IF(A66="SW6",VLOOKUP(E66,ArkSw6!$A$2:$V$130,12,FALSE),0)+IF(A66="U911",VLOOKUP(E66,ArkU11d!$A$2:$V$130,12,FALSE),0)</f>
        <v>0</v>
      </c>
      <c r="M66" s="111">
        <f>IF(A66=43,VLOOKUP(E66,Ark43s!$A$2:$V$130,13,FALSE),0)+IF(A66=34,VLOOKUP(E66,'Ark34'!$A$2:$V$130,13,FALSE),0)+IF(E66="cup",VLOOKUP(E66,Arkcup!$A$2:$V$130,13,FALSE),0)+IF(A66=45,VLOOKUP(E66,'Ark45'!$A$2:$V$130,13,FALSE),0)++IF(A66=54,VLOOKUP(E66,'Ark54'!$A$2:$V$130,13,FALSE),0)+IF(A66=56,VLOOKUP(E66,'Ark56'!$A$2:$V$130,13,FALSE),0)+IF(A66=65,VLOOKUP(E66,'Ark65'!$A$2:$V$130,13,FALSE),0)+IF(A66="SW3",VLOOKUP(E66,ArkSw3!$A$2:$V$130,13,FALSE),0)+IF(A66="SW4",VLOOKUP(E66,ArkSw4!$A$2:$V$130,13,FALSE),0)+IF(A66="SW5",VLOOKUP(E66,ArkSw5!$A$2:$V$130,13,FALSE),0)+IF(A66="SW6",VLOOKUP(E66,ArkSw6!$A$2:$V$130,13,FALSE),0)+IF(A66="U911",VLOOKUP(E66,ArkU11d!$A$2:$V$130,13,FALSE),0)</f>
        <v>0</v>
      </c>
      <c r="N66" s="111">
        <f>IF(A66=43,VLOOKUP(E66,Ark43s!$A$2:$V$130,14,FALSE),0)+IF(A66=34,VLOOKUP(E66,'Ark34'!$A$2:$V$130,14,FALSE),0)+IF(E66="cup",VLOOKUP(E66,Arkcup!$A$2:$V$130,14,FALSE),0)+IF(A66=45,VLOOKUP(E66,'Ark45'!$A$2:$V$130,14,FALSE),0)++IF(A66=54,VLOOKUP(E66,'Ark54'!$A$2:$V$130,14,FALSE),0)+IF(A66=56,VLOOKUP(E66,'Ark56'!$A$2:$V$130,14,FALSE),0)+IF(A66=65,VLOOKUP(E66,'Ark65'!$A$2:$V$130,14,FALSE),0)+IF(A66="SW3",VLOOKUP(E66,ArkSw3!$A$2:$V$130,14,FALSE),0)+IF(A66="SW4",VLOOKUP(E66,ArkSw4!$A$2:$V$130,14,FALSE),0)+IF(A66="SW5",VLOOKUP(E66,ArkSw5!$A$2:$V$130,14,FALSE),0)+IF(A66="SW6",VLOOKUP(E66,ArkSw6!$A$2:$V$130,14,FALSE),0)+IF(A66="U911",VLOOKUP(E66,ArkU11d!$A$2:$V$130,14,FALSE),0)</f>
        <v>0</v>
      </c>
      <c r="O66" s="111">
        <f>IF(A66=43,VLOOKUP(E66,Ark43s!$A$2:$V$130,15,FALSE),0)+IF(A66=34,VLOOKUP(E66,'Ark34'!$A$2:$V$130,15,FALSE),0)+IF(E66="cup",VLOOKUP(E66,Arkcup!$A$2:$V$130,15,FALSE),0)+IF(A66=45,VLOOKUP(E66,'Ark45'!$A$2:$V$130,15,FALSE),0)++IF(A66=54,VLOOKUP(E66,'Ark54'!$A$2:$V$130,15,FALSE),0)+IF(A66=56,VLOOKUP(E66,'Ark56'!$A$2:$V$130,15,FALSE),0)+IF(A66=65,VLOOKUP(E66,'Ark65'!$A$2:$V$130,15,FALSE),0)+IF(A66="SW3",VLOOKUP(E66,ArkSw3!$A$2:$V$130,15,FALSE),0)+IF(A66="SW4",VLOOKUP(E66,ArkSw4!$A$2:$V$130,15,FALSE),0)+IF(A66="SW5",VLOOKUP(E66,ArkSw5!$A$2:$V$130,15,FALSE),0)+IF(A66="SW6",VLOOKUP(E66,ArkSw6!$A$2:$V$130,15,FALSE),0)+IF(A66="U911",VLOOKUP(E66,ArkU11d!$A$2:$V$130,15,FALSE),0)</f>
        <v>0</v>
      </c>
      <c r="P66" s="111">
        <f>IF(A66=43,VLOOKUP(E66,Ark43s!$A$2:$V$130,16,FALSE),0)+IF(A66=34,VLOOKUP(E66,'Ark34'!$A$2:$V$130,16,FALSE),0)+IF(E66="cup",VLOOKUP(E66,Arkcup!$A$2:$V$130,16,FALSE),0)+IF(A66=45,VLOOKUP(E66,'Ark45'!$A$2:$V$130,16,FALSE),0)+IF(A66=54,VLOOKUP(E66,'Ark54'!$A$2:$V$130,16,FALSE),0)+IF(A66=56,VLOOKUP(E66,'Ark56'!$A$2:$V$130,16,FALSE),0)+IF(A66=65,VLOOKUP(E66,'Ark65'!$A$2:$V$130,16,FALSE),0)+IF(A66="U911",VLOOKUP(E66,ArkU11d!$A$2:$V$130,16,FALSE),0)</f>
        <v>0</v>
      </c>
      <c r="Q66" s="111">
        <f>IF(A66=43,VLOOKUP(E66,Ark43s!$A$2:$V$130,17,FALSE),0)+IF(A66=34,VLOOKUP(E66,'Ark34'!$A$2:$V$130,17,FALSE),0)+IF(E66="cup",VLOOKUP(E66,Arkcup!$A$2:$V$130,17,FALSE),0)+IF(A66=45,VLOOKUP(E66,'Ark45'!$A$2:$V$130,17,FALSE),0)+IF(A66=54,VLOOKUP(E66,'Ark54'!$A$2:$V$130,17,FALSE),0)+IF(A66=56,VLOOKUP(E66,'Ark56'!$A$2:$V$130,17,FALSE),0)+IF(A66=65,VLOOKUP(E66,'Ark65'!$A$2:$V$130,17,FALSE),0)+IF(A66="U911",VLOOKUP(E66,ArkU11d!$A$2:$V$130,17,FALSE),0)</f>
        <v>0</v>
      </c>
      <c r="R66" s="111">
        <f>IF(A66=43,VLOOKUP(E66,Ark43s!$A$2:$V$130,18,FALSE),0)+IF(A66=34,VLOOKUP(E66,'Ark34'!$A$2:$V$130,18,FALSE),0)+IF(E66="cup",VLOOKUP(E66,Arkcup!$A$2:$V$130,18,FALSE),0)+IF(A66=45,VLOOKUP(E66,'Ark45'!$A$2:$V$130,18,FALSE),0)+IF(A66=54,VLOOKUP(E66,'Ark54'!$A$2:$V$130,18,FALSE),0)+IF(A66=56,VLOOKUP(E66,'Ark56'!$A$2:$V$130,18,FALSE),0)+IF(A66=65,VLOOKUP(E66,'Ark65'!$A$2:$V$130,18,FALSE),0)+IF(A66="U911",VLOOKUP(E66,ArkU11d!$A$2:$V$130,18,FALSE),0)</f>
        <v>0</v>
      </c>
      <c r="S66" s="111">
        <f>IF(A66=43,VLOOKUP(E66,Ark43s!$A$2:$V$130,19,FALSE),0)+IF(A66=34,VLOOKUP(E66,'Ark34'!$A$2:$V$130,19,FALSE),0)+IF(E66="cup",VLOOKUP(E66,Arkcup!$A$2:$V$130,19,FALSE),0)+IF(A66=45,VLOOKUP(E66,'Ark45'!$A$2:$V$130,19,FALSE),0)+IF(A66=54,VLOOKUP(E66,'Ark54'!$A$2:$V$130,19,FALSE),0)+IF(A66=56,VLOOKUP(E66,'Ark56'!$A$2:$V$130,19,FALSE),0)+IF(A66=65,VLOOKUP(E66,'Ark65'!$A$2:$V$130,19,FALSE),0)+IF(A66="U911",VLOOKUP(E66,ArkU11d!$A$2:$V$130,19,FALSE),0)</f>
        <v>0</v>
      </c>
      <c r="T66" s="111">
        <f>IF(A66=43,VLOOKUP(E66,Ark43s!$A$2:$V$130,20,FALSE),0)+IF(A66=34,VLOOKUP(E66,'Ark34'!$A$2:$V$130,20,FALSE),0)+IF(E66="cup",VLOOKUP(E66,Arkcup!$A$2:$V$130,20,FALSE),0)+IF(A66=45,VLOOKUP(E66,'Ark45'!$A$2:$V$130,20,FALSE),0)+IF(A66=54,VLOOKUP(E66,'Ark54'!$A$2:$V$130,20,FALSE),0)+IF(A66=56,VLOOKUP(E66,'Ark56'!$A$2:$V$130,20,FALSE),0)+IF(A66=65,VLOOKUP(E66,'Ark65'!$A$2:$V$130,20,FALSE),0)+IF(A66="U911",VLOOKUP(E66,ArkU11d!$A$2:$V$130,20,FALSE),0)</f>
        <v>0</v>
      </c>
      <c r="U66" s="111">
        <f>IF(A66=43,VLOOKUP(E66,Ark43s!$A$2:$V$130,21,FALSE),0)+IF(A66=34,VLOOKUP(E66,'Ark34'!$A$2:$V$130,21,FALSE),0)+IF(E66="cup",VLOOKUP(E66,Arkcup!$A$2:$V$130,21,FALSE),0)+IF(A66=45,VLOOKUP(E66,'Ark45'!$A$2:$V$130,21,FALSE),0)+IF(A66=54,VLOOKUP(E66,'Ark54'!$A$2:$V$130,21,FALSE),0)+IF(A66=56,VLOOKUP(E66,'Ark56'!$A$2:$V$130,21,FALSE),0)+IF(A66=65,VLOOKUP(E66,'Ark65'!$A$2:$V$130,21,FALSE),0)+IF(A66="U911",VLOOKUP(E66,ArkU11d!$A$2:$V$130,21,FALSE),0)</f>
        <v>0</v>
      </c>
      <c r="V66" s="22">
        <f t="shared" si="3"/>
        <v>0</v>
      </c>
      <c r="W66" s="115"/>
    </row>
    <row r="67" spans="1:24" x14ac:dyDescent="0.25">
      <c r="A67">
        <v>43</v>
      </c>
      <c r="B67" s="26" t="s">
        <v>50</v>
      </c>
      <c r="C67" s="54" t="s">
        <v>23</v>
      </c>
      <c r="D67" s="61"/>
      <c r="E67" s="57">
        <v>0</v>
      </c>
      <c r="F67" s="111">
        <f>IF(A67=43,VLOOKUP(E67,Ark43d!$A$2:$V$130,6,FALSE),0)+IF(A67=34,VLOOKUP(E67,'Ark34'!$A$2:$V$130,6,FALSE),0)+IF(A67="cup",VLOOKUP(E67,Arkcup!$A$2:$V$130,6,FALSE),0)+IF(A67=45,VLOOKUP(E67,'Ark45'!$A$2:$V$130,6,FALSE),0)++IF(A67=54,VLOOKUP(E67,'Ark54'!$A$2:$V$130,6,FALSE),0)+IF(A67=56,VLOOKUP(E67,'Ark56'!$A$2:$V$130,6,FALSE),0)+IF(A67=65,VLOOKUP(E67,'Ark65'!$A$2:$V$130,6,FALSE),0)+IF(A67="U911",VLOOKUP(E67,ArkU11d!$A$2:$V$130,6,FALSE),0)</f>
        <v>0</v>
      </c>
      <c r="G67" s="111">
        <f>IF(A67=43,VLOOKUP(E67,Ark43d!$A$2:$V$130,7,FALSE),0)+IF(A67=34,VLOOKUP(E67,'Ark34'!$A$2:$V$130,7,FALSE),0)+IF(A67="cup",VLOOKUP(E67,Arkcup!$A$2:$V$130,7,FALSE),0)+IF(A67=45,VLOOKUP(E67,'Ark45'!$A$2:$V$130,7,FALSE),0)++IF(A67=54,VLOOKUP(E67,'Ark54'!$A$2:$V$130,7,FALSE),0)+IF(A67=56,VLOOKUP(E67,'Ark56'!$A$2:$V$130,7,FALSE),0)+IF(A67=65,VLOOKUP(E67,'Ark65'!$A$2:$V$130,7,FALSE),0)+IF(A67="U911",VLOOKUP(E67,ArkU11d!$A$2:$V$130,7,FALSE),0)</f>
        <v>0</v>
      </c>
      <c r="H67" s="111">
        <f>IF(A67=43,VLOOKUP(E67,Ark43d!$A$2:$V$130,8,FALSE),0)+IF(A67=34,VLOOKUP(E67,'Ark34'!$A$2:$V$130,8,FALSE),0)+IF(A67="cup",VLOOKUP(E67,Arkcup!$A$2:$V$130,8,FALSE),0)+IF(A67=45,VLOOKUP(E67,'Ark45'!$A$2:$V$130,8,FALSE),0)++IF(A67=54,VLOOKUP(E67,'Ark54'!$A$2:$V$130,8,FALSE),0)+IF(A67=56,VLOOKUP(E67,'Ark56'!$A$2:$V$130,8,FALSE),0)+IF(A67=65,VLOOKUP(E67,'Ark65'!$A$2:$V$130,8,FALSE),0)+IF(A67="U911",VLOOKUP(E67,ArkU11d!$A$2:$V$130,8,FALSE),0)</f>
        <v>0</v>
      </c>
      <c r="I67" s="111">
        <f>IF(A67=43,VLOOKUP(E67,Ark43d!$A$2:$V$130,9,FALSE),0)+IF(A67=34,VLOOKUP(E67,'Ark34'!$A$2:$V$130,9,FALSE),0)+IF(A67="cup",VLOOKUP(E67,Arkcup!$A$2:$V$130,9,FALSE),0)+IF(A67=45,VLOOKUP(E67,'Ark45'!$A$2:$V$130,9,FALSE),0)++IF(A67=54,VLOOKUP(E67,'Ark54'!$A$2:$V$130,9,FALSE),0)+IF(A67=56,VLOOKUP(E67,'Ark56'!$A$2:$V$130,9,FALSE),0)+IF(A67=65,VLOOKUP(E67,'Ark65'!$A$2:$V$130,9,FALSE),0)+IF(A67="U911",VLOOKUP(E67,ArkU11d!$A$2:$V$130,9,FALSE),0)</f>
        <v>0</v>
      </c>
      <c r="J67" s="111">
        <f>IF(A67=43,VLOOKUP(E67,Ark43s!$A$2:$V$130,10,FALSE),0)+IF(A67=34,VLOOKUP(E67,'Ark34'!$A$2:$V$130,10,FALSE),0)+IF(E67="cup",VLOOKUP(E67,Arkcup!$A$2:$V$130,10,FALSE),0)+IF(A67=45,VLOOKUP(E67,'Ark45'!$A$2:$V$130,10,FALSE),0)++IF(A67=54,VLOOKUP(E67,'Ark54'!$A$2:$V$130,10,FALSE),0)+IF(A67=56,VLOOKUP(E67,'Ark56'!$A$2:$V$130,10,FALSE),0)+IF(A67=65,VLOOKUP(E67,'Ark65'!$A$2:$V$130,10,FALSE),0)+IF(A67="SW3",VLOOKUP(E67,ArkSw3!$A$2:$V$130,10,FALSE),0)+IF(A67="SW4",VLOOKUP(E67,ArkSw4!$A$2:$V$130,10,FALSE),0)+IF(A67="SW5",VLOOKUP(E67,ArkSw5!$A$2:$V$130,10,FALSE),0)+IF(A67="SW6",VLOOKUP(E67,ArkSw6!$A$2:$V$130,10,FALSE),0)+IF(A67="U911",VLOOKUP(E67,ArkU11d!$A$2:$V$130,10,FALSE),0)</f>
        <v>0</v>
      </c>
      <c r="K67" s="111">
        <f>IF(A67=43,VLOOKUP(E67,Ark43s!$A$2:$V$130,11,FALSE),0)+IF(A67=34,VLOOKUP(E67,'Ark34'!$A$2:$V$130,11,FALSE),0)+IF(E67="cup",VLOOKUP(E67,Arkcup!$A$2:$V$130,11,FALSE),0)+IF(A67=45,VLOOKUP(E67,'Ark45'!$A$2:$V$130,11,FALSE),0)++IF(A67=54,VLOOKUP(E67,'Ark54'!$A$2:$V$130,11,FALSE),0)+IF(A67=56,VLOOKUP(E67,'Ark56'!$A$2:$V$130,11,FALSE),0)+IF(A67=65,VLOOKUP(E67,'Ark65'!$A$2:$V$130,11,FALSE),0)+IF(A67="SW3",VLOOKUP(E67,ArkSw3!$A$2:$V$130,11,FALSE),0)+IF(A67="SW4",VLOOKUP(E67,ArkSw4!$A$2:$V$130,11,FALSE),0)+IF(A67="SW5",VLOOKUP(E67,ArkSw5!$A$2:$V$130,11,FALSE),0)+IF(A67="SW6",VLOOKUP(E67,ArkSw6!$A$2:$V$130,11,FALSE),0)+IF(A67="U911",VLOOKUP(E67,ArkU11d!$A$2:$V$130,11,FALSE),0)</f>
        <v>0</v>
      </c>
      <c r="L67" s="111">
        <f>IF(A67=43,VLOOKUP(E67,Ark43s!$A$2:$V$130,12,FALSE),0)+IF(A67=34,VLOOKUP(E67,'Ark34'!$A$2:$V$130,12,FALSE),0)+IF(E67="cup",VLOOKUP(E67,Arkcup!$A$2:$V$130,12,FALSE),0)+IF(A67=45,VLOOKUP(E67,'Ark45'!$A$2:$V$130,12,FALSE),0)++IF(A67=54,VLOOKUP(E67,'Ark54'!$A$2:$V$130,12,FALSE),0)+IF(A67=56,VLOOKUP(E67,'Ark56'!$A$2:$V$130,12,FALSE),0)+IF(A67=65,VLOOKUP(E67,'Ark65'!$A$2:$V$130,12,FALSE),0)+IF(A67="SW3",VLOOKUP(E67,ArkSw3!$A$2:$V$130,12,FALSE),0)+IF(A67="SW4",VLOOKUP(E67,ArkSw4!$A$2:$V$130,12,FALSE),0)+IF(A67="SW5",VLOOKUP(E67,ArkSw5!$A$2:$V$130,12,FALSE),0)+IF(A67="SW6",VLOOKUP(E67,ArkSw6!$A$2:$V$130,12,FALSE),0)+IF(A67="U911",VLOOKUP(E67,ArkU11d!$A$2:$V$130,12,FALSE),0)</f>
        <v>0</v>
      </c>
      <c r="M67" s="111">
        <f>IF(A67=43,VLOOKUP(E67,Ark43s!$A$2:$V$130,13,FALSE),0)+IF(A67=34,VLOOKUP(E67,'Ark34'!$A$2:$V$130,13,FALSE),0)+IF(E67="cup",VLOOKUP(E67,Arkcup!$A$2:$V$130,13,FALSE),0)+IF(A67=45,VLOOKUP(E67,'Ark45'!$A$2:$V$130,13,FALSE),0)++IF(A67=54,VLOOKUP(E67,'Ark54'!$A$2:$V$130,13,FALSE),0)+IF(A67=56,VLOOKUP(E67,'Ark56'!$A$2:$V$130,13,FALSE),0)+IF(A67=65,VLOOKUP(E67,'Ark65'!$A$2:$V$130,13,FALSE),0)+IF(A67="SW3",VLOOKUP(E67,ArkSw3!$A$2:$V$130,13,FALSE),0)+IF(A67="SW4",VLOOKUP(E67,ArkSw4!$A$2:$V$130,13,FALSE),0)+IF(A67="SW5",VLOOKUP(E67,ArkSw5!$A$2:$V$130,13,FALSE),0)+IF(A67="SW6",VLOOKUP(E67,ArkSw6!$A$2:$V$130,13,FALSE),0)+IF(A67="U911",VLOOKUP(E67,ArkU11d!$A$2:$V$130,13,FALSE),0)</f>
        <v>0</v>
      </c>
      <c r="N67" s="111">
        <f>IF(A67=43,VLOOKUP(E67,Ark43s!$A$2:$V$130,14,FALSE),0)+IF(A67=34,VLOOKUP(E67,'Ark34'!$A$2:$V$130,14,FALSE),0)+IF(E67="cup",VLOOKUP(E67,Arkcup!$A$2:$V$130,14,FALSE),0)+IF(A67=45,VLOOKUP(E67,'Ark45'!$A$2:$V$130,14,FALSE),0)++IF(A67=54,VLOOKUP(E67,'Ark54'!$A$2:$V$130,14,FALSE),0)+IF(A67=56,VLOOKUP(E67,'Ark56'!$A$2:$V$130,14,FALSE),0)+IF(A67=65,VLOOKUP(E67,'Ark65'!$A$2:$V$130,14,FALSE),0)+IF(A67="SW3",VLOOKUP(E67,ArkSw3!$A$2:$V$130,14,FALSE),0)+IF(A67="SW4",VLOOKUP(E67,ArkSw4!$A$2:$V$130,14,FALSE),0)+IF(A67="SW5",VLOOKUP(E67,ArkSw5!$A$2:$V$130,14,FALSE),0)+IF(A67="SW6",VLOOKUP(E67,ArkSw6!$A$2:$V$130,14,FALSE),0)+IF(A67="U911",VLOOKUP(E67,ArkU11d!$A$2:$V$130,14,FALSE),0)</f>
        <v>0</v>
      </c>
      <c r="O67" s="111">
        <f>IF(A67=43,VLOOKUP(E67,Ark43s!$A$2:$V$130,15,FALSE),0)+IF(A67=34,VLOOKUP(E67,'Ark34'!$A$2:$V$130,15,FALSE),0)+IF(E67="cup",VLOOKUP(E67,Arkcup!$A$2:$V$130,15,FALSE),0)+IF(A67=45,VLOOKUP(E67,'Ark45'!$A$2:$V$130,15,FALSE),0)++IF(A67=54,VLOOKUP(E67,'Ark54'!$A$2:$V$130,15,FALSE),0)+IF(A67=56,VLOOKUP(E67,'Ark56'!$A$2:$V$130,15,FALSE),0)+IF(A67=65,VLOOKUP(E67,'Ark65'!$A$2:$V$130,15,FALSE),0)+IF(A67="SW3",VLOOKUP(E67,ArkSw3!$A$2:$V$130,15,FALSE),0)+IF(A67="SW4",VLOOKUP(E67,ArkSw4!$A$2:$V$130,15,FALSE),0)+IF(A67="SW5",VLOOKUP(E67,ArkSw5!$A$2:$V$130,15,FALSE),0)+IF(A67="SW6",VLOOKUP(E67,ArkSw6!$A$2:$V$130,15,FALSE),0)+IF(A67="U911",VLOOKUP(E67,ArkU11d!$A$2:$V$130,15,FALSE),0)</f>
        <v>0</v>
      </c>
      <c r="P67" s="111">
        <f>IF(A67=43,VLOOKUP(E67,Ark43s!$A$2:$V$130,16,FALSE),0)+IF(A67=34,VLOOKUP(E67,'Ark34'!$A$2:$V$130,16,FALSE),0)+IF(E67="cup",VLOOKUP(E67,Arkcup!$A$2:$V$130,16,FALSE),0)+IF(A67=45,VLOOKUP(E67,'Ark45'!$A$2:$V$130,16,FALSE),0)+IF(A67=54,VLOOKUP(E67,'Ark54'!$A$2:$V$130,16,FALSE),0)+IF(A67=56,VLOOKUP(E67,'Ark56'!$A$2:$V$130,16,FALSE),0)+IF(A67=65,VLOOKUP(E67,'Ark65'!$A$2:$V$130,16,FALSE),0)+IF(A67="U911",VLOOKUP(E67,ArkU11d!$A$2:$V$130,16,FALSE),0)</f>
        <v>0</v>
      </c>
      <c r="Q67" s="111">
        <f>IF(A67=43,VLOOKUP(E67,Ark43s!$A$2:$V$130,17,FALSE),0)+IF(A67=34,VLOOKUP(E67,'Ark34'!$A$2:$V$130,17,FALSE),0)+IF(E67="cup",VLOOKUP(E67,Arkcup!$A$2:$V$130,17,FALSE),0)+IF(A67=45,VLOOKUP(E67,'Ark45'!$A$2:$V$130,17,FALSE),0)+IF(A67=54,VLOOKUP(E67,'Ark54'!$A$2:$V$130,17,FALSE),0)+IF(A67=56,VLOOKUP(E67,'Ark56'!$A$2:$V$130,17,FALSE),0)+IF(A67=65,VLOOKUP(E67,'Ark65'!$A$2:$V$130,17,FALSE),0)+IF(A67="U911",VLOOKUP(E67,ArkU11d!$A$2:$V$130,17,FALSE),0)</f>
        <v>0</v>
      </c>
      <c r="R67" s="111">
        <f>IF(A67=43,VLOOKUP(E67,Ark43s!$A$2:$V$130,18,FALSE),0)+IF(A67=34,VLOOKUP(E67,'Ark34'!$A$2:$V$130,18,FALSE),0)+IF(E67="cup",VLOOKUP(E67,Arkcup!$A$2:$V$130,18,FALSE),0)+IF(A67=45,VLOOKUP(E67,'Ark45'!$A$2:$V$130,18,FALSE),0)+IF(A67=54,VLOOKUP(E67,'Ark54'!$A$2:$V$130,18,FALSE),0)+IF(A67=56,VLOOKUP(E67,'Ark56'!$A$2:$V$130,18,FALSE),0)+IF(A67=65,VLOOKUP(E67,'Ark65'!$A$2:$V$130,18,FALSE),0)+IF(A67="U911",VLOOKUP(E67,ArkU11d!$A$2:$V$130,18,FALSE),0)</f>
        <v>0</v>
      </c>
      <c r="S67" s="111">
        <f>IF(A67=43,VLOOKUP(E67,Ark43s!$A$2:$V$130,19,FALSE),0)+IF(A67=34,VLOOKUP(E67,'Ark34'!$A$2:$V$130,19,FALSE),0)+IF(E67="cup",VLOOKUP(E67,Arkcup!$A$2:$V$130,19,FALSE),0)+IF(A67=45,VLOOKUP(E67,'Ark45'!$A$2:$V$130,19,FALSE),0)+IF(A67=54,VLOOKUP(E67,'Ark54'!$A$2:$V$130,19,FALSE),0)+IF(A67=56,VLOOKUP(E67,'Ark56'!$A$2:$V$130,19,FALSE),0)+IF(A67=65,VLOOKUP(E67,'Ark65'!$A$2:$V$130,19,FALSE),0)+IF(A67="U911",VLOOKUP(E67,ArkU11d!$A$2:$V$130,19,FALSE),0)</f>
        <v>0</v>
      </c>
      <c r="T67" s="111">
        <f>IF(A67=43,VLOOKUP(E67,Ark43s!$A$2:$V$130,20,FALSE),0)+IF(A67=34,VLOOKUP(E67,'Ark34'!$A$2:$V$130,20,FALSE),0)+IF(E67="cup",VLOOKUP(E67,Arkcup!$A$2:$V$130,20,FALSE),0)+IF(A67=45,VLOOKUP(E67,'Ark45'!$A$2:$V$130,20,FALSE),0)+IF(A67=54,VLOOKUP(E67,'Ark54'!$A$2:$V$130,20,FALSE),0)+IF(A67=56,VLOOKUP(E67,'Ark56'!$A$2:$V$130,20,FALSE),0)+IF(A67=65,VLOOKUP(E67,'Ark65'!$A$2:$V$130,20,FALSE),0)+IF(A67="U911",VLOOKUP(E67,ArkU11d!$A$2:$V$130,20,FALSE),0)</f>
        <v>0</v>
      </c>
      <c r="U67" s="111">
        <f>IF(A67=43,VLOOKUP(E67,Ark43s!$A$2:$V$130,21,FALSE),0)+IF(A67=34,VLOOKUP(E67,'Ark34'!$A$2:$V$130,21,FALSE),0)+IF(E67="cup",VLOOKUP(E67,Arkcup!$A$2:$V$130,21,FALSE),0)+IF(A67=45,VLOOKUP(E67,'Ark45'!$A$2:$V$130,21,FALSE),0)+IF(A67=54,VLOOKUP(E67,'Ark54'!$A$2:$V$130,21,FALSE),0)+IF(A67=56,VLOOKUP(E67,'Ark56'!$A$2:$V$130,21,FALSE),0)+IF(A67=65,VLOOKUP(E67,'Ark65'!$A$2:$V$130,21,FALSE),0)+IF(A67="U911",VLOOKUP(E67,ArkU11d!$A$2:$V$130,21,FALSE),0)</f>
        <v>0</v>
      </c>
      <c r="V67" s="22">
        <f t="shared" si="3"/>
        <v>0</v>
      </c>
      <c r="W67" s="115"/>
    </row>
    <row r="68" spans="1:24" ht="15.75" thickBot="1" x14ac:dyDescent="0.3">
      <c r="A68">
        <v>43</v>
      </c>
      <c r="B68" s="35" t="s">
        <v>50</v>
      </c>
      <c r="C68" s="55" t="s">
        <v>24</v>
      </c>
      <c r="D68" s="62"/>
      <c r="E68" s="58">
        <v>0</v>
      </c>
      <c r="F68" s="112">
        <f>IF(A68=43,VLOOKUP(E68,Ark43d!$A$2:$V$130,6,FALSE),0)+IF(A68=34,VLOOKUP(E68,'Ark34'!$A$2:$V$130,6,FALSE),0)+IF(A68="cup",VLOOKUP(E68,Arkcup!$A$2:$V$130,6,FALSE),0)+IF(A68=45,VLOOKUP(E68,'Ark45'!$A$2:$V$130,6,FALSE),0)++IF(A68=54,VLOOKUP(E68,'Ark54'!$A$2:$V$130,6,FALSE),0)+IF(A68=56,VLOOKUP(E68,'Ark56'!$A$2:$V$130,6,FALSE),0)+IF(A68=65,VLOOKUP(E68,'Ark65'!$A$2:$V$130,6,FALSE),0)+IF(A68="U911",VLOOKUP(E68,ArkU11d!$A$2:$V$130,6,FALSE),0)</f>
        <v>0</v>
      </c>
      <c r="G68" s="112">
        <f>IF(A68=43,VLOOKUP(E68,Ark43d!$A$2:$V$130,7,FALSE),0)+IF(A68=34,VLOOKUP(E68,'Ark34'!$A$2:$V$130,7,FALSE),0)+IF(A68="cup",VLOOKUP(E68,Arkcup!$A$2:$V$130,7,FALSE),0)+IF(A68=45,VLOOKUP(E68,'Ark45'!$A$2:$V$130,7,FALSE),0)++IF(A68=54,VLOOKUP(E68,'Ark54'!$A$2:$V$130,7,FALSE),0)+IF(A68=56,VLOOKUP(E68,'Ark56'!$A$2:$V$130,7,FALSE),0)+IF(A68=65,VLOOKUP(E68,'Ark65'!$A$2:$V$130,7,FALSE),0)+IF(A68="U911",VLOOKUP(E68,ArkU11d!$A$2:$V$130,7,FALSE),0)</f>
        <v>0</v>
      </c>
      <c r="H68" s="112">
        <f>IF(A68=43,VLOOKUP(E68,Ark43d!$A$2:$V$130,8,FALSE),0)+IF(A68=34,VLOOKUP(E68,'Ark34'!$A$2:$V$130,8,FALSE),0)+IF(A68="cup",VLOOKUP(E68,Arkcup!$A$2:$V$130,8,FALSE),0)+IF(A68=45,VLOOKUP(E68,'Ark45'!$A$2:$V$130,8,FALSE),0)++IF(A68=54,VLOOKUP(E68,'Ark54'!$A$2:$V$130,8,FALSE),0)+IF(A68=56,VLOOKUP(E68,'Ark56'!$A$2:$V$130,8,FALSE),0)+IF(A68=65,VLOOKUP(E68,'Ark65'!$A$2:$V$130,8,FALSE),0)+IF(A68="U911",VLOOKUP(E68,ArkU11d!$A$2:$V$130,8,FALSE),0)</f>
        <v>0</v>
      </c>
      <c r="I68" s="112">
        <f>IF(A68=43,VLOOKUP(E68,Ark43d!$A$2:$V$130,9,FALSE),0)+IF(A68=34,VLOOKUP(E68,'Ark34'!$A$2:$V$130,9,FALSE),0)+IF(A68="cup",VLOOKUP(E68,Arkcup!$A$2:$V$130,9,FALSE),0)+IF(A68=45,VLOOKUP(E68,'Ark45'!$A$2:$V$130,9,FALSE),0)++IF(A68=54,VLOOKUP(E68,'Ark54'!$A$2:$V$130,9,FALSE),0)+IF(A68=56,VLOOKUP(E68,'Ark56'!$A$2:$V$130,9,FALSE),0)+IF(A68=65,VLOOKUP(E68,'Ark65'!$A$2:$V$130,9,FALSE),0)+IF(A68="U911",VLOOKUP(E68,ArkU11d!$A$2:$V$130,9,FALSE),0)</f>
        <v>0</v>
      </c>
      <c r="J68" s="112">
        <f>IF(A68=43,VLOOKUP(E68,Ark43s!$A$2:$V$130,10,FALSE),0)+IF(A68=34,VLOOKUP(E68,'Ark34'!$A$2:$V$130,10,FALSE),0)+IF(E68="cup",VLOOKUP(E68,Arkcup!$A$2:$V$130,10,FALSE),0)+IF(A68=45,VLOOKUP(E68,'Ark45'!$A$2:$V$130,10,FALSE),0)++IF(A68=54,VLOOKUP(E68,'Ark54'!$A$2:$V$130,10,FALSE),0)+IF(A68=56,VLOOKUP(E68,'Ark56'!$A$2:$V$130,10,FALSE),0)+IF(A68=65,VLOOKUP(E68,'Ark65'!$A$2:$V$130,10,FALSE),0)+IF(A68="SW3",VLOOKUP(E68,ArkSw3!$A$2:$V$130,10,FALSE),0)+IF(A68="SW4",VLOOKUP(E68,ArkSw4!$A$2:$V$130,10,FALSE),0)+IF(A68="SW5",VLOOKUP(E68,ArkSw5!$A$2:$V$130,10,FALSE),0)+IF(A68="SW6",VLOOKUP(E68,ArkSw6!$A$2:$V$130,10,FALSE),0)+IF(A68="U911",VLOOKUP(E68,ArkU11d!$A$2:$V$130,10,FALSE),0)</f>
        <v>0</v>
      </c>
      <c r="K68" s="112">
        <f>IF(A68=43,VLOOKUP(E68,Ark43s!$A$2:$V$130,11,FALSE),0)+IF(A68=34,VLOOKUP(E68,'Ark34'!$A$2:$V$130,11,FALSE),0)+IF(E68="cup",VLOOKUP(E68,Arkcup!$A$2:$V$130,11,FALSE),0)+IF(A68=45,VLOOKUP(E68,'Ark45'!$A$2:$V$130,11,FALSE),0)++IF(A68=54,VLOOKUP(E68,'Ark54'!$A$2:$V$130,11,FALSE),0)+IF(A68=56,VLOOKUP(E68,'Ark56'!$A$2:$V$130,11,FALSE),0)+IF(A68=65,VLOOKUP(E68,'Ark65'!$A$2:$V$130,11,FALSE),0)+IF(A68="SW3",VLOOKUP(E68,ArkSw3!$A$2:$V$130,11,FALSE),0)+IF(A68="SW4",VLOOKUP(E68,ArkSw4!$A$2:$V$130,11,FALSE),0)+IF(A68="SW5",VLOOKUP(E68,ArkSw5!$A$2:$V$130,11,FALSE),0)+IF(A68="SW6",VLOOKUP(E68,ArkSw6!$A$2:$V$130,11,FALSE),0)+IF(A68="U911",VLOOKUP(E68,ArkU11d!$A$2:$V$130,11,FALSE),0)</f>
        <v>0</v>
      </c>
      <c r="L68" s="112">
        <f>IF(A68=43,VLOOKUP(E68,Ark43s!$A$2:$V$130,12,FALSE),0)+IF(A68=34,VLOOKUP(E68,'Ark34'!$A$2:$V$130,12,FALSE),0)+IF(E68="cup",VLOOKUP(E68,Arkcup!$A$2:$V$130,12,FALSE),0)+IF(A68=45,VLOOKUP(E68,'Ark45'!$A$2:$V$130,12,FALSE),0)++IF(A68=54,VLOOKUP(E68,'Ark54'!$A$2:$V$130,12,FALSE),0)+IF(A68=56,VLOOKUP(E68,'Ark56'!$A$2:$V$130,12,FALSE),0)+IF(A68=65,VLOOKUP(E68,'Ark65'!$A$2:$V$130,12,FALSE),0)+IF(A68="SW3",VLOOKUP(E68,ArkSw3!$A$2:$V$130,12,FALSE),0)+IF(A68="SW4",VLOOKUP(E68,ArkSw4!$A$2:$V$130,12,FALSE),0)+IF(A68="SW5",VLOOKUP(E68,ArkSw5!$A$2:$V$130,12,FALSE),0)+IF(A68="SW6",VLOOKUP(E68,ArkSw6!$A$2:$V$130,12,FALSE),0)+IF(A68="U911",VLOOKUP(E68,ArkU11d!$A$2:$V$130,12,FALSE),0)</f>
        <v>0</v>
      </c>
      <c r="M68" s="112">
        <f>IF(A68=43,VLOOKUP(E68,Ark43s!$A$2:$V$130,13,FALSE),0)+IF(A68=34,VLOOKUP(E68,'Ark34'!$A$2:$V$130,13,FALSE),0)+IF(E68="cup",VLOOKUP(E68,Arkcup!$A$2:$V$130,13,FALSE),0)+IF(A68=45,VLOOKUP(E68,'Ark45'!$A$2:$V$130,13,FALSE),0)++IF(A68=54,VLOOKUP(E68,'Ark54'!$A$2:$V$130,13,FALSE),0)+IF(A68=56,VLOOKUP(E68,'Ark56'!$A$2:$V$130,13,FALSE),0)+IF(A68=65,VLOOKUP(E68,'Ark65'!$A$2:$V$130,13,FALSE),0)+IF(A68="SW3",VLOOKUP(E68,ArkSw3!$A$2:$V$130,13,FALSE),0)+IF(A68="SW4",VLOOKUP(E68,ArkSw4!$A$2:$V$130,13,FALSE),0)+IF(A68="SW5",VLOOKUP(E68,ArkSw5!$A$2:$V$130,13,FALSE),0)+IF(A68="SW6",VLOOKUP(E68,ArkSw6!$A$2:$V$130,13,FALSE),0)+IF(A68="U911",VLOOKUP(E68,ArkU11d!$A$2:$V$130,13,FALSE),0)</f>
        <v>0</v>
      </c>
      <c r="N68" s="112">
        <f>IF(A68=43,VLOOKUP(E68,Ark43s!$A$2:$V$130,14,FALSE),0)+IF(A68=34,VLOOKUP(E68,'Ark34'!$A$2:$V$130,14,FALSE),0)+IF(E68="cup",VLOOKUP(E68,Arkcup!$A$2:$V$130,14,FALSE),0)+IF(A68=45,VLOOKUP(E68,'Ark45'!$A$2:$V$130,14,FALSE),0)++IF(A68=54,VLOOKUP(E68,'Ark54'!$A$2:$V$130,14,FALSE),0)+IF(A68=56,VLOOKUP(E68,'Ark56'!$A$2:$V$130,14,FALSE),0)+IF(A68=65,VLOOKUP(E68,'Ark65'!$A$2:$V$130,14,FALSE),0)+IF(A68="SW3",VLOOKUP(E68,ArkSw3!$A$2:$V$130,14,FALSE),0)+IF(A68="SW4",VLOOKUP(E68,ArkSw4!$A$2:$V$130,14,FALSE),0)+IF(A68="SW5",VLOOKUP(E68,ArkSw5!$A$2:$V$130,14,FALSE),0)+IF(A68="SW6",VLOOKUP(E68,ArkSw6!$A$2:$V$130,14,FALSE),0)+IF(A68="U911",VLOOKUP(E68,ArkU11d!$A$2:$V$130,14,FALSE),0)</f>
        <v>0</v>
      </c>
      <c r="O68" s="112">
        <f>IF(A68=43,VLOOKUP(E68,Ark43s!$A$2:$V$130,15,FALSE),0)+IF(A68=34,VLOOKUP(E68,'Ark34'!$A$2:$V$130,15,FALSE),0)+IF(E68="cup",VLOOKUP(E68,Arkcup!$A$2:$V$130,15,FALSE),0)+IF(A68=45,VLOOKUP(E68,'Ark45'!$A$2:$V$130,15,FALSE),0)++IF(A68=54,VLOOKUP(E68,'Ark54'!$A$2:$V$130,15,FALSE),0)+IF(A68=56,VLOOKUP(E68,'Ark56'!$A$2:$V$130,15,FALSE),0)+IF(A68=65,VLOOKUP(E68,'Ark65'!$A$2:$V$130,15,FALSE),0)+IF(A68="SW3",VLOOKUP(E68,ArkSw3!$A$2:$V$130,15,FALSE),0)+IF(A68="SW4",VLOOKUP(E68,ArkSw4!$A$2:$V$130,15,FALSE),0)+IF(A68="SW5",VLOOKUP(E68,ArkSw5!$A$2:$V$130,15,FALSE),0)+IF(A68="SW6",VLOOKUP(E68,ArkSw6!$A$2:$V$130,15,FALSE),0)+IF(A68="U911",VLOOKUP(E68,ArkU11d!$A$2:$V$130,15,FALSE),0)</f>
        <v>0</v>
      </c>
      <c r="P68" s="112">
        <f>IF(A68=43,VLOOKUP(E68,Ark43s!$A$2:$V$130,16,FALSE),0)+IF(A68=34,VLOOKUP(E68,'Ark34'!$A$2:$V$130,16,FALSE),0)+IF(E68="cup",VLOOKUP(E68,Arkcup!$A$2:$V$130,16,FALSE),0)+IF(A68=45,VLOOKUP(E68,'Ark45'!$A$2:$V$130,16,FALSE),0)+IF(A68=54,VLOOKUP(E68,'Ark54'!$A$2:$V$130,16,FALSE),0)+IF(A68=56,VLOOKUP(E68,'Ark56'!$A$2:$V$130,16,FALSE),0)+IF(A68=65,VLOOKUP(E68,'Ark65'!$A$2:$V$130,16,FALSE),0)+IF(A68="U911",VLOOKUP(E68,ArkU11d!$A$2:$V$130,16,FALSE),0)</f>
        <v>0</v>
      </c>
      <c r="Q68" s="112">
        <f>IF(A68=43,VLOOKUP(E68,Ark43s!$A$2:$V$130,17,FALSE),0)+IF(A68=34,VLOOKUP(E68,'Ark34'!$A$2:$V$130,17,FALSE),0)+IF(E68="cup",VLOOKUP(E68,Arkcup!$A$2:$V$130,17,FALSE),0)+IF(A68=45,VLOOKUP(E68,'Ark45'!$A$2:$V$130,17,FALSE),0)+IF(A68=54,VLOOKUP(E68,'Ark54'!$A$2:$V$130,17,FALSE),0)+IF(A68=56,VLOOKUP(E68,'Ark56'!$A$2:$V$130,17,FALSE),0)+IF(A68=65,VLOOKUP(E68,'Ark65'!$A$2:$V$130,17,FALSE),0)+IF(A68="U911",VLOOKUP(E68,ArkU11d!$A$2:$V$130,17,FALSE),0)</f>
        <v>0</v>
      </c>
      <c r="R68" s="112">
        <f>IF(A68=43,VLOOKUP(E68,Ark43s!$A$2:$V$130,18,FALSE),0)+IF(A68=34,VLOOKUP(E68,'Ark34'!$A$2:$V$130,18,FALSE),0)+IF(E68="cup",VLOOKUP(E68,Arkcup!$A$2:$V$130,18,FALSE),0)+IF(A68=45,VLOOKUP(E68,'Ark45'!$A$2:$V$130,18,FALSE),0)+IF(A68=54,VLOOKUP(E68,'Ark54'!$A$2:$V$130,18,FALSE),0)+IF(A68=56,VLOOKUP(E68,'Ark56'!$A$2:$V$130,18,FALSE),0)+IF(A68=65,VLOOKUP(E68,'Ark65'!$A$2:$V$130,18,FALSE),0)+IF(A68="U911",VLOOKUP(E68,ArkU11d!$A$2:$V$130,18,FALSE),0)</f>
        <v>0</v>
      </c>
      <c r="S68" s="112">
        <f>IF(A68=43,VLOOKUP(E68,Ark43s!$A$2:$V$130,19,FALSE),0)+IF(A68=34,VLOOKUP(E68,'Ark34'!$A$2:$V$130,19,FALSE),0)+IF(E68="cup",VLOOKUP(E68,Arkcup!$A$2:$V$130,19,FALSE),0)+IF(A68=45,VLOOKUP(E68,'Ark45'!$A$2:$V$130,19,FALSE),0)+IF(A68=54,VLOOKUP(E68,'Ark54'!$A$2:$V$130,19,FALSE),0)+IF(A68=56,VLOOKUP(E68,'Ark56'!$A$2:$V$130,19,FALSE),0)+IF(A68=65,VLOOKUP(E68,'Ark65'!$A$2:$V$130,19,FALSE),0)+IF(A68="U911",VLOOKUP(E68,ArkU11d!$A$2:$V$130,19,FALSE),0)</f>
        <v>0</v>
      </c>
      <c r="T68" s="112">
        <f>IF(A68=43,VLOOKUP(E68,Ark43s!$A$2:$V$130,20,FALSE),0)+IF(A68=34,VLOOKUP(E68,'Ark34'!$A$2:$V$130,20,FALSE),0)+IF(E68="cup",VLOOKUP(E68,Arkcup!$A$2:$V$130,20,FALSE),0)+IF(A68=45,VLOOKUP(E68,'Ark45'!$A$2:$V$130,20,FALSE),0)+IF(A68=54,VLOOKUP(E68,'Ark54'!$A$2:$V$130,20,FALSE),0)+IF(A68=56,VLOOKUP(E68,'Ark56'!$A$2:$V$130,20,FALSE),0)+IF(A68=65,VLOOKUP(E68,'Ark65'!$A$2:$V$130,20,FALSE),0)+IF(A68="U911",VLOOKUP(E68,ArkU11d!$A$2:$V$130,20,FALSE),0)</f>
        <v>0</v>
      </c>
      <c r="U68" s="112">
        <f>IF(A68=43,VLOOKUP(E68,Ark43s!$A$2:$V$130,21,FALSE),0)+IF(A68=34,VLOOKUP(E68,'Ark34'!$A$2:$V$130,21,FALSE),0)+IF(E68="cup",VLOOKUP(E68,Arkcup!$A$2:$V$130,21,FALSE),0)+IF(A68=45,VLOOKUP(E68,'Ark45'!$A$2:$V$130,21,FALSE),0)+IF(A68=54,VLOOKUP(E68,'Ark54'!$A$2:$V$130,21,FALSE),0)+IF(A68=56,VLOOKUP(E68,'Ark56'!$A$2:$V$130,21,FALSE),0)+IF(A68=65,VLOOKUP(E68,'Ark65'!$A$2:$V$130,21,FALSE),0)+IF(A68="U911",VLOOKUP(E68,ArkU11d!$A$2:$V$130,21,FALSE),0)</f>
        <v>0</v>
      </c>
      <c r="V68" s="14">
        <f t="shared" ref="V68:V99" si="4">SUM(J68:U68)</f>
        <v>0</v>
      </c>
      <c r="W68" s="116"/>
      <c r="X68" s="41"/>
    </row>
    <row r="69" spans="1:24" x14ac:dyDescent="0.25">
      <c r="A69">
        <v>56</v>
      </c>
      <c r="B69" s="25" t="s">
        <v>51</v>
      </c>
      <c r="C69" s="53" t="s">
        <v>20</v>
      </c>
      <c r="D69" s="60"/>
      <c r="E69" s="56">
        <v>0</v>
      </c>
      <c r="F69" s="110">
        <f>IF(A69=43,VLOOKUP(E69,Ark43s!$A$2:$V$130,6,FALSE),0)+IF(A69=34,VLOOKUP(E69,'Ark34'!$A$2:$V$130,6,FALSE),0)+IF(E69="cup",VLOOKUP(E69,Arkcup!$A$2:$V$130,6,FALSE),0)+IF(A69=45,VLOOKUP(E69,'Ark45'!$A$2:$V$130,6,FALSE),0)+IF(A69=54,VLOOKUP(E69,'Ark54'!$A$2:$V$130,6,FALSE),0)+IF(A69=56,VLOOKUP(E69,'Ark56'!$A$2:$V$130,6,FALSE),0)+IF(A69=65,VLOOKUP(E69,'Ark65'!$A$2:$V$130,6,FALSE),0)+IF(A69="U911",VLOOKUP(E69,ArkU911s!$A$2:$V$130,6,FALSE),0)</f>
        <v>0</v>
      </c>
      <c r="G69" s="110">
        <f>IF(A69=43,VLOOKUP(E69,Ark43s!$A$2:$V$130,7,FALSE),0)+IF(A69=34,VLOOKUP(E69,'Ark34'!$A$2:$V$130,7,FALSE),0)+IF(E69="cup",VLOOKUP(E69,Arkcup!$A$2:$V$130,7,FALSE),0)+IF(A69=45,VLOOKUP(E69,'Ark45'!$A$2:$V$130,7,FALSE),0)++IF(A69=54,VLOOKUP(E69,'Ark54'!$A$2:$V$130,7,FALSE),0)+IF(A69=56,VLOOKUP(E69,'Ark56'!$A$2:$V$130,7,FALSE),0)+IF(A69=65,VLOOKUP(E69,'Ark65'!$A$2:$V$130,7,FALSE),0)+IF(A69="U911",VLOOKUP(E69,ArkU911s!$A$2:$V$130,7,FALSE),0)</f>
        <v>0</v>
      </c>
      <c r="H69" s="110">
        <f>IF(A69=43,VLOOKUP(E69,Ark43s!$A$2:$V$130,8,FALSE),0)+IF(A69=34,VLOOKUP(E69,'Ark34'!$A$2:$V$130,8,FALSE),0)+IF(E69="cup",VLOOKUP(E69,Arkcup!$A$2:$V$130,8,FALSE),0)+IF(A69=45,VLOOKUP(E69,'Ark45'!$A$2:$V$130,8,FALSE),0)++IF(A69=54,VLOOKUP(E69,'Ark54'!$A$2:$V$130,8,FALSE),0)+IF(A69=56,VLOOKUP(E69,'Ark56'!$A$2:$V$130,8,FALSE),0)+IF(A69=65,VLOOKUP(E69,'Ark65'!$A$2:$V$130,8,FALSE),0)+IF(A69="U911",VLOOKUP(E69,ArkU911s!$A$2:$V$130,8,FALSE),0)</f>
        <v>0</v>
      </c>
      <c r="I69" s="110">
        <f>IF(A69=43,VLOOKUP(E69,Ark43s!$A$2:$V$130,9,FALSE),0)+IF(A69=34,VLOOKUP(E69,'Ark34'!$A$2:$V$130,9,FALSE),0)+IF(E69="cup",VLOOKUP(E69,Arkcup!$A$2:$V$130,9,FALSE),0)+IF(A69=45,VLOOKUP(E69,'Ark45'!$A$2:$V$130,9,FALSE),0)++IF(A69=54,VLOOKUP(E69,'Ark54'!$A$2:$V$130,9,FALSE),0)+IF(A69=56,VLOOKUP(E69,'Ark56'!$A$2:$V$130,9,FALSE),0)+IF(A69=65,VLOOKUP(E69,'Ark65'!$A$2:$V$130,9,FALSE),0)+IF(A69="U911",VLOOKUP(E69,ArkU911s!$A$2:$V$130,9,FALSE),0)</f>
        <v>0</v>
      </c>
      <c r="J69" s="110">
        <f>IF(A69=43,VLOOKUP(E69,Ark43s!$A$2:$V$130,10,FALSE),0)+IF(A69=34,VLOOKUP(E69,'Ark34'!$A$2:$V$130,10,FALSE),0)+IF(E69="cup",VLOOKUP(E69,Arkcup!$A$2:$V$130,10,FALSE),0)+IF(A69=45,VLOOKUP(E69,'Ark45'!$A$2:$V$130,10,FALSE),0)++IF(A69=54,VLOOKUP(E69,'Ark54'!$A$2:$V$130,10,FALSE),0)+IF(A69=56,VLOOKUP(E69,'Ark56'!$A$2:$V$130,10,FALSE),0)+IF(A69=65,VLOOKUP(E69,'Ark65'!$A$2:$V$130,10,FALSE),0)+IF(A69="SW3",VLOOKUP(E69,ArkSw3!$A$2:$V$130,10,FALSE),0)+IF(A69="SW4",VLOOKUP(E69,ArkSw4!$A$2:$V$130,10,FALSE),0)+IF(A69="SW5",VLOOKUP(E69,ArkSw5!$A$2:$V$130,10,FALSE),0)+IF(A69="SW6",VLOOKUP(E69,ArkSw6!$A$2:$V$130,10,FALSE),0)+IF(A69="U911",VLOOKUP(E69,ArkU911s!$A$2:$V$130,10,FALSE),0)</f>
        <v>0</v>
      </c>
      <c r="K69" s="110">
        <f>IF(A69=43,VLOOKUP(E69,Ark43s!$A$2:$V$130,11,FALSE),0)+IF(A69=34,VLOOKUP(E69,'Ark34'!$A$2:$V$130,11,FALSE),0)+IF(E69="cup",VLOOKUP(E69,Arkcup!$A$2:$V$130,11,FALSE),0)+IF(A69=45,VLOOKUP(E69,'Ark45'!$A$2:$V$130,11,FALSE),0)++IF(A69=54,VLOOKUP(E69,'Ark54'!$A$2:$V$130,11,FALSE),0)+IF(A69=56,VLOOKUP(E69,'Ark56'!$A$2:$V$130,11,FALSE),0)+IF(A69=65,VLOOKUP(E69,'Ark65'!$A$2:$V$130,11,FALSE),0)+IF(A69="SW3",VLOOKUP(E69,ArkSw3!$A$2:$V$130,11,FALSE),0)+IF(A69="SW4",VLOOKUP(E69,ArkSw4!$A$2:$V$130,11,FALSE),0)+IF(A69="SW5",VLOOKUP(E69,ArkSw5!$A$2:$V$130,11,FALSE),0)+IF(A69="SW6",VLOOKUP(E69,ArkSw6!$A$2:$V$130,11,FALSE),0)+IF(A69="U911",VLOOKUP(E69,ArkU911s!$A$2:$V$130,11,FALSE),0)</f>
        <v>0</v>
      </c>
      <c r="L69" s="110">
        <f>IF(A69=43,VLOOKUP(E69,Ark43s!$A$2:$V$130,12,FALSE),0)+IF(A69=34,VLOOKUP(E69,'Ark34'!$A$2:$V$130,12,FALSE),0)+IF(E69="cup",VLOOKUP(E69,Arkcup!$A$2:$V$130,12,FALSE),0)+IF(A69=45,VLOOKUP(E69,'Ark45'!$A$2:$V$130,12,FALSE),0)++IF(A69=54,VLOOKUP(E69,'Ark54'!$A$2:$V$130,12,FALSE),0)+IF(A69=56,VLOOKUP(E69,'Ark56'!$A$2:$V$130,12,FALSE),0)+IF(A69=65,VLOOKUP(E69,'Ark65'!$A$2:$V$130,12,FALSE),0)+IF(A69="SW3",VLOOKUP(E69,ArkSw3!$A$2:$V$130,12,FALSE),0)+IF(A69="SW4",VLOOKUP(E69,ArkSw4!$A$2:$V$130,12,FALSE),0)+IF(A69="SW5",VLOOKUP(E69,ArkSw5!$A$2:$V$130,12,FALSE),0)+IF(A69="SW6",VLOOKUP(E69,ArkSw6!$A$2:$V$130,12,FALSE),0)+IF(A69="U911",VLOOKUP(E69,ArkU911s!$A$2:$V$130,12,FALSE),0)</f>
        <v>0</v>
      </c>
      <c r="M69" s="110">
        <f>IF(A69=43,VLOOKUP(E69,Ark43s!$A$2:$V$130,13,FALSE),0)+IF(A69=34,VLOOKUP(E69,'Ark34'!$A$2:$V$130,13,FALSE),0)+IF(E69="cup",VLOOKUP(E69,Arkcup!$A$2:$V$130,13,FALSE),0)+IF(A69=45,VLOOKUP(E69,'Ark45'!$A$2:$V$130,13,FALSE),0)++IF(A69=54,VLOOKUP(E69,'Ark54'!$A$2:$V$130,13,FALSE),0)+IF(A69=56,VLOOKUP(E69,'Ark56'!$A$2:$V$130,13,FALSE),0)+IF(A69=65,VLOOKUP(E69,'Ark65'!$A$2:$V$130,13,FALSE),0)+IF(A69="SW3",VLOOKUP(E69,ArkSw3!$A$2:$V$130,13,FALSE),0)+IF(A69="SW4",VLOOKUP(E69,ArkSw4!$A$2:$V$130,13,FALSE),0)+IF(A69="SW5",VLOOKUP(E69,ArkSw5!$A$2:$V$130,13,FALSE),0)+IF(A69="SW6",VLOOKUP(E69,ArkSw6!$A$2:$V$130,13,FALSE),0)+IF(A69="U911",VLOOKUP(E69,ArkU911s!$A$2:$V$130,13,FALSE),0)</f>
        <v>0</v>
      </c>
      <c r="N69" s="110">
        <f>IF(A69=43,VLOOKUP(E69,Ark43s!$A$2:$V$130,14,FALSE),0)+IF(A69=34,VLOOKUP(E69,'Ark34'!$A$2:$V$130,14,FALSE),0)+IF(E69="cup",VLOOKUP(E69,Arkcup!$A$2:$V$130,14,FALSE),0)+IF(A69=45,VLOOKUP(E69,'Ark45'!$A$2:$V$130,14,FALSE),0)++IF(A69=54,VLOOKUP(E69,'Ark54'!$A$2:$V$130,14,FALSE),0)+IF(A69=56,VLOOKUP(E69,'Ark56'!$A$2:$V$130,14,FALSE),0)+IF(A69=65,VLOOKUP(E69,'Ark65'!$A$2:$V$130,14,FALSE),0)+IF(A69="SW3",VLOOKUP(E69,ArkSw3!$A$2:$V$130,14,FALSE),0)+IF(A69="SW4",VLOOKUP(E69,ArkSw4!$A$2:$V$130,14,FALSE),0)+IF(A69="SW5",VLOOKUP(E69,ArkSw5!$A$2:$V$130,14,FALSE),0)+IF(A69="SW6",VLOOKUP(E69,ArkSw6!$A$2:$V$130,14,FALSE),0)+IF(A69="U911",VLOOKUP(E69,ArkU911s!$A$2:$V$130,14,FALSE),0)</f>
        <v>0</v>
      </c>
      <c r="O69" s="110">
        <f>IF(A69=43,VLOOKUP(E69,Ark43s!$A$2:$V$130,15,FALSE),0)+IF(A69=34,VLOOKUP(E69,'Ark34'!$A$2:$V$130,15,FALSE),0)+IF(E69="cup",VLOOKUP(E69,Arkcup!$A$2:$V$130,15,FALSE),0)+IF(A69=45,VLOOKUP(E69,'Ark45'!$A$2:$V$130,15,FALSE),0)++IF(A69=54,VLOOKUP(E69,'Ark54'!$A$2:$V$130,15,FALSE),0)+IF(A69=56,VLOOKUP(E69,'Ark56'!$A$2:$V$130,15,FALSE),0)+IF(A69=65,VLOOKUP(E69,'Ark65'!$A$2:$V$130,15,FALSE),0)+IF(A69="SW3",VLOOKUP(E69,ArkSw3!$A$2:$V$130,15,FALSE),0)+IF(A69="SW4",VLOOKUP(E69,ArkSw4!$A$2:$V$130,15,FALSE),0)+IF(A69="SW5",VLOOKUP(E69,ArkSw5!$A$2:$V$130,15,FALSE),0)+IF(A69="SW6",VLOOKUP(E69,ArkSw6!$A$2:$V$130,15,FALSE),0)+IF(A69="U911",VLOOKUP(E69,ArkU911s!$A$2:$V$130,15,FALSE),0)</f>
        <v>0</v>
      </c>
      <c r="P69" s="110">
        <f>IF(A69=43,VLOOKUP(E69,Ark43s!$A$2:$V$130,16,FALSE),0)+IF(A69=34,VLOOKUP(E69,'Ark34'!$A$2:$V$130,16,FALSE),0)+IF(E69="cup",VLOOKUP(E69,Arkcup!$A$2:$V$130,16,FALSE),0)+IF(A69=45,VLOOKUP(E69,'Ark45'!$A$2:$V$130,16,FALSE),0)+IF(A69=54,VLOOKUP(E69,'Ark54'!$A$2:$V$130,16,FALSE),0)+IF(A69=56,VLOOKUP(E69,'Ark56'!$A$2:$V$130,16,FALSE),0)+IF(A69=65,VLOOKUP(E69,'Ark65'!$A$2:$V$130,16,FALSE),0)+IF(A69="U911",VLOOKUP(E69,ArkU911s!$A$2:$V$130,16,FALSE),0)</f>
        <v>0</v>
      </c>
      <c r="Q69" s="110">
        <f>IF(A69=43,VLOOKUP(E69,Ark43s!$A$2:$V$130,17,FALSE),0)+IF(A69=34,VLOOKUP(E69,'Ark34'!$A$2:$V$130,17,FALSE),0)+IF(E69="cup",VLOOKUP(E69,Arkcup!$A$2:$V$130,17,FALSE),0)+IF(A69=45,VLOOKUP(E69,'Ark45'!$A$2:$V$130,17,FALSE),0)+IF(A69=54,VLOOKUP(E69,'Ark54'!$A$2:$V$130,17,FALSE),0)+IF(A69=56,VLOOKUP(E69,'Ark56'!$A$2:$V$130,17,FALSE),0)+IF(A69=65,VLOOKUP(E69,'Ark65'!$A$2:$V$130,17,FALSE),0)+IF(A69="U911",VLOOKUP(E69,ArkU911s!$A$2:$V$130,17,FALSE),0)</f>
        <v>0</v>
      </c>
      <c r="R69" s="110">
        <f>IF(A69=43,VLOOKUP(E69,Ark43s!$A$2:$V$130,18,FALSE),0)+IF(A69=34,VLOOKUP(E69,'Ark34'!$A$2:$V$130,18,FALSE),0)+IF(E69="cup",VLOOKUP(E69,Arkcup!$A$2:$V$130,18,FALSE),0)+IF(A69=45,VLOOKUP(E69,'Ark45'!$A$2:$V$130,18,FALSE),0)+IF(A69=54,VLOOKUP(E69,'Ark54'!$A$2:$V$130,18,FALSE),0)+IF(A69=56,VLOOKUP(E69,'Ark56'!$A$2:$V$130,18,FALSE),0)+IF(A69=65,VLOOKUP(E69,'Ark65'!$A$2:$V$130,18,FALSE),0)+IF(A69="U911",VLOOKUP(E69,ArkU911s!$A$2:$V$130,18,FALSE),0)</f>
        <v>0</v>
      </c>
      <c r="S69" s="110">
        <f>IF(A69=43,VLOOKUP(E69,Ark43s!$A$2:$V$130,19,FALSE),0)+IF(A69=34,VLOOKUP(E69,'Ark34'!$A$2:$V$130,19,FALSE),0)+IF(E69="cup",VLOOKUP(E69,Arkcup!$A$2:$V$130,19,FALSE),0)+IF(A69=45,VLOOKUP(E69,'Ark45'!$A$2:$V$130,19,FALSE),0)+IF(A69=54,VLOOKUP(E69,'Ark54'!$A$2:$V$130,19,FALSE),0)+IF(A69=56,VLOOKUP(E69,'Ark56'!$A$2:$V$130,19,FALSE),0)+IF(A69=65,VLOOKUP(E69,'Ark65'!$A$2:$V$130,19,FALSE),0)+IF(A69="U911",VLOOKUP(E69,ArkU911s!$A$2:$V$130,19,FALSE),0)</f>
        <v>0</v>
      </c>
      <c r="T69" s="110">
        <f>IF(A69=43,VLOOKUP(E69,Ark43s!$A$2:$V$130,20,FALSE),0)+IF(A69=34,VLOOKUP(E69,'Ark34'!$A$2:$V$130,20,FALSE),0)+IF(E69="cup",VLOOKUP(E69,Arkcup!$A$2:$V$130,20,FALSE),0)+IF(A69=45,VLOOKUP(E69,'Ark45'!$A$2:$V$130,20,FALSE),0)+IF(A69=54,VLOOKUP(E69,'Ark54'!$A$2:$V$130,20,FALSE),0)+IF(A69=56,VLOOKUP(E69,'Ark56'!$A$2:$V$130,20,FALSE),0)+IF(A69=65,VLOOKUP(E69,'Ark65'!$A$2:$V$130,20,FALSE),0)+IF(A69="U911",VLOOKUP(E69,ArkU911s!$A$2:$V$130,20,FALSE),0)</f>
        <v>0</v>
      </c>
      <c r="U69" s="110">
        <f>IF(A69=43,VLOOKUP(E69,Ark43s!$A$2:$V$130,21,FALSE),0)+IF(A69=34,VLOOKUP(E69,'Ark34'!$A$2:$V$130,21,FALSE),0)+IF(E69="cup",VLOOKUP(E69,Arkcup!$A$2:$V$130,21,FALSE),0)+IF(A69=45,VLOOKUP(E69,'Ark45'!$A$2:$V$130,21,FALSE),0)+IF(A69=54,VLOOKUP(E69,'Ark54'!$A$2:$V$130,21,FALSE),0)+IF(A69=56,VLOOKUP(E69,'Ark56'!$A$2:$V$130,21,FALSE),0)+IF(A69=65,VLOOKUP(E69,'Ark65'!$A$2:$V$130,21,FALSE),0)+IF(A69="U911",VLOOKUP(E69,ArkU911s!$A$2:$V$130,21,FALSE),0)</f>
        <v>0</v>
      </c>
      <c r="V69" s="31">
        <f t="shared" si="4"/>
        <v>0</v>
      </c>
      <c r="W69" s="114">
        <f>SUM(V69:V73)</f>
        <v>0</v>
      </c>
      <c r="X69" s="38"/>
    </row>
    <row r="70" spans="1:24" x14ac:dyDescent="0.25">
      <c r="A70">
        <v>56</v>
      </c>
      <c r="B70" s="26" t="s">
        <v>51</v>
      </c>
      <c r="C70" s="54" t="s">
        <v>21</v>
      </c>
      <c r="D70" s="61"/>
      <c r="E70" s="57">
        <v>0</v>
      </c>
      <c r="F70" s="111">
        <f>IF(A70=43,VLOOKUP(E70,Ark43s!$A$2:$V$130,6,FALSE),0)+IF(A70=34,VLOOKUP(E70,'Ark34'!$A$2:$V$130,6,FALSE),0)+IF(E70="cup",VLOOKUP(E70,Arkcup!$A$2:$V$130,6,FALSE),0)+IF(A70=45,VLOOKUP(E70,'Ark45'!$A$2:$V$130,6,FALSE),0)+IF(A70=54,VLOOKUP(E70,'Ark54'!$A$2:$V$130,6,FALSE),0)+IF(A70=56,VLOOKUP(E70,'Ark56'!$A$2:$V$130,6,FALSE),0)+IF(A70=65,VLOOKUP(E70,'Ark65'!$A$2:$V$130,6,FALSE),0)+IF(A70="U911",VLOOKUP(E70,ArkU911s!$A$2:$V$130,6,FALSE),0)</f>
        <v>0</v>
      </c>
      <c r="G70" s="111">
        <f>IF(A70=43,VLOOKUP(E70,Ark43s!$A$2:$V$130,7,FALSE),0)+IF(A70=34,VLOOKUP(E70,'Ark34'!$A$2:$V$130,7,FALSE),0)+IF(E70="cup",VLOOKUP(E70,Arkcup!$A$2:$V$130,7,FALSE),0)+IF(A70=45,VLOOKUP(E70,'Ark45'!$A$2:$V$130,7,FALSE),0)++IF(A70=54,VLOOKUP(E70,'Ark54'!$A$2:$V$130,7,FALSE),0)+IF(A70=56,VLOOKUP(E70,'Ark56'!$A$2:$V$130,7,FALSE),0)+IF(A70=65,VLOOKUP(E70,'Ark65'!$A$2:$V$130,7,FALSE),0)+IF(A70="U911",VLOOKUP(E70,ArkU911s!$A$2:$V$130,7,FALSE),0)</f>
        <v>0</v>
      </c>
      <c r="H70" s="111">
        <f>IF(A70=43,VLOOKUP(E70,Ark43s!$A$2:$V$130,8,FALSE),0)+IF(A70=34,VLOOKUP(E70,'Ark34'!$A$2:$V$130,8,FALSE),0)+IF(E70="cup",VLOOKUP(E70,Arkcup!$A$2:$V$130,8,FALSE),0)+IF(A70=45,VLOOKUP(E70,'Ark45'!$A$2:$V$130,8,FALSE),0)++IF(A70=54,VLOOKUP(E70,'Ark54'!$A$2:$V$130,8,FALSE),0)+IF(A70=56,VLOOKUP(E70,'Ark56'!$A$2:$V$130,8,FALSE),0)+IF(A70=65,VLOOKUP(E70,'Ark65'!$A$2:$V$130,8,FALSE),0)+IF(A70="U911",VLOOKUP(E70,ArkU911s!$A$2:$V$130,8,FALSE),0)</f>
        <v>0</v>
      </c>
      <c r="I70" s="111">
        <f>IF(A70=43,VLOOKUP(E70,Ark43s!$A$2:$V$130,9,FALSE),0)+IF(A70=34,VLOOKUP(E70,'Ark34'!$A$2:$V$130,9,FALSE),0)+IF(E70="cup",VLOOKUP(E70,Arkcup!$A$2:$V$130,9,FALSE),0)+IF(A70=45,VLOOKUP(E70,'Ark45'!$A$2:$V$130,9,FALSE),0)++IF(A70=54,VLOOKUP(E70,'Ark54'!$A$2:$V$130,9,FALSE),0)+IF(A70=56,VLOOKUP(E70,'Ark56'!$A$2:$V$130,9,FALSE),0)+IF(A70=65,VLOOKUP(E70,'Ark65'!$A$2:$V$130,9,FALSE),0)+IF(A70="U911",VLOOKUP(E70,ArkU911s!$A$2:$V$130,9,FALSE),0)</f>
        <v>0</v>
      </c>
      <c r="J70" s="111">
        <f>IF(A70=43,VLOOKUP(E70,Ark43s!$A$2:$V$130,10,FALSE),0)+IF(A70=34,VLOOKUP(E70,'Ark34'!$A$2:$V$130,10,FALSE),0)+IF(E70="cup",VLOOKUP(E70,Arkcup!$A$2:$V$130,10,FALSE),0)+IF(A70=45,VLOOKUP(E70,'Ark45'!$A$2:$V$130,10,FALSE),0)++IF(A70=54,VLOOKUP(E70,'Ark54'!$A$2:$V$130,10,FALSE),0)+IF(A70=56,VLOOKUP(E70,'Ark56'!$A$2:$V$130,10,FALSE),0)+IF(A70=65,VLOOKUP(E70,'Ark65'!$A$2:$V$130,10,FALSE),0)+IF(A70="SW3",VLOOKUP(E70,ArkSw3!$A$2:$V$130,10,FALSE),0)+IF(A70="SW4",VLOOKUP(E70,ArkSw4!$A$2:$V$130,10,FALSE),0)+IF(A70="SW5",VLOOKUP(E70,ArkSw5!$A$2:$V$130,10,FALSE),0)+IF(A70="SW6",VLOOKUP(E70,ArkSw6!$A$2:$V$130,10,FALSE),0)+IF(A70="U911",VLOOKUP(E70,ArkU911s!$A$2:$V$130,10,FALSE),0)</f>
        <v>0</v>
      </c>
      <c r="K70" s="111">
        <f>IF(A70=43,VLOOKUP(E70,Ark43s!$A$2:$V$130,11,FALSE),0)+IF(A70=34,VLOOKUP(E70,'Ark34'!$A$2:$V$130,11,FALSE),0)+IF(E70="cup",VLOOKUP(E70,Arkcup!$A$2:$V$130,11,FALSE),0)+IF(A70=45,VLOOKUP(E70,'Ark45'!$A$2:$V$130,11,FALSE),0)++IF(A70=54,VLOOKUP(E70,'Ark54'!$A$2:$V$130,11,FALSE),0)+IF(A70=56,VLOOKUP(E70,'Ark56'!$A$2:$V$130,11,FALSE),0)+IF(A70=65,VLOOKUP(E70,'Ark65'!$A$2:$V$130,11,FALSE),0)+IF(A70="SW3",VLOOKUP(E70,ArkSw3!$A$2:$V$130,11,FALSE),0)+IF(A70="SW4",VLOOKUP(E70,ArkSw4!$A$2:$V$130,11,FALSE),0)+IF(A70="SW5",VLOOKUP(E70,ArkSw5!$A$2:$V$130,11,FALSE),0)+IF(A70="SW6",VLOOKUP(E70,ArkSw6!$A$2:$V$130,11,FALSE),0)+IF(A70="U911",VLOOKUP(E70,ArkU911s!$A$2:$V$130,11,FALSE),0)</f>
        <v>0</v>
      </c>
      <c r="L70" s="111">
        <f>IF(A70=43,VLOOKUP(E70,Ark43s!$A$2:$V$130,12,FALSE),0)+IF(A70=34,VLOOKUP(E70,'Ark34'!$A$2:$V$130,12,FALSE),0)+IF(E70="cup",VLOOKUP(E70,Arkcup!$A$2:$V$130,12,FALSE),0)+IF(A70=45,VLOOKUP(E70,'Ark45'!$A$2:$V$130,12,FALSE),0)++IF(A70=54,VLOOKUP(E70,'Ark54'!$A$2:$V$130,12,FALSE),0)+IF(A70=56,VLOOKUP(E70,'Ark56'!$A$2:$V$130,12,FALSE),0)+IF(A70=65,VLOOKUP(E70,'Ark65'!$A$2:$V$130,12,FALSE),0)+IF(A70="SW3",VLOOKUP(E70,ArkSw3!$A$2:$V$130,12,FALSE),0)+IF(A70="SW4",VLOOKUP(E70,ArkSw4!$A$2:$V$130,12,FALSE),0)+IF(A70="SW5",VLOOKUP(E70,ArkSw5!$A$2:$V$130,12,FALSE),0)+IF(A70="SW6",VLOOKUP(E70,ArkSw6!$A$2:$V$130,12,FALSE),0)+IF(A70="U911",VLOOKUP(E70,ArkU911s!$A$2:$V$130,12,FALSE),0)</f>
        <v>0</v>
      </c>
      <c r="M70" s="111">
        <f>IF(A70=43,VLOOKUP(E70,Ark43s!$A$2:$V$130,13,FALSE),0)+IF(A70=34,VLOOKUP(E70,'Ark34'!$A$2:$V$130,13,FALSE),0)+IF(E70="cup",VLOOKUP(E70,Arkcup!$A$2:$V$130,13,FALSE),0)+IF(A70=45,VLOOKUP(E70,'Ark45'!$A$2:$V$130,13,FALSE),0)++IF(A70=54,VLOOKUP(E70,'Ark54'!$A$2:$V$130,13,FALSE),0)+IF(A70=56,VLOOKUP(E70,'Ark56'!$A$2:$V$130,13,FALSE),0)+IF(A70=65,VLOOKUP(E70,'Ark65'!$A$2:$V$130,13,FALSE),0)+IF(A70="SW3",VLOOKUP(E70,ArkSw3!$A$2:$V$130,13,FALSE),0)+IF(A70="SW4",VLOOKUP(E70,ArkSw4!$A$2:$V$130,13,FALSE),0)+IF(A70="SW5",VLOOKUP(E70,ArkSw5!$A$2:$V$130,13,FALSE),0)+IF(A70="SW6",VLOOKUP(E70,ArkSw6!$A$2:$V$130,13,FALSE),0)+IF(A70="U911",VLOOKUP(E70,ArkU911s!$A$2:$V$130,13,FALSE),0)</f>
        <v>0</v>
      </c>
      <c r="N70" s="111">
        <f>IF(A70=43,VLOOKUP(E70,Ark43s!$A$2:$V$130,14,FALSE),0)+IF(A70=34,VLOOKUP(E70,'Ark34'!$A$2:$V$130,14,FALSE),0)+IF(E70="cup",VLOOKUP(E70,Arkcup!$A$2:$V$130,14,FALSE),0)+IF(A70=45,VLOOKUP(E70,'Ark45'!$A$2:$V$130,14,FALSE),0)++IF(A70=54,VLOOKUP(E70,'Ark54'!$A$2:$V$130,14,FALSE),0)+IF(A70=56,VLOOKUP(E70,'Ark56'!$A$2:$V$130,14,FALSE),0)+IF(A70=65,VLOOKUP(E70,'Ark65'!$A$2:$V$130,14,FALSE),0)+IF(A70="SW3",VLOOKUP(E70,ArkSw3!$A$2:$V$130,14,FALSE),0)+IF(A70="SW4",VLOOKUP(E70,ArkSw4!$A$2:$V$130,14,FALSE),0)+IF(A70="SW5",VLOOKUP(E70,ArkSw5!$A$2:$V$130,14,FALSE),0)+IF(A70="SW6",VLOOKUP(E70,ArkSw6!$A$2:$V$130,14,FALSE),0)+IF(A70="U911",VLOOKUP(E70,ArkU911s!$A$2:$V$130,14,FALSE),0)</f>
        <v>0</v>
      </c>
      <c r="O70" s="111">
        <f>IF(A70=43,VLOOKUP(E70,Ark43s!$A$2:$V$130,15,FALSE),0)+IF(A70=34,VLOOKUP(E70,'Ark34'!$A$2:$V$130,15,FALSE),0)+IF(E70="cup",VLOOKUP(E70,Arkcup!$A$2:$V$130,15,FALSE),0)+IF(A70=45,VLOOKUP(E70,'Ark45'!$A$2:$V$130,15,FALSE),0)++IF(A70=54,VLOOKUP(E70,'Ark54'!$A$2:$V$130,15,FALSE),0)+IF(A70=56,VLOOKUP(E70,'Ark56'!$A$2:$V$130,15,FALSE),0)+IF(A70=65,VLOOKUP(E70,'Ark65'!$A$2:$V$130,15,FALSE),0)+IF(A70="SW3",VLOOKUP(E70,ArkSw3!$A$2:$V$130,15,FALSE),0)+IF(A70="SW4",VLOOKUP(E70,ArkSw4!$A$2:$V$130,15,FALSE),0)+IF(A70="SW5",VLOOKUP(E70,ArkSw5!$A$2:$V$130,15,FALSE),0)+IF(A70="SW6",VLOOKUP(E70,ArkSw6!$A$2:$V$130,15,FALSE),0)+IF(A70="U911",VLOOKUP(E70,ArkU911s!$A$2:$V$130,15,FALSE),0)</f>
        <v>0</v>
      </c>
      <c r="P70" s="111">
        <f>IF(A70=43,VLOOKUP(E70,Ark43s!$A$2:$V$130,16,FALSE),0)+IF(A70=34,VLOOKUP(E70,'Ark34'!$A$2:$V$130,16,FALSE),0)+IF(E70="cup",VLOOKUP(E70,Arkcup!$A$2:$V$130,16,FALSE),0)+IF(A70=45,VLOOKUP(E70,'Ark45'!$A$2:$V$130,16,FALSE),0)+IF(A70=54,VLOOKUP(E70,'Ark54'!$A$2:$V$130,16,FALSE),0)+IF(A70=56,VLOOKUP(E70,'Ark56'!$A$2:$V$130,16,FALSE),0)+IF(A70=65,VLOOKUP(E70,'Ark65'!$A$2:$V$130,16,FALSE),0)+IF(A70="U911",VLOOKUP(E70,ArkU911s!$A$2:$V$130,16,FALSE),0)</f>
        <v>0</v>
      </c>
      <c r="Q70" s="111">
        <f>IF(A70=43,VLOOKUP(E70,Ark43s!$A$2:$V$130,17,FALSE),0)+IF(A70=34,VLOOKUP(E70,'Ark34'!$A$2:$V$130,17,FALSE),0)+IF(E70="cup",VLOOKUP(E70,Arkcup!$A$2:$V$130,17,FALSE),0)+IF(A70=45,VLOOKUP(E70,'Ark45'!$A$2:$V$130,17,FALSE),0)+IF(A70=54,VLOOKUP(E70,'Ark54'!$A$2:$V$130,17,FALSE),0)+IF(A70=56,VLOOKUP(E70,'Ark56'!$A$2:$V$130,17,FALSE),0)+IF(A70=65,VLOOKUP(E70,'Ark65'!$A$2:$V$130,17,FALSE),0)+IF(A70="U911",VLOOKUP(E70,ArkU911s!$A$2:$V$130,17,FALSE),0)</f>
        <v>0</v>
      </c>
      <c r="R70" s="111">
        <f>IF(A70=43,VLOOKUP(E70,Ark43s!$A$2:$V$130,18,FALSE),0)+IF(A70=34,VLOOKUP(E70,'Ark34'!$A$2:$V$130,18,FALSE),0)+IF(E70="cup",VLOOKUP(E70,Arkcup!$A$2:$V$130,18,FALSE),0)+IF(A70=45,VLOOKUP(E70,'Ark45'!$A$2:$V$130,18,FALSE),0)+IF(A70=54,VLOOKUP(E70,'Ark54'!$A$2:$V$130,18,FALSE),0)+IF(A70=56,VLOOKUP(E70,'Ark56'!$A$2:$V$130,18,FALSE),0)+IF(A70=65,VLOOKUP(E70,'Ark65'!$A$2:$V$130,18,FALSE),0)+IF(A70="U911",VLOOKUP(E70,ArkU911s!$A$2:$V$130,18,FALSE),0)</f>
        <v>0</v>
      </c>
      <c r="S70" s="111">
        <f>IF(A70=43,VLOOKUP(E70,Ark43s!$A$2:$V$130,19,FALSE),0)+IF(A70=34,VLOOKUP(E70,'Ark34'!$A$2:$V$130,19,FALSE),0)+IF(E70="cup",VLOOKUP(E70,Arkcup!$A$2:$V$130,19,FALSE),0)+IF(A70=45,VLOOKUP(E70,'Ark45'!$A$2:$V$130,19,FALSE),0)+IF(A70=54,VLOOKUP(E70,'Ark54'!$A$2:$V$130,19,FALSE),0)+IF(A70=56,VLOOKUP(E70,'Ark56'!$A$2:$V$130,19,FALSE),0)+IF(A70=65,VLOOKUP(E70,'Ark65'!$A$2:$V$130,19,FALSE),0)+IF(A70="U911",VLOOKUP(E70,ArkU911s!$A$2:$V$130,19,FALSE),0)</f>
        <v>0</v>
      </c>
      <c r="T70" s="111">
        <f>IF(A70=43,VLOOKUP(E70,Ark43s!$A$2:$V$130,20,FALSE),0)+IF(A70=34,VLOOKUP(E70,'Ark34'!$A$2:$V$130,20,FALSE),0)+IF(E70="cup",VLOOKUP(E70,Arkcup!$A$2:$V$130,20,FALSE),0)+IF(A70=45,VLOOKUP(E70,'Ark45'!$A$2:$V$130,20,FALSE),0)+IF(A70=54,VLOOKUP(E70,'Ark54'!$A$2:$V$130,20,FALSE),0)+IF(A70=56,VLOOKUP(E70,'Ark56'!$A$2:$V$130,20,FALSE),0)+IF(A70=65,VLOOKUP(E70,'Ark65'!$A$2:$V$130,20,FALSE),0)+IF(A70="U911",VLOOKUP(E70,ArkU911s!$A$2:$V$130,20,FALSE),0)</f>
        <v>0</v>
      </c>
      <c r="U70" s="111">
        <f>IF(A70=43,VLOOKUP(E70,Ark43s!$A$2:$V$130,21,FALSE),0)+IF(A70=34,VLOOKUP(E70,'Ark34'!$A$2:$V$130,21,FALSE),0)+IF(E70="cup",VLOOKUP(E70,Arkcup!$A$2:$V$130,21,FALSE),0)+IF(A70=45,VLOOKUP(E70,'Ark45'!$A$2:$V$130,21,FALSE),0)+IF(A70=54,VLOOKUP(E70,'Ark54'!$A$2:$V$130,21,FALSE),0)+IF(A70=56,VLOOKUP(E70,'Ark56'!$A$2:$V$130,21,FALSE),0)+IF(A70=65,VLOOKUP(E70,'Ark65'!$A$2:$V$130,21,FALSE),0)+IF(A70="U911",VLOOKUP(E70,ArkU911s!$A$2:$V$130,21,FALSE),0)</f>
        <v>0</v>
      </c>
      <c r="V70" s="22">
        <f t="shared" si="4"/>
        <v>0</v>
      </c>
      <c r="W70" s="115"/>
    </row>
    <row r="71" spans="1:24" x14ac:dyDescent="0.25">
      <c r="A71">
        <v>43</v>
      </c>
      <c r="B71" s="26" t="s">
        <v>51</v>
      </c>
      <c r="C71" s="54" t="s">
        <v>22</v>
      </c>
      <c r="D71" s="61"/>
      <c r="E71" s="57">
        <v>0</v>
      </c>
      <c r="F71" s="111">
        <f>IF(A71=43,VLOOKUP(E71,Ark43d!$A$2:$V$130,6,FALSE),0)+IF(A71=34,VLOOKUP(E71,'Ark34'!$A$2:$V$130,6,FALSE),0)+IF(A71="cup",VLOOKUP(E71,Arkcup!$A$2:$V$130,6,FALSE),0)+IF(A71=45,VLOOKUP(E71,'Ark45'!$A$2:$V$130,6,FALSE),0)++IF(A71=54,VLOOKUP(E71,'Ark54'!$A$2:$V$130,6,FALSE),0)+IF(A71=56,VLOOKUP(E71,'Ark56'!$A$2:$V$130,6,FALSE),0)+IF(A71=65,VLOOKUP(E71,'Ark65'!$A$2:$V$130,6,FALSE),0)+IF(A71="U911",VLOOKUP(E71,ArkU11d!$A$2:$V$130,6,FALSE),0)</f>
        <v>0</v>
      </c>
      <c r="G71" s="111">
        <f>IF(A71=43,VLOOKUP(E71,Ark43d!$A$2:$V$130,7,FALSE),0)+IF(A71=34,VLOOKUP(E71,'Ark34'!$A$2:$V$130,7,FALSE),0)+IF(A71="cup",VLOOKUP(E71,Arkcup!$A$2:$V$130,7,FALSE),0)+IF(A71=45,VLOOKUP(E71,'Ark45'!$A$2:$V$130,7,FALSE),0)++IF(A71=54,VLOOKUP(E71,'Ark54'!$A$2:$V$130,7,FALSE),0)+IF(A71=56,VLOOKUP(E71,'Ark56'!$A$2:$V$130,7,FALSE),0)+IF(A71=65,VLOOKUP(E71,'Ark65'!$A$2:$V$130,7,FALSE),0)+IF(A71="U911",VLOOKUP(E71,ArkU11d!$A$2:$V$130,7,FALSE),0)</f>
        <v>0</v>
      </c>
      <c r="H71" s="111">
        <f>IF(A71=43,VLOOKUP(E71,Ark43d!$A$2:$V$130,8,FALSE),0)+IF(A71=34,VLOOKUP(E71,'Ark34'!$A$2:$V$130,8,FALSE),0)+IF(A71="cup",VLOOKUP(E71,Arkcup!$A$2:$V$130,8,FALSE),0)+IF(A71=45,VLOOKUP(E71,'Ark45'!$A$2:$V$130,8,FALSE),0)++IF(A71=54,VLOOKUP(E71,'Ark54'!$A$2:$V$130,8,FALSE),0)+IF(A71=56,VLOOKUP(E71,'Ark56'!$A$2:$V$130,8,FALSE),0)+IF(A71=65,VLOOKUP(E71,'Ark65'!$A$2:$V$130,8,FALSE),0)+IF(A71="U911",VLOOKUP(E71,ArkU11d!$A$2:$V$130,8,FALSE),0)</f>
        <v>0</v>
      </c>
      <c r="I71" s="111">
        <f>IF(A71=43,VLOOKUP(E71,Ark43d!$A$2:$V$130,9,FALSE),0)+IF(A71=34,VLOOKUP(E71,'Ark34'!$A$2:$V$130,9,FALSE),0)+IF(A71="cup",VLOOKUP(E71,Arkcup!$A$2:$V$130,9,FALSE),0)+IF(A71=45,VLOOKUP(E71,'Ark45'!$A$2:$V$130,9,FALSE),0)++IF(A71=54,VLOOKUP(E71,'Ark54'!$A$2:$V$130,9,FALSE),0)+IF(A71=56,VLOOKUP(E71,'Ark56'!$A$2:$V$130,9,FALSE),0)+IF(A71=65,VLOOKUP(E71,'Ark65'!$A$2:$V$130,9,FALSE),0)+IF(A71="U911",VLOOKUP(E71,ArkU11d!$A$2:$V$130,9,FALSE),0)</f>
        <v>0</v>
      </c>
      <c r="J71" s="111">
        <f>IF(A71=43,VLOOKUP(E71,Ark43s!$A$2:$V$130,10,FALSE),0)+IF(A71=34,VLOOKUP(E71,'Ark34'!$A$2:$V$130,10,FALSE),0)+IF(E71="cup",VLOOKUP(E71,Arkcup!$A$2:$V$130,10,FALSE),0)+IF(A71=45,VLOOKUP(E71,'Ark45'!$A$2:$V$130,10,FALSE),0)++IF(A71=54,VLOOKUP(E71,'Ark54'!$A$2:$V$130,10,FALSE),0)+IF(A71=56,VLOOKUP(E71,'Ark56'!$A$2:$V$130,10,FALSE),0)+IF(A71=65,VLOOKUP(E71,'Ark65'!$A$2:$V$130,10,FALSE),0)+IF(A71="SW3",VLOOKUP(E71,ArkSw3!$A$2:$V$130,10,FALSE),0)+IF(A71="SW4",VLOOKUP(E71,ArkSw4!$A$2:$V$130,10,FALSE),0)+IF(A71="SW5",VLOOKUP(E71,ArkSw5!$A$2:$V$130,10,FALSE),0)+IF(A71="SW6",VLOOKUP(E71,ArkSw6!$A$2:$V$130,10,FALSE),0)+IF(A71="U911",VLOOKUP(E71,ArkU11d!$A$2:$V$130,10,FALSE),0)</f>
        <v>0</v>
      </c>
      <c r="K71" s="111">
        <f>IF(A71=43,VLOOKUP(E71,Ark43s!$A$2:$V$130,11,FALSE),0)+IF(A71=34,VLOOKUP(E71,'Ark34'!$A$2:$V$130,11,FALSE),0)+IF(E71="cup",VLOOKUP(E71,Arkcup!$A$2:$V$130,11,FALSE),0)+IF(A71=45,VLOOKUP(E71,'Ark45'!$A$2:$V$130,11,FALSE),0)++IF(A71=54,VLOOKUP(E71,'Ark54'!$A$2:$V$130,11,FALSE),0)+IF(A71=56,VLOOKUP(E71,'Ark56'!$A$2:$V$130,11,FALSE),0)+IF(A71=65,VLOOKUP(E71,'Ark65'!$A$2:$V$130,11,FALSE),0)+IF(A71="SW3",VLOOKUP(E71,ArkSw3!$A$2:$V$130,11,FALSE),0)+IF(A71="SW4",VLOOKUP(E71,ArkSw4!$A$2:$V$130,11,FALSE),0)+IF(A71="SW5",VLOOKUP(E71,ArkSw5!$A$2:$V$130,11,FALSE),0)+IF(A71="SW6",VLOOKUP(E71,ArkSw6!$A$2:$V$130,11,FALSE),0)+IF(A71="U911",VLOOKUP(E71,ArkU11d!$A$2:$V$130,11,FALSE),0)</f>
        <v>0</v>
      </c>
      <c r="L71" s="111">
        <f>IF(A71=43,VLOOKUP(E71,Ark43s!$A$2:$V$130,12,FALSE),0)+IF(A71=34,VLOOKUP(E71,'Ark34'!$A$2:$V$130,12,FALSE),0)+IF(E71="cup",VLOOKUP(E71,Arkcup!$A$2:$V$130,12,FALSE),0)+IF(A71=45,VLOOKUP(E71,'Ark45'!$A$2:$V$130,12,FALSE),0)++IF(A71=54,VLOOKUP(E71,'Ark54'!$A$2:$V$130,12,FALSE),0)+IF(A71=56,VLOOKUP(E71,'Ark56'!$A$2:$V$130,12,FALSE),0)+IF(A71=65,VLOOKUP(E71,'Ark65'!$A$2:$V$130,12,FALSE),0)+IF(A71="SW3",VLOOKUP(E71,ArkSw3!$A$2:$V$130,12,FALSE),0)+IF(A71="SW4",VLOOKUP(E71,ArkSw4!$A$2:$V$130,12,FALSE),0)+IF(A71="SW5",VLOOKUP(E71,ArkSw5!$A$2:$V$130,12,FALSE),0)+IF(A71="SW6",VLOOKUP(E71,ArkSw6!$A$2:$V$130,12,FALSE),0)+IF(A71="U911",VLOOKUP(E71,ArkU11d!$A$2:$V$130,12,FALSE),0)</f>
        <v>0</v>
      </c>
      <c r="M71" s="111">
        <f>IF(A71=43,VLOOKUP(E71,Ark43s!$A$2:$V$130,13,FALSE),0)+IF(A71=34,VLOOKUP(E71,'Ark34'!$A$2:$V$130,13,FALSE),0)+IF(E71="cup",VLOOKUP(E71,Arkcup!$A$2:$V$130,13,FALSE),0)+IF(A71=45,VLOOKUP(E71,'Ark45'!$A$2:$V$130,13,FALSE),0)++IF(A71=54,VLOOKUP(E71,'Ark54'!$A$2:$V$130,13,FALSE),0)+IF(A71=56,VLOOKUP(E71,'Ark56'!$A$2:$V$130,13,FALSE),0)+IF(A71=65,VLOOKUP(E71,'Ark65'!$A$2:$V$130,13,FALSE),0)+IF(A71="SW3",VLOOKUP(E71,ArkSw3!$A$2:$V$130,13,FALSE),0)+IF(A71="SW4",VLOOKUP(E71,ArkSw4!$A$2:$V$130,13,FALSE),0)+IF(A71="SW5",VLOOKUP(E71,ArkSw5!$A$2:$V$130,13,FALSE),0)+IF(A71="SW6",VLOOKUP(E71,ArkSw6!$A$2:$V$130,13,FALSE),0)+IF(A71="U911",VLOOKUP(E71,ArkU11d!$A$2:$V$130,13,FALSE),0)</f>
        <v>0</v>
      </c>
      <c r="N71" s="111">
        <f>IF(A71=43,VLOOKUP(E71,Ark43s!$A$2:$V$130,14,FALSE),0)+IF(A71=34,VLOOKUP(E71,'Ark34'!$A$2:$V$130,14,FALSE),0)+IF(E71="cup",VLOOKUP(E71,Arkcup!$A$2:$V$130,14,FALSE),0)+IF(A71=45,VLOOKUP(E71,'Ark45'!$A$2:$V$130,14,FALSE),0)++IF(A71=54,VLOOKUP(E71,'Ark54'!$A$2:$V$130,14,FALSE),0)+IF(A71=56,VLOOKUP(E71,'Ark56'!$A$2:$V$130,14,FALSE),0)+IF(A71=65,VLOOKUP(E71,'Ark65'!$A$2:$V$130,14,FALSE),0)+IF(A71="SW3",VLOOKUP(E71,ArkSw3!$A$2:$V$130,14,FALSE),0)+IF(A71="SW4",VLOOKUP(E71,ArkSw4!$A$2:$V$130,14,FALSE),0)+IF(A71="SW5",VLOOKUP(E71,ArkSw5!$A$2:$V$130,14,FALSE),0)+IF(A71="SW6",VLOOKUP(E71,ArkSw6!$A$2:$V$130,14,FALSE),0)+IF(A71="U911",VLOOKUP(E71,ArkU11d!$A$2:$V$130,14,FALSE),0)</f>
        <v>0</v>
      </c>
      <c r="O71" s="111">
        <f>IF(A71=43,VLOOKUP(E71,Ark43s!$A$2:$V$130,15,FALSE),0)+IF(A71=34,VLOOKUP(E71,'Ark34'!$A$2:$V$130,15,FALSE),0)+IF(E71="cup",VLOOKUP(E71,Arkcup!$A$2:$V$130,15,FALSE),0)+IF(A71=45,VLOOKUP(E71,'Ark45'!$A$2:$V$130,15,FALSE),0)++IF(A71=54,VLOOKUP(E71,'Ark54'!$A$2:$V$130,15,FALSE),0)+IF(A71=56,VLOOKUP(E71,'Ark56'!$A$2:$V$130,15,FALSE),0)+IF(A71=65,VLOOKUP(E71,'Ark65'!$A$2:$V$130,15,FALSE),0)+IF(A71="SW3",VLOOKUP(E71,ArkSw3!$A$2:$V$130,15,FALSE),0)+IF(A71="SW4",VLOOKUP(E71,ArkSw4!$A$2:$V$130,15,FALSE),0)+IF(A71="SW5",VLOOKUP(E71,ArkSw5!$A$2:$V$130,15,FALSE),0)+IF(A71="SW6",VLOOKUP(E71,ArkSw6!$A$2:$V$130,15,FALSE),0)+IF(A71="U911",VLOOKUP(E71,ArkU11d!$A$2:$V$130,15,FALSE),0)</f>
        <v>0</v>
      </c>
      <c r="P71" s="111">
        <f>IF(A71=43,VLOOKUP(E71,Ark43s!$A$2:$V$130,16,FALSE),0)+IF(A71=34,VLOOKUP(E71,'Ark34'!$A$2:$V$130,16,FALSE),0)+IF(E71="cup",VLOOKUP(E71,Arkcup!$A$2:$V$130,16,FALSE),0)+IF(A71=45,VLOOKUP(E71,'Ark45'!$A$2:$V$130,16,FALSE),0)+IF(A71=54,VLOOKUP(E71,'Ark54'!$A$2:$V$130,16,FALSE),0)+IF(A71=56,VLOOKUP(E71,'Ark56'!$A$2:$V$130,16,FALSE),0)+IF(A71=65,VLOOKUP(E71,'Ark65'!$A$2:$V$130,16,FALSE),0)+IF(A71="U911",VLOOKUP(E71,ArkU11d!$A$2:$V$130,16,FALSE),0)</f>
        <v>0</v>
      </c>
      <c r="Q71" s="111">
        <f>IF(A71=43,VLOOKUP(E71,Ark43s!$A$2:$V$130,17,FALSE),0)+IF(A71=34,VLOOKUP(E71,'Ark34'!$A$2:$V$130,17,FALSE),0)+IF(E71="cup",VLOOKUP(E71,Arkcup!$A$2:$V$130,17,FALSE),0)+IF(A71=45,VLOOKUP(E71,'Ark45'!$A$2:$V$130,17,FALSE),0)+IF(A71=54,VLOOKUP(E71,'Ark54'!$A$2:$V$130,17,FALSE),0)+IF(A71=56,VLOOKUP(E71,'Ark56'!$A$2:$V$130,17,FALSE),0)+IF(A71=65,VLOOKUP(E71,'Ark65'!$A$2:$V$130,17,FALSE),0)+IF(A71="U911",VLOOKUP(E71,ArkU11d!$A$2:$V$130,17,FALSE),0)</f>
        <v>0</v>
      </c>
      <c r="R71" s="111">
        <f>IF(A71=43,VLOOKUP(E71,Ark43s!$A$2:$V$130,18,FALSE),0)+IF(A71=34,VLOOKUP(E71,'Ark34'!$A$2:$V$130,18,FALSE),0)+IF(E71="cup",VLOOKUP(E71,Arkcup!$A$2:$V$130,18,FALSE),0)+IF(A71=45,VLOOKUP(E71,'Ark45'!$A$2:$V$130,18,FALSE),0)+IF(A71=54,VLOOKUP(E71,'Ark54'!$A$2:$V$130,18,FALSE),0)+IF(A71=56,VLOOKUP(E71,'Ark56'!$A$2:$V$130,18,FALSE),0)+IF(A71=65,VLOOKUP(E71,'Ark65'!$A$2:$V$130,18,FALSE),0)+IF(A71="U911",VLOOKUP(E71,ArkU11d!$A$2:$V$130,18,FALSE),0)</f>
        <v>0</v>
      </c>
      <c r="S71" s="111">
        <f>IF(A71=43,VLOOKUP(E71,Ark43s!$A$2:$V$130,19,FALSE),0)+IF(A71=34,VLOOKUP(E71,'Ark34'!$A$2:$V$130,19,FALSE),0)+IF(E71="cup",VLOOKUP(E71,Arkcup!$A$2:$V$130,19,FALSE),0)+IF(A71=45,VLOOKUP(E71,'Ark45'!$A$2:$V$130,19,FALSE),0)+IF(A71=54,VLOOKUP(E71,'Ark54'!$A$2:$V$130,19,FALSE),0)+IF(A71=56,VLOOKUP(E71,'Ark56'!$A$2:$V$130,19,FALSE),0)+IF(A71=65,VLOOKUP(E71,'Ark65'!$A$2:$V$130,19,FALSE),0)+IF(A71="U911",VLOOKUP(E71,ArkU11d!$A$2:$V$130,19,FALSE),0)</f>
        <v>0</v>
      </c>
      <c r="T71" s="111">
        <f>IF(A71=43,VLOOKUP(E71,Ark43s!$A$2:$V$130,20,FALSE),0)+IF(A71=34,VLOOKUP(E71,'Ark34'!$A$2:$V$130,20,FALSE),0)+IF(E71="cup",VLOOKUP(E71,Arkcup!$A$2:$V$130,20,FALSE),0)+IF(A71=45,VLOOKUP(E71,'Ark45'!$A$2:$V$130,20,FALSE),0)+IF(A71=54,VLOOKUP(E71,'Ark54'!$A$2:$V$130,20,FALSE),0)+IF(A71=56,VLOOKUP(E71,'Ark56'!$A$2:$V$130,20,FALSE),0)+IF(A71=65,VLOOKUP(E71,'Ark65'!$A$2:$V$130,20,FALSE),0)+IF(A71="U911",VLOOKUP(E71,ArkU11d!$A$2:$V$130,20,FALSE),0)</f>
        <v>0</v>
      </c>
      <c r="U71" s="111">
        <f>IF(A71=43,VLOOKUP(E71,Ark43s!$A$2:$V$130,21,FALSE),0)+IF(A71=34,VLOOKUP(E71,'Ark34'!$A$2:$V$130,21,FALSE),0)+IF(E71="cup",VLOOKUP(E71,Arkcup!$A$2:$V$130,21,FALSE),0)+IF(A71=45,VLOOKUP(E71,'Ark45'!$A$2:$V$130,21,FALSE),0)+IF(A71=54,VLOOKUP(E71,'Ark54'!$A$2:$V$130,21,FALSE),0)+IF(A71=56,VLOOKUP(E71,'Ark56'!$A$2:$V$130,21,FALSE),0)+IF(A71=65,VLOOKUP(E71,'Ark65'!$A$2:$V$130,21,FALSE),0)+IF(A71="U911",VLOOKUP(E71,ArkU11d!$A$2:$V$130,21,FALSE),0)</f>
        <v>0</v>
      </c>
      <c r="V71" s="22">
        <f t="shared" si="4"/>
        <v>0</v>
      </c>
      <c r="W71" s="115"/>
    </row>
    <row r="72" spans="1:24" x14ac:dyDescent="0.25">
      <c r="A72">
        <v>43</v>
      </c>
      <c r="B72" s="26" t="s">
        <v>51</v>
      </c>
      <c r="C72" s="54" t="s">
        <v>23</v>
      </c>
      <c r="D72" s="61"/>
      <c r="E72" s="57">
        <v>0</v>
      </c>
      <c r="F72" s="111">
        <f>IF(A72=43,VLOOKUP(E72,Ark43d!$A$2:$V$130,6,FALSE),0)+IF(A72=34,VLOOKUP(E72,'Ark34'!$A$2:$V$130,6,FALSE),0)+IF(A72="cup",VLOOKUP(E72,Arkcup!$A$2:$V$130,6,FALSE),0)+IF(A72=45,VLOOKUP(E72,'Ark45'!$A$2:$V$130,6,FALSE),0)++IF(A72=54,VLOOKUP(E72,'Ark54'!$A$2:$V$130,6,FALSE),0)+IF(A72=56,VLOOKUP(E72,'Ark56'!$A$2:$V$130,6,FALSE),0)+IF(A72=65,VLOOKUP(E72,'Ark65'!$A$2:$V$130,6,FALSE),0)+IF(A72="U911",VLOOKUP(E72,ArkU11d!$A$2:$V$130,6,FALSE),0)</f>
        <v>0</v>
      </c>
      <c r="G72" s="111">
        <f>IF(A72=43,VLOOKUP(E72,Ark43d!$A$2:$V$130,7,FALSE),0)+IF(A72=34,VLOOKUP(E72,'Ark34'!$A$2:$V$130,7,FALSE),0)+IF(A72="cup",VLOOKUP(E72,Arkcup!$A$2:$V$130,7,FALSE),0)+IF(A72=45,VLOOKUP(E72,'Ark45'!$A$2:$V$130,7,FALSE),0)++IF(A72=54,VLOOKUP(E72,'Ark54'!$A$2:$V$130,7,FALSE),0)+IF(A72=56,VLOOKUP(E72,'Ark56'!$A$2:$V$130,7,FALSE),0)+IF(A72=65,VLOOKUP(E72,'Ark65'!$A$2:$V$130,7,FALSE),0)+IF(A72="U911",VLOOKUP(E72,ArkU11d!$A$2:$V$130,7,FALSE),0)</f>
        <v>0</v>
      </c>
      <c r="H72" s="111">
        <f>IF(A72=43,VLOOKUP(E72,Ark43d!$A$2:$V$130,8,FALSE),0)+IF(A72=34,VLOOKUP(E72,'Ark34'!$A$2:$V$130,8,FALSE),0)+IF(A72="cup",VLOOKUP(E72,Arkcup!$A$2:$V$130,8,FALSE),0)+IF(A72=45,VLOOKUP(E72,'Ark45'!$A$2:$V$130,8,FALSE),0)++IF(A72=54,VLOOKUP(E72,'Ark54'!$A$2:$V$130,8,FALSE),0)+IF(A72=56,VLOOKUP(E72,'Ark56'!$A$2:$V$130,8,FALSE),0)+IF(A72=65,VLOOKUP(E72,'Ark65'!$A$2:$V$130,8,FALSE),0)+IF(A72="U911",VLOOKUP(E72,ArkU11d!$A$2:$V$130,8,FALSE),0)</f>
        <v>0</v>
      </c>
      <c r="I72" s="111">
        <f>IF(A72=43,VLOOKUP(E72,Ark43d!$A$2:$V$130,9,FALSE),0)+IF(A72=34,VLOOKUP(E72,'Ark34'!$A$2:$V$130,9,FALSE),0)+IF(A72="cup",VLOOKUP(E72,Arkcup!$A$2:$V$130,9,FALSE),0)+IF(A72=45,VLOOKUP(E72,'Ark45'!$A$2:$V$130,9,FALSE),0)++IF(A72=54,VLOOKUP(E72,'Ark54'!$A$2:$V$130,9,FALSE),0)+IF(A72=56,VLOOKUP(E72,'Ark56'!$A$2:$V$130,9,FALSE),0)+IF(A72=65,VLOOKUP(E72,'Ark65'!$A$2:$V$130,9,FALSE),0)+IF(A72="U911",VLOOKUP(E72,ArkU11d!$A$2:$V$130,9,FALSE),0)</f>
        <v>0</v>
      </c>
      <c r="J72" s="111">
        <f>IF(A72=43,VLOOKUP(E72,Ark43s!$A$2:$V$130,10,FALSE),0)+IF(A72=34,VLOOKUP(E72,'Ark34'!$A$2:$V$130,10,FALSE),0)+IF(E72="cup",VLOOKUP(E72,Arkcup!$A$2:$V$130,10,FALSE),0)+IF(A72=45,VLOOKUP(E72,'Ark45'!$A$2:$V$130,10,FALSE),0)++IF(A72=54,VLOOKUP(E72,'Ark54'!$A$2:$V$130,10,FALSE),0)+IF(A72=56,VLOOKUP(E72,'Ark56'!$A$2:$V$130,10,FALSE),0)+IF(A72=65,VLOOKUP(E72,'Ark65'!$A$2:$V$130,10,FALSE),0)+IF(A72="SW3",VLOOKUP(E72,ArkSw3!$A$2:$V$130,10,FALSE),0)+IF(A72="SW4",VLOOKUP(E72,ArkSw4!$A$2:$V$130,10,FALSE),0)+IF(A72="SW5",VLOOKUP(E72,ArkSw5!$A$2:$V$130,10,FALSE),0)+IF(A72="SW6",VLOOKUP(E72,ArkSw6!$A$2:$V$130,10,FALSE),0)+IF(A72="U911",VLOOKUP(E72,ArkU11d!$A$2:$V$130,10,FALSE),0)</f>
        <v>0</v>
      </c>
      <c r="K72" s="111">
        <f>IF(A72=43,VLOOKUP(E72,Ark43s!$A$2:$V$130,11,FALSE),0)+IF(A72=34,VLOOKUP(E72,'Ark34'!$A$2:$V$130,11,FALSE),0)+IF(E72="cup",VLOOKUP(E72,Arkcup!$A$2:$V$130,11,FALSE),0)+IF(A72=45,VLOOKUP(E72,'Ark45'!$A$2:$V$130,11,FALSE),0)++IF(A72=54,VLOOKUP(E72,'Ark54'!$A$2:$V$130,11,FALSE),0)+IF(A72=56,VLOOKUP(E72,'Ark56'!$A$2:$V$130,11,FALSE),0)+IF(A72=65,VLOOKUP(E72,'Ark65'!$A$2:$V$130,11,FALSE),0)+IF(A72="SW3",VLOOKUP(E72,ArkSw3!$A$2:$V$130,11,FALSE),0)+IF(A72="SW4",VLOOKUP(E72,ArkSw4!$A$2:$V$130,11,FALSE),0)+IF(A72="SW5",VLOOKUP(E72,ArkSw5!$A$2:$V$130,11,FALSE),0)+IF(A72="SW6",VLOOKUP(E72,ArkSw6!$A$2:$V$130,11,FALSE),0)+IF(A72="U911",VLOOKUP(E72,ArkU11d!$A$2:$V$130,11,FALSE),0)</f>
        <v>0</v>
      </c>
      <c r="L72" s="111">
        <f>IF(A72=43,VLOOKUP(E72,Ark43s!$A$2:$V$130,12,FALSE),0)+IF(A72=34,VLOOKUP(E72,'Ark34'!$A$2:$V$130,12,FALSE),0)+IF(E72="cup",VLOOKUP(E72,Arkcup!$A$2:$V$130,12,FALSE),0)+IF(A72=45,VLOOKUP(E72,'Ark45'!$A$2:$V$130,12,FALSE),0)++IF(A72=54,VLOOKUP(E72,'Ark54'!$A$2:$V$130,12,FALSE),0)+IF(A72=56,VLOOKUP(E72,'Ark56'!$A$2:$V$130,12,FALSE),0)+IF(A72=65,VLOOKUP(E72,'Ark65'!$A$2:$V$130,12,FALSE),0)+IF(A72="SW3",VLOOKUP(E72,ArkSw3!$A$2:$V$130,12,FALSE),0)+IF(A72="SW4",VLOOKUP(E72,ArkSw4!$A$2:$V$130,12,FALSE),0)+IF(A72="SW5",VLOOKUP(E72,ArkSw5!$A$2:$V$130,12,FALSE),0)+IF(A72="SW6",VLOOKUP(E72,ArkSw6!$A$2:$V$130,12,FALSE),0)+IF(A72="U911",VLOOKUP(E72,ArkU11d!$A$2:$V$130,12,FALSE),0)</f>
        <v>0</v>
      </c>
      <c r="M72" s="111">
        <f>IF(A72=43,VLOOKUP(E72,Ark43s!$A$2:$V$130,13,FALSE),0)+IF(A72=34,VLOOKUP(E72,'Ark34'!$A$2:$V$130,13,FALSE),0)+IF(E72="cup",VLOOKUP(E72,Arkcup!$A$2:$V$130,13,FALSE),0)+IF(A72=45,VLOOKUP(E72,'Ark45'!$A$2:$V$130,13,FALSE),0)++IF(A72=54,VLOOKUP(E72,'Ark54'!$A$2:$V$130,13,FALSE),0)+IF(A72=56,VLOOKUP(E72,'Ark56'!$A$2:$V$130,13,FALSE),0)+IF(A72=65,VLOOKUP(E72,'Ark65'!$A$2:$V$130,13,FALSE),0)+IF(A72="SW3",VLOOKUP(E72,ArkSw3!$A$2:$V$130,13,FALSE),0)+IF(A72="SW4",VLOOKUP(E72,ArkSw4!$A$2:$V$130,13,FALSE),0)+IF(A72="SW5",VLOOKUP(E72,ArkSw5!$A$2:$V$130,13,FALSE),0)+IF(A72="SW6",VLOOKUP(E72,ArkSw6!$A$2:$V$130,13,FALSE),0)+IF(A72="U911",VLOOKUP(E72,ArkU11d!$A$2:$V$130,13,FALSE),0)</f>
        <v>0</v>
      </c>
      <c r="N72" s="111">
        <f>IF(A72=43,VLOOKUP(E72,Ark43s!$A$2:$V$130,14,FALSE),0)+IF(A72=34,VLOOKUP(E72,'Ark34'!$A$2:$V$130,14,FALSE),0)+IF(E72="cup",VLOOKUP(E72,Arkcup!$A$2:$V$130,14,FALSE),0)+IF(A72=45,VLOOKUP(E72,'Ark45'!$A$2:$V$130,14,FALSE),0)++IF(A72=54,VLOOKUP(E72,'Ark54'!$A$2:$V$130,14,FALSE),0)+IF(A72=56,VLOOKUP(E72,'Ark56'!$A$2:$V$130,14,FALSE),0)+IF(A72=65,VLOOKUP(E72,'Ark65'!$A$2:$V$130,14,FALSE),0)+IF(A72="SW3",VLOOKUP(E72,ArkSw3!$A$2:$V$130,14,FALSE),0)+IF(A72="SW4",VLOOKUP(E72,ArkSw4!$A$2:$V$130,14,FALSE),0)+IF(A72="SW5",VLOOKUP(E72,ArkSw5!$A$2:$V$130,14,FALSE),0)+IF(A72="SW6",VLOOKUP(E72,ArkSw6!$A$2:$V$130,14,FALSE),0)+IF(A72="U911",VLOOKUP(E72,ArkU11d!$A$2:$V$130,14,FALSE),0)</f>
        <v>0</v>
      </c>
      <c r="O72" s="111">
        <f>IF(A72=43,VLOOKUP(E72,Ark43s!$A$2:$V$130,15,FALSE),0)+IF(A72=34,VLOOKUP(E72,'Ark34'!$A$2:$V$130,15,FALSE),0)+IF(E72="cup",VLOOKUP(E72,Arkcup!$A$2:$V$130,15,FALSE),0)+IF(A72=45,VLOOKUP(E72,'Ark45'!$A$2:$V$130,15,FALSE),0)++IF(A72=54,VLOOKUP(E72,'Ark54'!$A$2:$V$130,15,FALSE),0)+IF(A72=56,VLOOKUP(E72,'Ark56'!$A$2:$V$130,15,FALSE),0)+IF(A72=65,VLOOKUP(E72,'Ark65'!$A$2:$V$130,15,FALSE),0)+IF(A72="SW3",VLOOKUP(E72,ArkSw3!$A$2:$V$130,15,FALSE),0)+IF(A72="SW4",VLOOKUP(E72,ArkSw4!$A$2:$V$130,15,FALSE),0)+IF(A72="SW5",VLOOKUP(E72,ArkSw5!$A$2:$V$130,15,FALSE),0)+IF(A72="SW6",VLOOKUP(E72,ArkSw6!$A$2:$V$130,15,FALSE),0)+IF(A72="U911",VLOOKUP(E72,ArkU11d!$A$2:$V$130,15,FALSE),0)</f>
        <v>0</v>
      </c>
      <c r="P72" s="111">
        <f>IF(A72=43,VLOOKUP(E72,Ark43s!$A$2:$V$130,16,FALSE),0)+IF(A72=34,VLOOKUP(E72,'Ark34'!$A$2:$V$130,16,FALSE),0)+IF(E72="cup",VLOOKUP(E72,Arkcup!$A$2:$V$130,16,FALSE),0)+IF(A72=45,VLOOKUP(E72,'Ark45'!$A$2:$V$130,16,FALSE),0)+IF(A72=54,VLOOKUP(E72,'Ark54'!$A$2:$V$130,16,FALSE),0)+IF(A72=56,VLOOKUP(E72,'Ark56'!$A$2:$V$130,16,FALSE),0)+IF(A72=65,VLOOKUP(E72,'Ark65'!$A$2:$V$130,16,FALSE),0)+IF(A72="U911",VLOOKUP(E72,ArkU11d!$A$2:$V$130,16,FALSE),0)</f>
        <v>0</v>
      </c>
      <c r="Q72" s="111">
        <f>IF(A72=43,VLOOKUP(E72,Ark43s!$A$2:$V$130,17,FALSE),0)+IF(A72=34,VLOOKUP(E72,'Ark34'!$A$2:$V$130,17,FALSE),0)+IF(E72="cup",VLOOKUP(E72,Arkcup!$A$2:$V$130,17,FALSE),0)+IF(A72=45,VLOOKUP(E72,'Ark45'!$A$2:$V$130,17,FALSE),0)+IF(A72=54,VLOOKUP(E72,'Ark54'!$A$2:$V$130,17,FALSE),0)+IF(A72=56,VLOOKUP(E72,'Ark56'!$A$2:$V$130,17,FALSE),0)+IF(A72=65,VLOOKUP(E72,'Ark65'!$A$2:$V$130,17,FALSE),0)+IF(A72="U911",VLOOKUP(E72,ArkU11d!$A$2:$V$130,17,FALSE),0)</f>
        <v>0</v>
      </c>
      <c r="R72" s="111">
        <f>IF(A72=43,VLOOKUP(E72,Ark43s!$A$2:$V$130,18,FALSE),0)+IF(A72=34,VLOOKUP(E72,'Ark34'!$A$2:$V$130,18,FALSE),0)+IF(E72="cup",VLOOKUP(E72,Arkcup!$A$2:$V$130,18,FALSE),0)+IF(A72=45,VLOOKUP(E72,'Ark45'!$A$2:$V$130,18,FALSE),0)+IF(A72=54,VLOOKUP(E72,'Ark54'!$A$2:$V$130,18,FALSE),0)+IF(A72=56,VLOOKUP(E72,'Ark56'!$A$2:$V$130,18,FALSE),0)+IF(A72=65,VLOOKUP(E72,'Ark65'!$A$2:$V$130,18,FALSE),0)+IF(A72="U911",VLOOKUP(E72,ArkU11d!$A$2:$V$130,18,FALSE),0)</f>
        <v>0</v>
      </c>
      <c r="S72" s="111">
        <f>IF(A72=43,VLOOKUP(E72,Ark43s!$A$2:$V$130,19,FALSE),0)+IF(A72=34,VLOOKUP(E72,'Ark34'!$A$2:$V$130,19,FALSE),0)+IF(E72="cup",VLOOKUP(E72,Arkcup!$A$2:$V$130,19,FALSE),0)+IF(A72=45,VLOOKUP(E72,'Ark45'!$A$2:$V$130,19,FALSE),0)+IF(A72=54,VLOOKUP(E72,'Ark54'!$A$2:$V$130,19,FALSE),0)+IF(A72=56,VLOOKUP(E72,'Ark56'!$A$2:$V$130,19,FALSE),0)+IF(A72=65,VLOOKUP(E72,'Ark65'!$A$2:$V$130,19,FALSE),0)+IF(A72="U911",VLOOKUP(E72,ArkU11d!$A$2:$V$130,19,FALSE),0)</f>
        <v>0</v>
      </c>
      <c r="T72" s="111">
        <f>IF(A72=43,VLOOKUP(E72,Ark43s!$A$2:$V$130,20,FALSE),0)+IF(A72=34,VLOOKUP(E72,'Ark34'!$A$2:$V$130,20,FALSE),0)+IF(E72="cup",VLOOKUP(E72,Arkcup!$A$2:$V$130,20,FALSE),0)+IF(A72=45,VLOOKUP(E72,'Ark45'!$A$2:$V$130,20,FALSE),0)+IF(A72=54,VLOOKUP(E72,'Ark54'!$A$2:$V$130,20,FALSE),0)+IF(A72=56,VLOOKUP(E72,'Ark56'!$A$2:$V$130,20,FALSE),0)+IF(A72=65,VLOOKUP(E72,'Ark65'!$A$2:$V$130,20,FALSE),0)+IF(A72="U911",VLOOKUP(E72,ArkU11d!$A$2:$V$130,20,FALSE),0)</f>
        <v>0</v>
      </c>
      <c r="U72" s="111">
        <f>IF(A72=43,VLOOKUP(E72,Ark43s!$A$2:$V$130,21,FALSE),0)+IF(A72=34,VLOOKUP(E72,'Ark34'!$A$2:$V$130,21,FALSE),0)+IF(E72="cup",VLOOKUP(E72,Arkcup!$A$2:$V$130,21,FALSE),0)+IF(A72=45,VLOOKUP(E72,'Ark45'!$A$2:$V$130,21,FALSE),0)+IF(A72=54,VLOOKUP(E72,'Ark54'!$A$2:$V$130,21,FALSE),0)+IF(A72=56,VLOOKUP(E72,'Ark56'!$A$2:$V$130,21,FALSE),0)+IF(A72=65,VLOOKUP(E72,'Ark65'!$A$2:$V$130,21,FALSE),0)+IF(A72="U911",VLOOKUP(E72,ArkU11d!$A$2:$V$130,21,FALSE),0)</f>
        <v>0</v>
      </c>
      <c r="V72" s="22">
        <f t="shared" si="4"/>
        <v>0</v>
      </c>
      <c r="W72" s="115"/>
    </row>
    <row r="73" spans="1:24" ht="15.75" thickBot="1" x14ac:dyDescent="0.3">
      <c r="A73">
        <v>43</v>
      </c>
      <c r="B73" s="35" t="s">
        <v>51</v>
      </c>
      <c r="C73" s="55" t="s">
        <v>24</v>
      </c>
      <c r="D73" s="62"/>
      <c r="E73" s="58">
        <v>0</v>
      </c>
      <c r="F73" s="112">
        <f>IF(A73=43,VLOOKUP(E73,Ark43d!$A$2:$V$130,6,FALSE),0)+IF(A73=34,VLOOKUP(E73,'Ark34'!$A$2:$V$130,6,FALSE),0)+IF(A73="cup",VLOOKUP(E73,Arkcup!$A$2:$V$130,6,FALSE),0)+IF(A73=45,VLOOKUP(E73,'Ark45'!$A$2:$V$130,6,FALSE),0)++IF(A73=54,VLOOKUP(E73,'Ark54'!$A$2:$V$130,6,FALSE),0)+IF(A73=56,VLOOKUP(E73,'Ark56'!$A$2:$V$130,6,FALSE),0)+IF(A73=65,VLOOKUP(E73,'Ark65'!$A$2:$V$130,6,FALSE),0)+IF(A73="U911",VLOOKUP(E73,ArkU11d!$A$2:$V$130,6,FALSE),0)</f>
        <v>0</v>
      </c>
      <c r="G73" s="112">
        <f>IF(A73=43,VLOOKUP(E73,Ark43d!$A$2:$V$130,7,FALSE),0)+IF(A73=34,VLOOKUP(E73,'Ark34'!$A$2:$V$130,7,FALSE),0)+IF(A73="cup",VLOOKUP(E73,Arkcup!$A$2:$V$130,7,FALSE),0)+IF(A73=45,VLOOKUP(E73,'Ark45'!$A$2:$V$130,7,FALSE),0)++IF(A73=54,VLOOKUP(E73,'Ark54'!$A$2:$V$130,7,FALSE),0)+IF(A73=56,VLOOKUP(E73,'Ark56'!$A$2:$V$130,7,FALSE),0)+IF(A73=65,VLOOKUP(E73,'Ark65'!$A$2:$V$130,7,FALSE),0)+IF(A73="U911",VLOOKUP(E73,ArkU11d!$A$2:$V$130,7,FALSE),0)</f>
        <v>0</v>
      </c>
      <c r="H73" s="112">
        <f>IF(A73=43,VLOOKUP(E73,Ark43d!$A$2:$V$130,8,FALSE),0)+IF(A73=34,VLOOKUP(E73,'Ark34'!$A$2:$V$130,8,FALSE),0)+IF(A73="cup",VLOOKUP(E73,Arkcup!$A$2:$V$130,8,FALSE),0)+IF(A73=45,VLOOKUP(E73,'Ark45'!$A$2:$V$130,8,FALSE),0)++IF(A73=54,VLOOKUP(E73,'Ark54'!$A$2:$V$130,8,FALSE),0)+IF(A73=56,VLOOKUP(E73,'Ark56'!$A$2:$V$130,8,FALSE),0)+IF(A73=65,VLOOKUP(E73,'Ark65'!$A$2:$V$130,8,FALSE),0)+IF(A73="U911",VLOOKUP(E73,ArkU11d!$A$2:$V$130,8,FALSE),0)</f>
        <v>0</v>
      </c>
      <c r="I73" s="112">
        <f>IF(A73=43,VLOOKUP(E73,Ark43d!$A$2:$V$130,9,FALSE),0)+IF(A73=34,VLOOKUP(E73,'Ark34'!$A$2:$V$130,9,FALSE),0)+IF(A73="cup",VLOOKUP(E73,Arkcup!$A$2:$V$130,9,FALSE),0)+IF(A73=45,VLOOKUP(E73,'Ark45'!$A$2:$V$130,9,FALSE),0)++IF(A73=54,VLOOKUP(E73,'Ark54'!$A$2:$V$130,9,FALSE),0)+IF(A73=56,VLOOKUP(E73,'Ark56'!$A$2:$V$130,9,FALSE),0)+IF(A73=65,VLOOKUP(E73,'Ark65'!$A$2:$V$130,9,FALSE),0)+IF(A73="U911",VLOOKUP(E73,ArkU11d!$A$2:$V$130,9,FALSE),0)</f>
        <v>0</v>
      </c>
      <c r="J73" s="112">
        <f>IF(A73=43,VLOOKUP(E73,Ark43s!$A$2:$V$130,10,FALSE),0)+IF(A73=34,VLOOKUP(E73,'Ark34'!$A$2:$V$130,10,FALSE),0)+IF(E73="cup",VLOOKUP(E73,Arkcup!$A$2:$V$130,10,FALSE),0)+IF(A73=45,VLOOKUP(E73,'Ark45'!$A$2:$V$130,10,FALSE),0)++IF(A73=54,VLOOKUP(E73,'Ark54'!$A$2:$V$130,10,FALSE),0)+IF(A73=56,VLOOKUP(E73,'Ark56'!$A$2:$V$130,10,FALSE),0)+IF(A73=65,VLOOKUP(E73,'Ark65'!$A$2:$V$130,10,FALSE),0)+IF(A73="SW3",VLOOKUP(E73,ArkSw3!$A$2:$V$130,10,FALSE),0)+IF(A73="SW4",VLOOKUP(E73,ArkSw4!$A$2:$V$130,10,FALSE),0)+IF(A73="SW5",VLOOKUP(E73,ArkSw5!$A$2:$V$130,10,FALSE),0)+IF(A73="SW6",VLOOKUP(E73,ArkSw6!$A$2:$V$130,10,FALSE),0)+IF(A73="U911",VLOOKUP(E73,ArkU11d!$A$2:$V$130,10,FALSE),0)</f>
        <v>0</v>
      </c>
      <c r="K73" s="112">
        <f>IF(A73=43,VLOOKUP(E73,Ark43s!$A$2:$V$130,11,FALSE),0)+IF(A73=34,VLOOKUP(E73,'Ark34'!$A$2:$V$130,11,FALSE),0)+IF(E73="cup",VLOOKUP(E73,Arkcup!$A$2:$V$130,11,FALSE),0)+IF(A73=45,VLOOKUP(E73,'Ark45'!$A$2:$V$130,11,FALSE),0)++IF(A73=54,VLOOKUP(E73,'Ark54'!$A$2:$V$130,11,FALSE),0)+IF(A73=56,VLOOKUP(E73,'Ark56'!$A$2:$V$130,11,FALSE),0)+IF(A73=65,VLOOKUP(E73,'Ark65'!$A$2:$V$130,11,FALSE),0)+IF(A73="SW3",VLOOKUP(E73,ArkSw3!$A$2:$V$130,11,FALSE),0)+IF(A73="SW4",VLOOKUP(E73,ArkSw4!$A$2:$V$130,11,FALSE),0)+IF(A73="SW5",VLOOKUP(E73,ArkSw5!$A$2:$V$130,11,FALSE),0)+IF(A73="SW6",VLOOKUP(E73,ArkSw6!$A$2:$V$130,11,FALSE),0)+IF(A73="U911",VLOOKUP(E73,ArkU11d!$A$2:$V$130,11,FALSE),0)</f>
        <v>0</v>
      </c>
      <c r="L73" s="112">
        <f>IF(A73=43,VLOOKUP(E73,Ark43s!$A$2:$V$130,12,FALSE),0)+IF(A73=34,VLOOKUP(E73,'Ark34'!$A$2:$V$130,12,FALSE),0)+IF(E73="cup",VLOOKUP(E73,Arkcup!$A$2:$V$130,12,FALSE),0)+IF(A73=45,VLOOKUP(E73,'Ark45'!$A$2:$V$130,12,FALSE),0)++IF(A73=54,VLOOKUP(E73,'Ark54'!$A$2:$V$130,12,FALSE),0)+IF(A73=56,VLOOKUP(E73,'Ark56'!$A$2:$V$130,12,FALSE),0)+IF(A73=65,VLOOKUP(E73,'Ark65'!$A$2:$V$130,12,FALSE),0)+IF(A73="SW3",VLOOKUP(E73,ArkSw3!$A$2:$V$130,12,FALSE),0)+IF(A73="SW4",VLOOKUP(E73,ArkSw4!$A$2:$V$130,12,FALSE),0)+IF(A73="SW5",VLOOKUP(E73,ArkSw5!$A$2:$V$130,12,FALSE),0)+IF(A73="SW6",VLOOKUP(E73,ArkSw6!$A$2:$V$130,12,FALSE),0)+IF(A73="U911",VLOOKUP(E73,ArkU11d!$A$2:$V$130,12,FALSE),0)</f>
        <v>0</v>
      </c>
      <c r="M73" s="112">
        <f>IF(A73=43,VLOOKUP(E73,Ark43s!$A$2:$V$130,13,FALSE),0)+IF(A73=34,VLOOKUP(E73,'Ark34'!$A$2:$V$130,13,FALSE),0)+IF(E73="cup",VLOOKUP(E73,Arkcup!$A$2:$V$130,13,FALSE),0)+IF(A73=45,VLOOKUP(E73,'Ark45'!$A$2:$V$130,13,FALSE),0)++IF(A73=54,VLOOKUP(E73,'Ark54'!$A$2:$V$130,13,FALSE),0)+IF(A73=56,VLOOKUP(E73,'Ark56'!$A$2:$V$130,13,FALSE),0)+IF(A73=65,VLOOKUP(E73,'Ark65'!$A$2:$V$130,13,FALSE),0)+IF(A73="SW3",VLOOKUP(E73,ArkSw3!$A$2:$V$130,13,FALSE),0)+IF(A73="SW4",VLOOKUP(E73,ArkSw4!$A$2:$V$130,13,FALSE),0)+IF(A73="SW5",VLOOKUP(E73,ArkSw5!$A$2:$V$130,13,FALSE),0)+IF(A73="SW6",VLOOKUP(E73,ArkSw6!$A$2:$V$130,13,FALSE),0)+IF(A73="U911",VLOOKUP(E73,ArkU11d!$A$2:$V$130,13,FALSE),0)</f>
        <v>0</v>
      </c>
      <c r="N73" s="112">
        <f>IF(A73=43,VLOOKUP(E73,Ark43s!$A$2:$V$130,14,FALSE),0)+IF(A73=34,VLOOKUP(E73,'Ark34'!$A$2:$V$130,14,FALSE),0)+IF(E73="cup",VLOOKUP(E73,Arkcup!$A$2:$V$130,14,FALSE),0)+IF(A73=45,VLOOKUP(E73,'Ark45'!$A$2:$V$130,14,FALSE),0)++IF(A73=54,VLOOKUP(E73,'Ark54'!$A$2:$V$130,14,FALSE),0)+IF(A73=56,VLOOKUP(E73,'Ark56'!$A$2:$V$130,14,FALSE),0)+IF(A73=65,VLOOKUP(E73,'Ark65'!$A$2:$V$130,14,FALSE),0)+IF(A73="SW3",VLOOKUP(E73,ArkSw3!$A$2:$V$130,14,FALSE),0)+IF(A73="SW4",VLOOKUP(E73,ArkSw4!$A$2:$V$130,14,FALSE),0)+IF(A73="SW5",VLOOKUP(E73,ArkSw5!$A$2:$V$130,14,FALSE),0)+IF(A73="SW6",VLOOKUP(E73,ArkSw6!$A$2:$V$130,14,FALSE),0)+IF(A73="U911",VLOOKUP(E73,ArkU11d!$A$2:$V$130,14,FALSE),0)</f>
        <v>0</v>
      </c>
      <c r="O73" s="112">
        <f>IF(A73=43,VLOOKUP(E73,Ark43s!$A$2:$V$130,15,FALSE),0)+IF(A73=34,VLOOKUP(E73,'Ark34'!$A$2:$V$130,15,FALSE),0)+IF(E73="cup",VLOOKUP(E73,Arkcup!$A$2:$V$130,15,FALSE),0)+IF(A73=45,VLOOKUP(E73,'Ark45'!$A$2:$V$130,15,FALSE),0)++IF(A73=54,VLOOKUP(E73,'Ark54'!$A$2:$V$130,15,FALSE),0)+IF(A73=56,VLOOKUP(E73,'Ark56'!$A$2:$V$130,15,FALSE),0)+IF(A73=65,VLOOKUP(E73,'Ark65'!$A$2:$V$130,15,FALSE),0)+IF(A73="SW3",VLOOKUP(E73,ArkSw3!$A$2:$V$130,15,FALSE),0)+IF(A73="SW4",VLOOKUP(E73,ArkSw4!$A$2:$V$130,15,FALSE),0)+IF(A73="SW5",VLOOKUP(E73,ArkSw5!$A$2:$V$130,15,FALSE),0)+IF(A73="SW6",VLOOKUP(E73,ArkSw6!$A$2:$V$130,15,FALSE),0)+IF(A73="U911",VLOOKUP(E73,ArkU11d!$A$2:$V$130,15,FALSE),0)</f>
        <v>0</v>
      </c>
      <c r="P73" s="112">
        <f>IF(A73=43,VLOOKUP(E73,Ark43s!$A$2:$V$130,16,FALSE),0)+IF(A73=34,VLOOKUP(E73,'Ark34'!$A$2:$V$130,16,FALSE),0)+IF(E73="cup",VLOOKUP(E73,Arkcup!$A$2:$V$130,16,FALSE),0)+IF(A73=45,VLOOKUP(E73,'Ark45'!$A$2:$V$130,16,FALSE),0)+IF(A73=54,VLOOKUP(E73,'Ark54'!$A$2:$V$130,16,FALSE),0)+IF(A73=56,VLOOKUP(E73,'Ark56'!$A$2:$V$130,16,FALSE),0)+IF(A73=65,VLOOKUP(E73,'Ark65'!$A$2:$V$130,16,FALSE),0)+IF(A73="U911",VLOOKUP(E73,ArkU11d!$A$2:$V$130,16,FALSE),0)</f>
        <v>0</v>
      </c>
      <c r="Q73" s="112">
        <f>IF(A73=43,VLOOKUP(E73,Ark43s!$A$2:$V$130,17,FALSE),0)+IF(A73=34,VLOOKUP(E73,'Ark34'!$A$2:$V$130,17,FALSE),0)+IF(E73="cup",VLOOKUP(E73,Arkcup!$A$2:$V$130,17,FALSE),0)+IF(A73=45,VLOOKUP(E73,'Ark45'!$A$2:$V$130,17,FALSE),0)+IF(A73=54,VLOOKUP(E73,'Ark54'!$A$2:$V$130,17,FALSE),0)+IF(A73=56,VLOOKUP(E73,'Ark56'!$A$2:$V$130,17,FALSE),0)+IF(A73=65,VLOOKUP(E73,'Ark65'!$A$2:$V$130,17,FALSE),0)+IF(A73="U911",VLOOKUP(E73,ArkU11d!$A$2:$V$130,17,FALSE),0)</f>
        <v>0</v>
      </c>
      <c r="R73" s="112">
        <f>IF(A73=43,VLOOKUP(E73,Ark43s!$A$2:$V$130,18,FALSE),0)+IF(A73=34,VLOOKUP(E73,'Ark34'!$A$2:$V$130,18,FALSE),0)+IF(E73="cup",VLOOKUP(E73,Arkcup!$A$2:$V$130,18,FALSE),0)+IF(A73=45,VLOOKUP(E73,'Ark45'!$A$2:$V$130,18,FALSE),0)+IF(A73=54,VLOOKUP(E73,'Ark54'!$A$2:$V$130,18,FALSE),0)+IF(A73=56,VLOOKUP(E73,'Ark56'!$A$2:$V$130,18,FALSE),0)+IF(A73=65,VLOOKUP(E73,'Ark65'!$A$2:$V$130,18,FALSE),0)+IF(A73="U911",VLOOKUP(E73,ArkU11d!$A$2:$V$130,18,FALSE),0)</f>
        <v>0</v>
      </c>
      <c r="S73" s="112">
        <f>IF(A73=43,VLOOKUP(E73,Ark43s!$A$2:$V$130,19,FALSE),0)+IF(A73=34,VLOOKUP(E73,'Ark34'!$A$2:$V$130,19,FALSE),0)+IF(E73="cup",VLOOKUP(E73,Arkcup!$A$2:$V$130,19,FALSE),0)+IF(A73=45,VLOOKUP(E73,'Ark45'!$A$2:$V$130,19,FALSE),0)+IF(A73=54,VLOOKUP(E73,'Ark54'!$A$2:$V$130,19,FALSE),0)+IF(A73=56,VLOOKUP(E73,'Ark56'!$A$2:$V$130,19,FALSE),0)+IF(A73=65,VLOOKUP(E73,'Ark65'!$A$2:$V$130,19,FALSE),0)+IF(A73="U911",VLOOKUP(E73,ArkU11d!$A$2:$V$130,19,FALSE),0)</f>
        <v>0</v>
      </c>
      <c r="T73" s="112">
        <f>IF(A73=43,VLOOKUP(E73,Ark43s!$A$2:$V$130,20,FALSE),0)+IF(A73=34,VLOOKUP(E73,'Ark34'!$A$2:$V$130,20,FALSE),0)+IF(E73="cup",VLOOKUP(E73,Arkcup!$A$2:$V$130,20,FALSE),0)+IF(A73=45,VLOOKUP(E73,'Ark45'!$A$2:$V$130,20,FALSE),0)+IF(A73=54,VLOOKUP(E73,'Ark54'!$A$2:$V$130,20,FALSE),0)+IF(A73=56,VLOOKUP(E73,'Ark56'!$A$2:$V$130,20,FALSE),0)+IF(A73=65,VLOOKUP(E73,'Ark65'!$A$2:$V$130,20,FALSE),0)+IF(A73="U911",VLOOKUP(E73,ArkU11d!$A$2:$V$130,20,FALSE),0)</f>
        <v>0</v>
      </c>
      <c r="U73" s="112">
        <f>IF(A73=43,VLOOKUP(E73,Ark43s!$A$2:$V$130,21,FALSE),0)+IF(A73=34,VLOOKUP(E73,'Ark34'!$A$2:$V$130,21,FALSE),0)+IF(E73="cup",VLOOKUP(E73,Arkcup!$A$2:$V$130,21,FALSE),0)+IF(A73=45,VLOOKUP(E73,'Ark45'!$A$2:$V$130,21,FALSE),0)+IF(A73=54,VLOOKUP(E73,'Ark54'!$A$2:$V$130,21,FALSE),0)+IF(A73=56,VLOOKUP(E73,'Ark56'!$A$2:$V$130,21,FALSE),0)+IF(A73=65,VLOOKUP(E73,'Ark65'!$A$2:$V$130,21,FALSE),0)+IF(A73="U911",VLOOKUP(E73,ArkU11d!$A$2:$V$130,21,FALSE),0)</f>
        <v>0</v>
      </c>
      <c r="V73" s="14">
        <f t="shared" si="4"/>
        <v>0</v>
      </c>
      <c r="W73" s="116"/>
      <c r="X73" s="41"/>
    </row>
    <row r="74" spans="1:24" x14ac:dyDescent="0.25">
      <c r="A74">
        <v>56</v>
      </c>
      <c r="B74" s="25" t="s">
        <v>52</v>
      </c>
      <c r="C74" s="53" t="s">
        <v>20</v>
      </c>
      <c r="D74" s="60"/>
      <c r="E74" s="56">
        <v>0</v>
      </c>
      <c r="F74" s="110">
        <f>IF(A74=43,VLOOKUP(E74,Ark43s!$A$2:$V$130,6,FALSE),0)+IF(A74=34,VLOOKUP(E74,'Ark34'!$A$2:$V$130,6,FALSE),0)+IF(E74="cup",VLOOKUP(E74,Arkcup!$A$2:$V$130,6,FALSE),0)+IF(A74=45,VLOOKUP(E74,'Ark45'!$A$2:$V$130,6,FALSE),0)+IF(A74=54,VLOOKUP(E74,'Ark54'!$A$2:$V$130,6,FALSE),0)+IF(A74=56,VLOOKUP(E74,'Ark56'!$A$2:$V$130,6,FALSE),0)+IF(A74=65,VLOOKUP(E74,'Ark65'!$A$2:$V$130,6,FALSE),0)+IF(A74="U911",VLOOKUP(E74,ArkU911s!$A$2:$V$130,6,FALSE),0)</f>
        <v>0</v>
      </c>
      <c r="G74" s="110">
        <f>IF(A74=43,VLOOKUP(E74,Ark43s!$A$2:$V$130,7,FALSE),0)+IF(A74=34,VLOOKUP(E74,'Ark34'!$A$2:$V$130,7,FALSE),0)+IF(E74="cup",VLOOKUP(E74,Arkcup!$A$2:$V$130,7,FALSE),0)+IF(A74=45,VLOOKUP(E74,'Ark45'!$A$2:$V$130,7,FALSE),0)++IF(A74=54,VLOOKUP(E74,'Ark54'!$A$2:$V$130,7,FALSE),0)+IF(A74=56,VLOOKUP(E74,'Ark56'!$A$2:$V$130,7,FALSE),0)+IF(A74=65,VLOOKUP(E74,'Ark65'!$A$2:$V$130,7,FALSE),0)+IF(A74="U911",VLOOKUP(E74,ArkU911s!$A$2:$V$130,7,FALSE),0)</f>
        <v>0</v>
      </c>
      <c r="H74" s="110">
        <f>IF(A74=43,VLOOKUP(E74,Ark43s!$A$2:$V$130,8,FALSE),0)+IF(A74=34,VLOOKUP(E74,'Ark34'!$A$2:$V$130,8,FALSE),0)+IF(E74="cup",VLOOKUP(E74,Arkcup!$A$2:$V$130,8,FALSE),0)+IF(A74=45,VLOOKUP(E74,'Ark45'!$A$2:$V$130,8,FALSE),0)++IF(A74=54,VLOOKUP(E74,'Ark54'!$A$2:$V$130,8,FALSE),0)+IF(A74=56,VLOOKUP(E74,'Ark56'!$A$2:$V$130,8,FALSE),0)+IF(A74=65,VLOOKUP(E74,'Ark65'!$A$2:$V$130,8,FALSE),0)+IF(A74="U911",VLOOKUP(E74,ArkU911s!$A$2:$V$130,8,FALSE),0)</f>
        <v>0</v>
      </c>
      <c r="I74" s="110">
        <f>IF(A74=43,VLOOKUP(E74,Ark43s!$A$2:$V$130,9,FALSE),0)+IF(A74=34,VLOOKUP(E74,'Ark34'!$A$2:$V$130,9,FALSE),0)+IF(E74="cup",VLOOKUP(E74,Arkcup!$A$2:$V$130,9,FALSE),0)+IF(A74=45,VLOOKUP(E74,'Ark45'!$A$2:$V$130,9,FALSE),0)++IF(A74=54,VLOOKUP(E74,'Ark54'!$A$2:$V$130,9,FALSE),0)+IF(A74=56,VLOOKUP(E74,'Ark56'!$A$2:$V$130,9,FALSE),0)+IF(A74=65,VLOOKUP(E74,'Ark65'!$A$2:$V$130,9,FALSE),0)+IF(A74="U911",VLOOKUP(E74,ArkU911s!$A$2:$V$130,9,FALSE),0)</f>
        <v>0</v>
      </c>
      <c r="J74" s="110">
        <f>IF(A74=43,VLOOKUP(E74,Ark43s!$A$2:$V$130,10,FALSE),0)+IF(A74=34,VLOOKUP(E74,'Ark34'!$A$2:$V$130,10,FALSE),0)+IF(E74="cup",VLOOKUP(E74,Arkcup!$A$2:$V$130,10,FALSE),0)+IF(A74=45,VLOOKUP(E74,'Ark45'!$A$2:$V$130,10,FALSE),0)++IF(A74=54,VLOOKUP(E74,'Ark54'!$A$2:$V$130,10,FALSE),0)+IF(A74=56,VLOOKUP(E74,'Ark56'!$A$2:$V$130,10,FALSE),0)+IF(A74=65,VLOOKUP(E74,'Ark65'!$A$2:$V$130,10,FALSE),0)+IF(A74="SW3",VLOOKUP(E74,ArkSw3!$A$2:$V$130,10,FALSE),0)+IF(A74="SW4",VLOOKUP(E74,ArkSw4!$A$2:$V$130,10,FALSE),0)+IF(A74="SW5",VLOOKUP(E74,ArkSw5!$A$2:$V$130,10,FALSE),0)+IF(A74="SW6",VLOOKUP(E74,ArkSw6!$A$2:$V$130,10,FALSE),0)+IF(A74="U911",VLOOKUP(E74,ArkU911s!$A$2:$V$130,10,FALSE),0)</f>
        <v>0</v>
      </c>
      <c r="K74" s="110">
        <f>IF(A74=43,VLOOKUP(E74,Ark43s!$A$2:$V$130,11,FALSE),0)+IF(A74=34,VLOOKUP(E74,'Ark34'!$A$2:$V$130,11,FALSE),0)+IF(E74="cup",VLOOKUP(E74,Arkcup!$A$2:$V$130,11,FALSE),0)+IF(A74=45,VLOOKUP(E74,'Ark45'!$A$2:$V$130,11,FALSE),0)++IF(A74=54,VLOOKUP(E74,'Ark54'!$A$2:$V$130,11,FALSE),0)+IF(A74=56,VLOOKUP(E74,'Ark56'!$A$2:$V$130,11,FALSE),0)+IF(A74=65,VLOOKUP(E74,'Ark65'!$A$2:$V$130,11,FALSE),0)+IF(A74="SW3",VLOOKUP(E74,ArkSw3!$A$2:$V$130,11,FALSE),0)+IF(A74="SW4",VLOOKUP(E74,ArkSw4!$A$2:$V$130,11,FALSE),0)+IF(A74="SW5",VLOOKUP(E74,ArkSw5!$A$2:$V$130,11,FALSE),0)+IF(A74="SW6",VLOOKUP(E74,ArkSw6!$A$2:$V$130,11,FALSE),0)+IF(A74="U911",VLOOKUP(E74,ArkU911s!$A$2:$V$130,11,FALSE),0)</f>
        <v>0</v>
      </c>
      <c r="L74" s="110">
        <f>IF(A74=43,VLOOKUP(E74,Ark43s!$A$2:$V$130,12,FALSE),0)+IF(A74=34,VLOOKUP(E74,'Ark34'!$A$2:$V$130,12,FALSE),0)+IF(E74="cup",VLOOKUP(E74,Arkcup!$A$2:$V$130,12,FALSE),0)+IF(A74=45,VLOOKUP(E74,'Ark45'!$A$2:$V$130,12,FALSE),0)++IF(A74=54,VLOOKUP(E74,'Ark54'!$A$2:$V$130,12,FALSE),0)+IF(A74=56,VLOOKUP(E74,'Ark56'!$A$2:$V$130,12,FALSE),0)+IF(A74=65,VLOOKUP(E74,'Ark65'!$A$2:$V$130,12,FALSE),0)+IF(A74="SW3",VLOOKUP(E74,ArkSw3!$A$2:$V$130,12,FALSE),0)+IF(A74="SW4",VLOOKUP(E74,ArkSw4!$A$2:$V$130,12,FALSE),0)+IF(A74="SW5",VLOOKUP(E74,ArkSw5!$A$2:$V$130,12,FALSE),0)+IF(A74="SW6",VLOOKUP(E74,ArkSw6!$A$2:$V$130,12,FALSE),0)+IF(A74="U911",VLOOKUP(E74,ArkU911s!$A$2:$V$130,12,FALSE),0)</f>
        <v>0</v>
      </c>
      <c r="M74" s="110">
        <f>IF(A74=43,VLOOKUP(E74,Ark43s!$A$2:$V$130,13,FALSE),0)+IF(A74=34,VLOOKUP(E74,'Ark34'!$A$2:$V$130,13,FALSE),0)+IF(E74="cup",VLOOKUP(E74,Arkcup!$A$2:$V$130,13,FALSE),0)+IF(A74=45,VLOOKUP(E74,'Ark45'!$A$2:$V$130,13,FALSE),0)++IF(A74=54,VLOOKUP(E74,'Ark54'!$A$2:$V$130,13,FALSE),0)+IF(A74=56,VLOOKUP(E74,'Ark56'!$A$2:$V$130,13,FALSE),0)+IF(A74=65,VLOOKUP(E74,'Ark65'!$A$2:$V$130,13,FALSE),0)+IF(A74="SW3",VLOOKUP(E74,ArkSw3!$A$2:$V$130,13,FALSE),0)+IF(A74="SW4",VLOOKUP(E74,ArkSw4!$A$2:$V$130,13,FALSE),0)+IF(A74="SW5",VLOOKUP(E74,ArkSw5!$A$2:$V$130,13,FALSE),0)+IF(A74="SW6",VLOOKUP(E74,ArkSw6!$A$2:$V$130,13,FALSE),0)+IF(A74="U911",VLOOKUP(E74,ArkU911s!$A$2:$V$130,13,FALSE),0)</f>
        <v>0</v>
      </c>
      <c r="N74" s="110">
        <f>IF(A74=43,VLOOKUP(E74,Ark43s!$A$2:$V$130,14,FALSE),0)+IF(A74=34,VLOOKUP(E74,'Ark34'!$A$2:$V$130,14,FALSE),0)+IF(E74="cup",VLOOKUP(E74,Arkcup!$A$2:$V$130,14,FALSE),0)+IF(A74=45,VLOOKUP(E74,'Ark45'!$A$2:$V$130,14,FALSE),0)++IF(A74=54,VLOOKUP(E74,'Ark54'!$A$2:$V$130,14,FALSE),0)+IF(A74=56,VLOOKUP(E74,'Ark56'!$A$2:$V$130,14,FALSE),0)+IF(A74=65,VLOOKUP(E74,'Ark65'!$A$2:$V$130,14,FALSE),0)+IF(A74="SW3",VLOOKUP(E74,ArkSw3!$A$2:$V$130,14,FALSE),0)+IF(A74="SW4",VLOOKUP(E74,ArkSw4!$A$2:$V$130,14,FALSE),0)+IF(A74="SW5",VLOOKUP(E74,ArkSw5!$A$2:$V$130,14,FALSE),0)+IF(A74="SW6",VLOOKUP(E74,ArkSw6!$A$2:$V$130,14,FALSE),0)+IF(A74="U911",VLOOKUP(E74,ArkU911s!$A$2:$V$130,14,FALSE),0)</f>
        <v>0</v>
      </c>
      <c r="O74" s="110">
        <f>IF(A74=43,VLOOKUP(E74,Ark43s!$A$2:$V$130,15,FALSE),0)+IF(A74=34,VLOOKUP(E74,'Ark34'!$A$2:$V$130,15,FALSE),0)+IF(E74="cup",VLOOKUP(E74,Arkcup!$A$2:$V$130,15,FALSE),0)+IF(A74=45,VLOOKUP(E74,'Ark45'!$A$2:$V$130,15,FALSE),0)++IF(A74=54,VLOOKUP(E74,'Ark54'!$A$2:$V$130,15,FALSE),0)+IF(A74=56,VLOOKUP(E74,'Ark56'!$A$2:$V$130,15,FALSE),0)+IF(A74=65,VLOOKUP(E74,'Ark65'!$A$2:$V$130,15,FALSE),0)+IF(A74="SW3",VLOOKUP(E74,ArkSw3!$A$2:$V$130,15,FALSE),0)+IF(A74="SW4",VLOOKUP(E74,ArkSw4!$A$2:$V$130,15,FALSE),0)+IF(A74="SW5",VLOOKUP(E74,ArkSw5!$A$2:$V$130,15,FALSE),0)+IF(A74="SW6",VLOOKUP(E74,ArkSw6!$A$2:$V$130,15,FALSE),0)+IF(A74="U911",VLOOKUP(E74,ArkU911s!$A$2:$V$130,15,FALSE),0)</f>
        <v>0</v>
      </c>
      <c r="P74" s="110">
        <f>IF(A74=43,VLOOKUP(E74,Ark43s!$A$2:$V$130,16,FALSE),0)+IF(A74=34,VLOOKUP(E74,'Ark34'!$A$2:$V$130,16,FALSE),0)+IF(E74="cup",VLOOKUP(E74,Arkcup!$A$2:$V$130,16,FALSE),0)+IF(A74=45,VLOOKUP(E74,'Ark45'!$A$2:$V$130,16,FALSE),0)+IF(A74=54,VLOOKUP(E74,'Ark54'!$A$2:$V$130,16,FALSE),0)+IF(A74=56,VLOOKUP(E74,'Ark56'!$A$2:$V$130,16,FALSE),0)+IF(A74=65,VLOOKUP(E74,'Ark65'!$A$2:$V$130,16,FALSE),0)+IF(A74="U911",VLOOKUP(E74,ArkU911s!$A$2:$V$130,16,FALSE),0)</f>
        <v>0</v>
      </c>
      <c r="Q74" s="110">
        <f>IF(A74=43,VLOOKUP(E74,Ark43s!$A$2:$V$130,17,FALSE),0)+IF(A74=34,VLOOKUP(E74,'Ark34'!$A$2:$V$130,17,FALSE),0)+IF(E74="cup",VLOOKUP(E74,Arkcup!$A$2:$V$130,17,FALSE),0)+IF(A74=45,VLOOKUP(E74,'Ark45'!$A$2:$V$130,17,FALSE),0)+IF(A74=54,VLOOKUP(E74,'Ark54'!$A$2:$V$130,17,FALSE),0)+IF(A74=56,VLOOKUP(E74,'Ark56'!$A$2:$V$130,17,FALSE),0)+IF(A74=65,VLOOKUP(E74,'Ark65'!$A$2:$V$130,17,FALSE),0)+IF(A74="U911",VLOOKUP(E74,ArkU911s!$A$2:$V$130,17,FALSE),0)</f>
        <v>0</v>
      </c>
      <c r="R74" s="110">
        <f>IF(A74=43,VLOOKUP(E74,Ark43s!$A$2:$V$130,18,FALSE),0)+IF(A74=34,VLOOKUP(E74,'Ark34'!$A$2:$V$130,18,FALSE),0)+IF(E74="cup",VLOOKUP(E74,Arkcup!$A$2:$V$130,18,FALSE),0)+IF(A74=45,VLOOKUP(E74,'Ark45'!$A$2:$V$130,18,FALSE),0)+IF(A74=54,VLOOKUP(E74,'Ark54'!$A$2:$V$130,18,FALSE),0)+IF(A74=56,VLOOKUP(E74,'Ark56'!$A$2:$V$130,18,FALSE),0)+IF(A74=65,VLOOKUP(E74,'Ark65'!$A$2:$V$130,18,FALSE),0)+IF(A74="U911",VLOOKUP(E74,ArkU911s!$A$2:$V$130,18,FALSE),0)</f>
        <v>0</v>
      </c>
      <c r="S74" s="110">
        <f>IF(A74=43,VLOOKUP(E74,Ark43s!$A$2:$V$130,19,FALSE),0)+IF(A74=34,VLOOKUP(E74,'Ark34'!$A$2:$V$130,19,FALSE),0)+IF(E74="cup",VLOOKUP(E74,Arkcup!$A$2:$V$130,19,FALSE),0)+IF(A74=45,VLOOKUP(E74,'Ark45'!$A$2:$V$130,19,FALSE),0)+IF(A74=54,VLOOKUP(E74,'Ark54'!$A$2:$V$130,19,FALSE),0)+IF(A74=56,VLOOKUP(E74,'Ark56'!$A$2:$V$130,19,FALSE),0)+IF(A74=65,VLOOKUP(E74,'Ark65'!$A$2:$V$130,19,FALSE),0)+IF(A74="U911",VLOOKUP(E74,ArkU911s!$A$2:$V$130,19,FALSE),0)</f>
        <v>0</v>
      </c>
      <c r="T74" s="110">
        <f>IF(A74=43,VLOOKUP(E74,Ark43s!$A$2:$V$130,20,FALSE),0)+IF(A74=34,VLOOKUP(E74,'Ark34'!$A$2:$V$130,20,FALSE),0)+IF(E74="cup",VLOOKUP(E74,Arkcup!$A$2:$V$130,20,FALSE),0)+IF(A74=45,VLOOKUP(E74,'Ark45'!$A$2:$V$130,20,FALSE),0)+IF(A74=54,VLOOKUP(E74,'Ark54'!$A$2:$V$130,20,FALSE),0)+IF(A74=56,VLOOKUP(E74,'Ark56'!$A$2:$V$130,20,FALSE),0)+IF(A74=65,VLOOKUP(E74,'Ark65'!$A$2:$V$130,20,FALSE),0)+IF(A74="U911",VLOOKUP(E74,ArkU911s!$A$2:$V$130,20,FALSE),0)</f>
        <v>0</v>
      </c>
      <c r="U74" s="110">
        <f>IF(A74=43,VLOOKUP(E74,Ark43s!$A$2:$V$130,21,FALSE),0)+IF(A74=34,VLOOKUP(E74,'Ark34'!$A$2:$V$130,21,FALSE),0)+IF(E74="cup",VLOOKUP(E74,Arkcup!$A$2:$V$130,21,FALSE),0)+IF(A74=45,VLOOKUP(E74,'Ark45'!$A$2:$V$130,21,FALSE),0)+IF(A74=54,VLOOKUP(E74,'Ark54'!$A$2:$V$130,21,FALSE),0)+IF(A74=56,VLOOKUP(E74,'Ark56'!$A$2:$V$130,21,FALSE),0)+IF(A74=65,VLOOKUP(E74,'Ark65'!$A$2:$V$130,21,FALSE),0)+IF(A74="U911",VLOOKUP(E74,ArkU911s!$A$2:$V$130,21,FALSE),0)</f>
        <v>0</v>
      </c>
      <c r="V74" s="31">
        <f t="shared" si="4"/>
        <v>0</v>
      </c>
      <c r="W74" s="114">
        <f>SUM(V74:V78)</f>
        <v>0</v>
      </c>
    </row>
    <row r="75" spans="1:24" x14ac:dyDescent="0.25">
      <c r="A75">
        <v>56</v>
      </c>
      <c r="B75" s="26" t="s">
        <v>52</v>
      </c>
      <c r="C75" s="54" t="s">
        <v>21</v>
      </c>
      <c r="D75" s="61"/>
      <c r="E75" s="57">
        <v>0</v>
      </c>
      <c r="F75" s="111">
        <f>IF(A75=43,VLOOKUP(E75,Ark43s!$A$2:$V$130,6,FALSE),0)+IF(A75=34,VLOOKUP(E75,'Ark34'!$A$2:$V$130,6,FALSE),0)+IF(E75="cup",VLOOKUP(E75,Arkcup!$A$2:$V$130,6,FALSE),0)+IF(A75=45,VLOOKUP(E75,'Ark45'!$A$2:$V$130,6,FALSE),0)+IF(A75=54,VLOOKUP(E75,'Ark54'!$A$2:$V$130,6,FALSE),0)+IF(A75=56,VLOOKUP(E75,'Ark56'!$A$2:$V$130,6,FALSE),0)+IF(A75=65,VLOOKUP(E75,'Ark65'!$A$2:$V$130,6,FALSE),0)+IF(A75="U911",VLOOKUP(E75,ArkU911s!$A$2:$V$130,6,FALSE),0)</f>
        <v>0</v>
      </c>
      <c r="G75" s="111">
        <f>IF(A75=43,VLOOKUP(E75,Ark43s!$A$2:$V$130,7,FALSE),0)+IF(A75=34,VLOOKUP(E75,'Ark34'!$A$2:$V$130,7,FALSE),0)+IF(E75="cup",VLOOKUP(E75,Arkcup!$A$2:$V$130,7,FALSE),0)+IF(A75=45,VLOOKUP(E75,'Ark45'!$A$2:$V$130,7,FALSE),0)++IF(A75=54,VLOOKUP(E75,'Ark54'!$A$2:$V$130,7,FALSE),0)+IF(A75=56,VLOOKUP(E75,'Ark56'!$A$2:$V$130,7,FALSE),0)+IF(A75=65,VLOOKUP(E75,'Ark65'!$A$2:$V$130,7,FALSE),0)+IF(A75="U911",VLOOKUP(E75,ArkU911s!$A$2:$V$130,7,FALSE),0)</f>
        <v>0</v>
      </c>
      <c r="H75" s="111">
        <f>IF(A75=43,VLOOKUP(E75,Ark43s!$A$2:$V$130,8,FALSE),0)+IF(A75=34,VLOOKUP(E75,'Ark34'!$A$2:$V$130,8,FALSE),0)+IF(E75="cup",VLOOKUP(E75,Arkcup!$A$2:$V$130,8,FALSE),0)+IF(A75=45,VLOOKUP(E75,'Ark45'!$A$2:$V$130,8,FALSE),0)++IF(A75=54,VLOOKUP(E75,'Ark54'!$A$2:$V$130,8,FALSE),0)+IF(A75=56,VLOOKUP(E75,'Ark56'!$A$2:$V$130,8,FALSE),0)+IF(A75=65,VLOOKUP(E75,'Ark65'!$A$2:$V$130,8,FALSE),0)+IF(A75="U911",VLOOKUP(E75,ArkU911s!$A$2:$V$130,8,FALSE),0)</f>
        <v>0</v>
      </c>
      <c r="I75" s="111">
        <f>IF(A75=43,VLOOKUP(E75,Ark43s!$A$2:$V$130,9,FALSE),0)+IF(A75=34,VLOOKUP(E75,'Ark34'!$A$2:$V$130,9,FALSE),0)+IF(E75="cup",VLOOKUP(E75,Arkcup!$A$2:$V$130,9,FALSE),0)+IF(A75=45,VLOOKUP(E75,'Ark45'!$A$2:$V$130,9,FALSE),0)++IF(A75=54,VLOOKUP(E75,'Ark54'!$A$2:$V$130,9,FALSE),0)+IF(A75=56,VLOOKUP(E75,'Ark56'!$A$2:$V$130,9,FALSE),0)+IF(A75=65,VLOOKUP(E75,'Ark65'!$A$2:$V$130,9,FALSE),0)+IF(A75="U911",VLOOKUP(E75,ArkU911s!$A$2:$V$130,9,FALSE),0)</f>
        <v>0</v>
      </c>
      <c r="J75" s="111">
        <f>IF(A75=43,VLOOKUP(E75,Ark43s!$A$2:$V$130,10,FALSE),0)+IF(A75=34,VLOOKUP(E75,'Ark34'!$A$2:$V$130,10,FALSE),0)+IF(E75="cup",VLOOKUP(E75,Arkcup!$A$2:$V$130,10,FALSE),0)+IF(A75=45,VLOOKUP(E75,'Ark45'!$A$2:$V$130,10,FALSE),0)++IF(A75=54,VLOOKUP(E75,'Ark54'!$A$2:$V$130,10,FALSE),0)+IF(A75=56,VLOOKUP(E75,'Ark56'!$A$2:$V$130,10,FALSE),0)+IF(A75=65,VLOOKUP(E75,'Ark65'!$A$2:$V$130,10,FALSE),0)+IF(A75="SW3",VLOOKUP(E75,ArkSw3!$A$2:$V$130,10,FALSE),0)+IF(A75="SW4",VLOOKUP(E75,ArkSw4!$A$2:$V$130,10,FALSE),0)+IF(A75="SW5",VLOOKUP(E75,ArkSw5!$A$2:$V$130,10,FALSE),0)+IF(A75="SW6",VLOOKUP(E75,ArkSw6!$A$2:$V$130,10,FALSE),0)+IF(A75="U911",VLOOKUP(E75,ArkU911s!$A$2:$V$130,10,FALSE),0)</f>
        <v>0</v>
      </c>
      <c r="K75" s="111">
        <f>IF(A75=43,VLOOKUP(E75,Ark43s!$A$2:$V$130,11,FALSE),0)+IF(A75=34,VLOOKUP(E75,'Ark34'!$A$2:$V$130,11,FALSE),0)+IF(E75="cup",VLOOKUP(E75,Arkcup!$A$2:$V$130,11,FALSE),0)+IF(A75=45,VLOOKUP(E75,'Ark45'!$A$2:$V$130,11,FALSE),0)++IF(A75=54,VLOOKUP(E75,'Ark54'!$A$2:$V$130,11,FALSE),0)+IF(A75=56,VLOOKUP(E75,'Ark56'!$A$2:$V$130,11,FALSE),0)+IF(A75=65,VLOOKUP(E75,'Ark65'!$A$2:$V$130,11,FALSE),0)+IF(A75="SW3",VLOOKUP(E75,ArkSw3!$A$2:$V$130,11,FALSE),0)+IF(A75="SW4",VLOOKUP(E75,ArkSw4!$A$2:$V$130,11,FALSE),0)+IF(A75="SW5",VLOOKUP(E75,ArkSw5!$A$2:$V$130,11,FALSE),0)+IF(A75="SW6",VLOOKUP(E75,ArkSw6!$A$2:$V$130,11,FALSE),0)+IF(A75="U911",VLOOKUP(E75,ArkU911s!$A$2:$V$130,11,FALSE),0)</f>
        <v>0</v>
      </c>
      <c r="L75" s="111">
        <f>IF(A75=43,VLOOKUP(E75,Ark43s!$A$2:$V$130,12,FALSE),0)+IF(A75=34,VLOOKUP(E75,'Ark34'!$A$2:$V$130,12,FALSE),0)+IF(E75="cup",VLOOKUP(E75,Arkcup!$A$2:$V$130,12,FALSE),0)+IF(A75=45,VLOOKUP(E75,'Ark45'!$A$2:$V$130,12,FALSE),0)++IF(A75=54,VLOOKUP(E75,'Ark54'!$A$2:$V$130,12,FALSE),0)+IF(A75=56,VLOOKUP(E75,'Ark56'!$A$2:$V$130,12,FALSE),0)+IF(A75=65,VLOOKUP(E75,'Ark65'!$A$2:$V$130,12,FALSE),0)+IF(A75="SW3",VLOOKUP(E75,ArkSw3!$A$2:$V$130,12,FALSE),0)+IF(A75="SW4",VLOOKUP(E75,ArkSw4!$A$2:$V$130,12,FALSE),0)+IF(A75="SW5",VLOOKUP(E75,ArkSw5!$A$2:$V$130,12,FALSE),0)+IF(A75="SW6",VLOOKUP(E75,ArkSw6!$A$2:$V$130,12,FALSE),0)+IF(A75="U911",VLOOKUP(E75,ArkU911s!$A$2:$V$130,12,FALSE),0)</f>
        <v>0</v>
      </c>
      <c r="M75" s="111">
        <f>IF(A75=43,VLOOKUP(E75,Ark43s!$A$2:$V$130,13,FALSE),0)+IF(A75=34,VLOOKUP(E75,'Ark34'!$A$2:$V$130,13,FALSE),0)+IF(E75="cup",VLOOKUP(E75,Arkcup!$A$2:$V$130,13,FALSE),0)+IF(A75=45,VLOOKUP(E75,'Ark45'!$A$2:$V$130,13,FALSE),0)++IF(A75=54,VLOOKUP(E75,'Ark54'!$A$2:$V$130,13,FALSE),0)+IF(A75=56,VLOOKUP(E75,'Ark56'!$A$2:$V$130,13,FALSE),0)+IF(A75=65,VLOOKUP(E75,'Ark65'!$A$2:$V$130,13,FALSE),0)+IF(A75="SW3",VLOOKUP(E75,ArkSw3!$A$2:$V$130,13,FALSE),0)+IF(A75="SW4",VLOOKUP(E75,ArkSw4!$A$2:$V$130,13,FALSE),0)+IF(A75="SW5",VLOOKUP(E75,ArkSw5!$A$2:$V$130,13,FALSE),0)+IF(A75="SW6",VLOOKUP(E75,ArkSw6!$A$2:$V$130,13,FALSE),0)+IF(A75="U911",VLOOKUP(E75,ArkU911s!$A$2:$V$130,13,FALSE),0)</f>
        <v>0</v>
      </c>
      <c r="N75" s="111">
        <f>IF(A75=43,VLOOKUP(E75,Ark43s!$A$2:$V$130,14,FALSE),0)+IF(A75=34,VLOOKUP(E75,'Ark34'!$A$2:$V$130,14,FALSE),0)+IF(E75="cup",VLOOKUP(E75,Arkcup!$A$2:$V$130,14,FALSE),0)+IF(A75=45,VLOOKUP(E75,'Ark45'!$A$2:$V$130,14,FALSE),0)++IF(A75=54,VLOOKUP(E75,'Ark54'!$A$2:$V$130,14,FALSE),0)+IF(A75=56,VLOOKUP(E75,'Ark56'!$A$2:$V$130,14,FALSE),0)+IF(A75=65,VLOOKUP(E75,'Ark65'!$A$2:$V$130,14,FALSE),0)+IF(A75="SW3",VLOOKUP(E75,ArkSw3!$A$2:$V$130,14,FALSE),0)+IF(A75="SW4",VLOOKUP(E75,ArkSw4!$A$2:$V$130,14,FALSE),0)+IF(A75="SW5",VLOOKUP(E75,ArkSw5!$A$2:$V$130,14,FALSE),0)+IF(A75="SW6",VLOOKUP(E75,ArkSw6!$A$2:$V$130,14,FALSE),0)+IF(A75="U911",VLOOKUP(E75,ArkU911s!$A$2:$V$130,14,FALSE),0)</f>
        <v>0</v>
      </c>
      <c r="O75" s="111">
        <f>IF(A75=43,VLOOKUP(E75,Ark43s!$A$2:$V$130,15,FALSE),0)+IF(A75=34,VLOOKUP(E75,'Ark34'!$A$2:$V$130,15,FALSE),0)+IF(E75="cup",VLOOKUP(E75,Arkcup!$A$2:$V$130,15,FALSE),0)+IF(A75=45,VLOOKUP(E75,'Ark45'!$A$2:$V$130,15,FALSE),0)++IF(A75=54,VLOOKUP(E75,'Ark54'!$A$2:$V$130,15,FALSE),0)+IF(A75=56,VLOOKUP(E75,'Ark56'!$A$2:$V$130,15,FALSE),0)+IF(A75=65,VLOOKUP(E75,'Ark65'!$A$2:$V$130,15,FALSE),0)+IF(A75="SW3",VLOOKUP(E75,ArkSw3!$A$2:$V$130,15,FALSE),0)+IF(A75="SW4",VLOOKUP(E75,ArkSw4!$A$2:$V$130,15,FALSE),0)+IF(A75="SW5",VLOOKUP(E75,ArkSw5!$A$2:$V$130,15,FALSE),0)+IF(A75="SW6",VLOOKUP(E75,ArkSw6!$A$2:$V$130,15,FALSE),0)+IF(A75="U911",VLOOKUP(E75,ArkU911s!$A$2:$V$130,15,FALSE),0)</f>
        <v>0</v>
      </c>
      <c r="P75" s="111">
        <f>IF(A75=43,VLOOKUP(E75,Ark43s!$A$2:$V$130,16,FALSE),0)+IF(A75=34,VLOOKUP(E75,'Ark34'!$A$2:$V$130,16,FALSE),0)+IF(E75="cup",VLOOKUP(E75,Arkcup!$A$2:$V$130,16,FALSE),0)+IF(A75=45,VLOOKUP(E75,'Ark45'!$A$2:$V$130,16,FALSE),0)+IF(A75=54,VLOOKUP(E75,'Ark54'!$A$2:$V$130,16,FALSE),0)+IF(A75=56,VLOOKUP(E75,'Ark56'!$A$2:$V$130,16,FALSE),0)+IF(A75=65,VLOOKUP(E75,'Ark65'!$A$2:$V$130,16,FALSE),0)+IF(A75="U911",VLOOKUP(E75,ArkU911s!$A$2:$V$130,16,FALSE),0)</f>
        <v>0</v>
      </c>
      <c r="Q75" s="111">
        <f>IF(A75=43,VLOOKUP(E75,Ark43s!$A$2:$V$130,17,FALSE),0)+IF(A75=34,VLOOKUP(E75,'Ark34'!$A$2:$V$130,17,FALSE),0)+IF(E75="cup",VLOOKUP(E75,Arkcup!$A$2:$V$130,17,FALSE),0)+IF(A75=45,VLOOKUP(E75,'Ark45'!$A$2:$V$130,17,FALSE),0)+IF(A75=54,VLOOKUP(E75,'Ark54'!$A$2:$V$130,17,FALSE),0)+IF(A75=56,VLOOKUP(E75,'Ark56'!$A$2:$V$130,17,FALSE),0)+IF(A75=65,VLOOKUP(E75,'Ark65'!$A$2:$V$130,17,FALSE),0)+IF(A75="U911",VLOOKUP(E75,ArkU911s!$A$2:$V$130,17,FALSE),0)</f>
        <v>0</v>
      </c>
      <c r="R75" s="111">
        <f>IF(A75=43,VLOOKUP(E75,Ark43s!$A$2:$V$130,18,FALSE),0)+IF(A75=34,VLOOKUP(E75,'Ark34'!$A$2:$V$130,18,FALSE),0)+IF(E75="cup",VLOOKUP(E75,Arkcup!$A$2:$V$130,18,FALSE),0)+IF(A75=45,VLOOKUP(E75,'Ark45'!$A$2:$V$130,18,FALSE),0)+IF(A75=54,VLOOKUP(E75,'Ark54'!$A$2:$V$130,18,FALSE),0)+IF(A75=56,VLOOKUP(E75,'Ark56'!$A$2:$V$130,18,FALSE),0)+IF(A75=65,VLOOKUP(E75,'Ark65'!$A$2:$V$130,18,FALSE),0)+IF(A75="U911",VLOOKUP(E75,ArkU911s!$A$2:$V$130,18,FALSE),0)</f>
        <v>0</v>
      </c>
      <c r="S75" s="111">
        <f>IF(A75=43,VLOOKUP(E75,Ark43s!$A$2:$V$130,19,FALSE),0)+IF(A75=34,VLOOKUP(E75,'Ark34'!$A$2:$V$130,19,FALSE),0)+IF(E75="cup",VLOOKUP(E75,Arkcup!$A$2:$V$130,19,FALSE),0)+IF(A75=45,VLOOKUP(E75,'Ark45'!$A$2:$V$130,19,FALSE),0)+IF(A75=54,VLOOKUP(E75,'Ark54'!$A$2:$V$130,19,FALSE),0)+IF(A75=56,VLOOKUP(E75,'Ark56'!$A$2:$V$130,19,FALSE),0)+IF(A75=65,VLOOKUP(E75,'Ark65'!$A$2:$V$130,19,FALSE),0)+IF(A75="U911",VLOOKUP(E75,ArkU911s!$A$2:$V$130,19,FALSE),0)</f>
        <v>0</v>
      </c>
      <c r="T75" s="111">
        <f>IF(A75=43,VLOOKUP(E75,Ark43s!$A$2:$V$130,20,FALSE),0)+IF(A75=34,VLOOKUP(E75,'Ark34'!$A$2:$V$130,20,FALSE),0)+IF(E75="cup",VLOOKUP(E75,Arkcup!$A$2:$V$130,20,FALSE),0)+IF(A75=45,VLOOKUP(E75,'Ark45'!$A$2:$V$130,20,FALSE),0)+IF(A75=54,VLOOKUP(E75,'Ark54'!$A$2:$V$130,20,FALSE),0)+IF(A75=56,VLOOKUP(E75,'Ark56'!$A$2:$V$130,20,FALSE),0)+IF(A75=65,VLOOKUP(E75,'Ark65'!$A$2:$V$130,20,FALSE),0)+IF(A75="U911",VLOOKUP(E75,ArkU911s!$A$2:$V$130,20,FALSE),0)</f>
        <v>0</v>
      </c>
      <c r="U75" s="111">
        <f>IF(A75=43,VLOOKUP(E75,Ark43s!$A$2:$V$130,21,FALSE),0)+IF(A75=34,VLOOKUP(E75,'Ark34'!$A$2:$V$130,21,FALSE),0)+IF(E75="cup",VLOOKUP(E75,Arkcup!$A$2:$V$130,21,FALSE),0)+IF(A75=45,VLOOKUP(E75,'Ark45'!$A$2:$V$130,21,FALSE),0)+IF(A75=54,VLOOKUP(E75,'Ark54'!$A$2:$V$130,21,FALSE),0)+IF(A75=56,VLOOKUP(E75,'Ark56'!$A$2:$V$130,21,FALSE),0)+IF(A75=65,VLOOKUP(E75,'Ark65'!$A$2:$V$130,21,FALSE),0)+IF(A75="U911",VLOOKUP(E75,ArkU911s!$A$2:$V$130,21,FALSE),0)</f>
        <v>0</v>
      </c>
      <c r="V75" s="22">
        <f t="shared" si="4"/>
        <v>0</v>
      </c>
      <c r="W75" s="115"/>
    </row>
    <row r="76" spans="1:24" x14ac:dyDescent="0.25">
      <c r="A76">
        <v>43</v>
      </c>
      <c r="B76" s="26" t="s">
        <v>52</v>
      </c>
      <c r="C76" s="54" t="s">
        <v>22</v>
      </c>
      <c r="D76" s="61"/>
      <c r="E76" s="57">
        <v>0</v>
      </c>
      <c r="F76" s="111">
        <f>IF(A76=43,VLOOKUP(E76,Ark43d!$A$2:$V$130,6,FALSE),0)+IF(A76=34,VLOOKUP(E76,'Ark34'!$A$2:$V$130,6,FALSE),0)+IF(A76="cup",VLOOKUP(E76,Arkcup!$A$2:$V$130,6,FALSE),0)+IF(A76=45,VLOOKUP(E76,'Ark45'!$A$2:$V$130,6,FALSE),0)++IF(A76=54,VLOOKUP(E76,'Ark54'!$A$2:$V$130,6,FALSE),0)+IF(A76=56,VLOOKUP(E76,'Ark56'!$A$2:$V$130,6,FALSE),0)+IF(A76=65,VLOOKUP(E76,'Ark65'!$A$2:$V$130,6,FALSE),0)+IF(A76="U911",VLOOKUP(E76,ArkU11d!$A$2:$V$130,6,FALSE),0)</f>
        <v>0</v>
      </c>
      <c r="G76" s="111">
        <f>IF(A76=43,VLOOKUP(E76,Ark43d!$A$2:$V$130,7,FALSE),0)+IF(A76=34,VLOOKUP(E76,'Ark34'!$A$2:$V$130,7,FALSE),0)+IF(A76="cup",VLOOKUP(E76,Arkcup!$A$2:$V$130,7,FALSE),0)+IF(A76=45,VLOOKUP(E76,'Ark45'!$A$2:$V$130,7,FALSE),0)++IF(A76=54,VLOOKUP(E76,'Ark54'!$A$2:$V$130,7,FALSE),0)+IF(A76=56,VLOOKUP(E76,'Ark56'!$A$2:$V$130,7,FALSE),0)+IF(A76=65,VLOOKUP(E76,'Ark65'!$A$2:$V$130,7,FALSE),0)+IF(A76="U911",VLOOKUP(E76,ArkU11d!$A$2:$V$130,7,FALSE),0)</f>
        <v>0</v>
      </c>
      <c r="H76" s="111">
        <f>IF(A76=43,VLOOKUP(E76,Ark43d!$A$2:$V$130,8,FALSE),0)+IF(A76=34,VLOOKUP(E76,'Ark34'!$A$2:$V$130,8,FALSE),0)+IF(A76="cup",VLOOKUP(E76,Arkcup!$A$2:$V$130,8,FALSE),0)+IF(A76=45,VLOOKUP(E76,'Ark45'!$A$2:$V$130,8,FALSE),0)++IF(A76=54,VLOOKUP(E76,'Ark54'!$A$2:$V$130,8,FALSE),0)+IF(A76=56,VLOOKUP(E76,'Ark56'!$A$2:$V$130,8,FALSE),0)+IF(A76=65,VLOOKUP(E76,'Ark65'!$A$2:$V$130,8,FALSE),0)+IF(A76="U911",VLOOKUP(E76,ArkU11d!$A$2:$V$130,8,FALSE),0)</f>
        <v>0</v>
      </c>
      <c r="I76" s="111">
        <f>IF(A76=43,VLOOKUP(E76,Ark43d!$A$2:$V$130,9,FALSE),0)+IF(A76=34,VLOOKUP(E76,'Ark34'!$A$2:$V$130,9,FALSE),0)+IF(A76="cup",VLOOKUP(E76,Arkcup!$A$2:$V$130,9,FALSE),0)+IF(A76=45,VLOOKUP(E76,'Ark45'!$A$2:$V$130,9,FALSE),0)++IF(A76=54,VLOOKUP(E76,'Ark54'!$A$2:$V$130,9,FALSE),0)+IF(A76=56,VLOOKUP(E76,'Ark56'!$A$2:$V$130,9,FALSE),0)+IF(A76=65,VLOOKUP(E76,'Ark65'!$A$2:$V$130,9,FALSE),0)+IF(A76="U911",VLOOKUP(E76,ArkU11d!$A$2:$V$130,9,FALSE),0)</f>
        <v>0</v>
      </c>
      <c r="J76" s="111">
        <f>IF(A76=43,VLOOKUP(E76,Ark43s!$A$2:$V$130,10,FALSE),0)+IF(A76=34,VLOOKUP(E76,'Ark34'!$A$2:$V$130,10,FALSE),0)+IF(E76="cup",VLOOKUP(E76,Arkcup!$A$2:$V$130,10,FALSE),0)+IF(A76=45,VLOOKUP(E76,'Ark45'!$A$2:$V$130,10,FALSE),0)++IF(A76=54,VLOOKUP(E76,'Ark54'!$A$2:$V$130,10,FALSE),0)+IF(A76=56,VLOOKUP(E76,'Ark56'!$A$2:$V$130,10,FALSE),0)+IF(A76=65,VLOOKUP(E76,'Ark65'!$A$2:$V$130,10,FALSE),0)+IF(A76="SW3",VLOOKUP(E76,ArkSw3!$A$2:$V$130,10,FALSE),0)+IF(A76="SW4",VLOOKUP(E76,ArkSw4!$A$2:$V$130,10,FALSE),0)+IF(A76="SW5",VLOOKUP(E76,ArkSw5!$A$2:$V$130,10,FALSE),0)+IF(A76="SW6",VLOOKUP(E76,ArkSw6!$A$2:$V$130,10,FALSE),0)+IF(A76="U911",VLOOKUP(E76,ArkU11d!$A$2:$V$130,10,FALSE),0)</f>
        <v>0</v>
      </c>
      <c r="K76" s="111">
        <f>IF(A76=43,VLOOKUP(E76,Ark43s!$A$2:$V$130,11,FALSE),0)+IF(A76=34,VLOOKUP(E76,'Ark34'!$A$2:$V$130,11,FALSE),0)+IF(E76="cup",VLOOKUP(E76,Arkcup!$A$2:$V$130,11,FALSE),0)+IF(A76=45,VLOOKUP(E76,'Ark45'!$A$2:$V$130,11,FALSE),0)++IF(A76=54,VLOOKUP(E76,'Ark54'!$A$2:$V$130,11,FALSE),0)+IF(A76=56,VLOOKUP(E76,'Ark56'!$A$2:$V$130,11,FALSE),0)+IF(A76=65,VLOOKUP(E76,'Ark65'!$A$2:$V$130,11,FALSE),0)+IF(A76="SW3",VLOOKUP(E76,ArkSw3!$A$2:$V$130,11,FALSE),0)+IF(A76="SW4",VLOOKUP(E76,ArkSw4!$A$2:$V$130,11,FALSE),0)+IF(A76="SW5",VLOOKUP(E76,ArkSw5!$A$2:$V$130,11,FALSE),0)+IF(A76="SW6",VLOOKUP(E76,ArkSw6!$A$2:$V$130,11,FALSE),0)+IF(A76="U911",VLOOKUP(E76,ArkU11d!$A$2:$V$130,11,FALSE),0)</f>
        <v>0</v>
      </c>
      <c r="L76" s="111">
        <f>IF(A76=43,VLOOKUP(E76,Ark43s!$A$2:$V$130,12,FALSE),0)+IF(A76=34,VLOOKUP(E76,'Ark34'!$A$2:$V$130,12,FALSE),0)+IF(E76="cup",VLOOKUP(E76,Arkcup!$A$2:$V$130,12,FALSE),0)+IF(A76=45,VLOOKUP(E76,'Ark45'!$A$2:$V$130,12,FALSE),0)++IF(A76=54,VLOOKUP(E76,'Ark54'!$A$2:$V$130,12,FALSE),0)+IF(A76=56,VLOOKUP(E76,'Ark56'!$A$2:$V$130,12,FALSE),0)+IF(A76=65,VLOOKUP(E76,'Ark65'!$A$2:$V$130,12,FALSE),0)+IF(A76="SW3",VLOOKUP(E76,ArkSw3!$A$2:$V$130,12,FALSE),0)+IF(A76="SW4",VLOOKUP(E76,ArkSw4!$A$2:$V$130,12,FALSE),0)+IF(A76="SW5",VLOOKUP(E76,ArkSw5!$A$2:$V$130,12,FALSE),0)+IF(A76="SW6",VLOOKUP(E76,ArkSw6!$A$2:$V$130,12,FALSE),0)+IF(A76="U911",VLOOKUP(E76,ArkU11d!$A$2:$V$130,12,FALSE),0)</f>
        <v>0</v>
      </c>
      <c r="M76" s="111">
        <f>IF(A76=43,VLOOKUP(E76,Ark43s!$A$2:$V$130,13,FALSE),0)+IF(A76=34,VLOOKUP(E76,'Ark34'!$A$2:$V$130,13,FALSE),0)+IF(E76="cup",VLOOKUP(E76,Arkcup!$A$2:$V$130,13,FALSE),0)+IF(A76=45,VLOOKUP(E76,'Ark45'!$A$2:$V$130,13,FALSE),0)++IF(A76=54,VLOOKUP(E76,'Ark54'!$A$2:$V$130,13,FALSE),0)+IF(A76=56,VLOOKUP(E76,'Ark56'!$A$2:$V$130,13,FALSE),0)+IF(A76=65,VLOOKUP(E76,'Ark65'!$A$2:$V$130,13,FALSE),0)+IF(A76="SW3",VLOOKUP(E76,ArkSw3!$A$2:$V$130,13,FALSE),0)+IF(A76="SW4",VLOOKUP(E76,ArkSw4!$A$2:$V$130,13,FALSE),0)+IF(A76="SW5",VLOOKUP(E76,ArkSw5!$A$2:$V$130,13,FALSE),0)+IF(A76="SW6",VLOOKUP(E76,ArkSw6!$A$2:$V$130,13,FALSE),0)+IF(A76="U911",VLOOKUP(E76,ArkU11d!$A$2:$V$130,13,FALSE),0)</f>
        <v>0</v>
      </c>
      <c r="N76" s="111">
        <f>IF(A76=43,VLOOKUP(E76,Ark43s!$A$2:$V$130,14,FALSE),0)+IF(A76=34,VLOOKUP(E76,'Ark34'!$A$2:$V$130,14,FALSE),0)+IF(E76="cup",VLOOKUP(E76,Arkcup!$A$2:$V$130,14,FALSE),0)+IF(A76=45,VLOOKUP(E76,'Ark45'!$A$2:$V$130,14,FALSE),0)++IF(A76=54,VLOOKUP(E76,'Ark54'!$A$2:$V$130,14,FALSE),0)+IF(A76=56,VLOOKUP(E76,'Ark56'!$A$2:$V$130,14,FALSE),0)+IF(A76=65,VLOOKUP(E76,'Ark65'!$A$2:$V$130,14,FALSE),0)+IF(A76="SW3",VLOOKUP(E76,ArkSw3!$A$2:$V$130,14,FALSE),0)+IF(A76="SW4",VLOOKUP(E76,ArkSw4!$A$2:$V$130,14,FALSE),0)+IF(A76="SW5",VLOOKUP(E76,ArkSw5!$A$2:$V$130,14,FALSE),0)+IF(A76="SW6",VLOOKUP(E76,ArkSw6!$A$2:$V$130,14,FALSE),0)+IF(A76="U911",VLOOKUP(E76,ArkU11d!$A$2:$V$130,14,FALSE),0)</f>
        <v>0</v>
      </c>
      <c r="O76" s="111">
        <f>IF(A76=43,VLOOKUP(E76,Ark43s!$A$2:$V$130,15,FALSE),0)+IF(A76=34,VLOOKUP(E76,'Ark34'!$A$2:$V$130,15,FALSE),0)+IF(E76="cup",VLOOKUP(E76,Arkcup!$A$2:$V$130,15,FALSE),0)+IF(A76=45,VLOOKUP(E76,'Ark45'!$A$2:$V$130,15,FALSE),0)++IF(A76=54,VLOOKUP(E76,'Ark54'!$A$2:$V$130,15,FALSE),0)+IF(A76=56,VLOOKUP(E76,'Ark56'!$A$2:$V$130,15,FALSE),0)+IF(A76=65,VLOOKUP(E76,'Ark65'!$A$2:$V$130,15,FALSE),0)+IF(A76="SW3",VLOOKUP(E76,ArkSw3!$A$2:$V$130,15,FALSE),0)+IF(A76="SW4",VLOOKUP(E76,ArkSw4!$A$2:$V$130,15,FALSE),0)+IF(A76="SW5",VLOOKUP(E76,ArkSw5!$A$2:$V$130,15,FALSE),0)+IF(A76="SW6",VLOOKUP(E76,ArkSw6!$A$2:$V$130,15,FALSE),0)+IF(A76="U911",VLOOKUP(E76,ArkU11d!$A$2:$V$130,15,FALSE),0)</f>
        <v>0</v>
      </c>
      <c r="P76" s="111">
        <f>IF(A76=43,VLOOKUP(E76,Ark43s!$A$2:$V$130,16,FALSE),0)+IF(A76=34,VLOOKUP(E76,'Ark34'!$A$2:$V$130,16,FALSE),0)+IF(E76="cup",VLOOKUP(E76,Arkcup!$A$2:$V$130,16,FALSE),0)+IF(A76=45,VLOOKUP(E76,'Ark45'!$A$2:$V$130,16,FALSE),0)+IF(A76=54,VLOOKUP(E76,'Ark54'!$A$2:$V$130,16,FALSE),0)+IF(A76=56,VLOOKUP(E76,'Ark56'!$A$2:$V$130,16,FALSE),0)+IF(A76=65,VLOOKUP(E76,'Ark65'!$A$2:$V$130,16,FALSE),0)+IF(A76="U911",VLOOKUP(E76,ArkU11d!$A$2:$V$130,16,FALSE),0)</f>
        <v>0</v>
      </c>
      <c r="Q76" s="111">
        <f>IF(A76=43,VLOOKUP(E76,Ark43s!$A$2:$V$130,17,FALSE),0)+IF(A76=34,VLOOKUP(E76,'Ark34'!$A$2:$V$130,17,FALSE),0)+IF(E76="cup",VLOOKUP(E76,Arkcup!$A$2:$V$130,17,FALSE),0)+IF(A76=45,VLOOKUP(E76,'Ark45'!$A$2:$V$130,17,FALSE),0)+IF(A76=54,VLOOKUP(E76,'Ark54'!$A$2:$V$130,17,FALSE),0)+IF(A76=56,VLOOKUP(E76,'Ark56'!$A$2:$V$130,17,FALSE),0)+IF(A76=65,VLOOKUP(E76,'Ark65'!$A$2:$V$130,17,FALSE),0)+IF(A76="U911",VLOOKUP(E76,ArkU11d!$A$2:$V$130,17,FALSE),0)</f>
        <v>0</v>
      </c>
      <c r="R76" s="111">
        <f>IF(A76=43,VLOOKUP(E76,Ark43s!$A$2:$V$130,18,FALSE),0)+IF(A76=34,VLOOKUP(E76,'Ark34'!$A$2:$V$130,18,FALSE),0)+IF(E76="cup",VLOOKUP(E76,Arkcup!$A$2:$V$130,18,FALSE),0)+IF(A76=45,VLOOKUP(E76,'Ark45'!$A$2:$V$130,18,FALSE),0)+IF(A76=54,VLOOKUP(E76,'Ark54'!$A$2:$V$130,18,FALSE),0)+IF(A76=56,VLOOKUP(E76,'Ark56'!$A$2:$V$130,18,FALSE),0)+IF(A76=65,VLOOKUP(E76,'Ark65'!$A$2:$V$130,18,FALSE),0)+IF(A76="U911",VLOOKUP(E76,ArkU11d!$A$2:$V$130,18,FALSE),0)</f>
        <v>0</v>
      </c>
      <c r="S76" s="111">
        <f>IF(A76=43,VLOOKUP(E76,Ark43s!$A$2:$V$130,19,FALSE),0)+IF(A76=34,VLOOKUP(E76,'Ark34'!$A$2:$V$130,19,FALSE),0)+IF(E76="cup",VLOOKUP(E76,Arkcup!$A$2:$V$130,19,FALSE),0)+IF(A76=45,VLOOKUP(E76,'Ark45'!$A$2:$V$130,19,FALSE),0)+IF(A76=54,VLOOKUP(E76,'Ark54'!$A$2:$V$130,19,FALSE),0)+IF(A76=56,VLOOKUP(E76,'Ark56'!$A$2:$V$130,19,FALSE),0)+IF(A76=65,VLOOKUP(E76,'Ark65'!$A$2:$V$130,19,FALSE),0)+IF(A76="U911",VLOOKUP(E76,ArkU11d!$A$2:$V$130,19,FALSE),0)</f>
        <v>0</v>
      </c>
      <c r="T76" s="111">
        <f>IF(A76=43,VLOOKUP(E76,Ark43s!$A$2:$V$130,20,FALSE),0)+IF(A76=34,VLOOKUP(E76,'Ark34'!$A$2:$V$130,20,FALSE),0)+IF(E76="cup",VLOOKUP(E76,Arkcup!$A$2:$V$130,20,FALSE),0)+IF(A76=45,VLOOKUP(E76,'Ark45'!$A$2:$V$130,20,FALSE),0)+IF(A76=54,VLOOKUP(E76,'Ark54'!$A$2:$V$130,20,FALSE),0)+IF(A76=56,VLOOKUP(E76,'Ark56'!$A$2:$V$130,20,FALSE),0)+IF(A76=65,VLOOKUP(E76,'Ark65'!$A$2:$V$130,20,FALSE),0)+IF(A76="U911",VLOOKUP(E76,ArkU11d!$A$2:$V$130,20,FALSE),0)</f>
        <v>0</v>
      </c>
      <c r="U76" s="111">
        <f>IF(A76=43,VLOOKUP(E76,Ark43s!$A$2:$V$130,21,FALSE),0)+IF(A76=34,VLOOKUP(E76,'Ark34'!$A$2:$V$130,21,FALSE),0)+IF(E76="cup",VLOOKUP(E76,Arkcup!$A$2:$V$130,21,FALSE),0)+IF(A76=45,VLOOKUP(E76,'Ark45'!$A$2:$V$130,21,FALSE),0)+IF(A76=54,VLOOKUP(E76,'Ark54'!$A$2:$V$130,21,FALSE),0)+IF(A76=56,VLOOKUP(E76,'Ark56'!$A$2:$V$130,21,FALSE),0)+IF(A76=65,VLOOKUP(E76,'Ark65'!$A$2:$V$130,21,FALSE),0)+IF(A76="U911",VLOOKUP(E76,ArkU11d!$A$2:$V$130,21,FALSE),0)</f>
        <v>0</v>
      </c>
      <c r="V76" s="22">
        <f t="shared" si="4"/>
        <v>0</v>
      </c>
      <c r="W76" s="115"/>
    </row>
    <row r="77" spans="1:24" x14ac:dyDescent="0.25">
      <c r="A77">
        <v>43</v>
      </c>
      <c r="B77" s="26" t="s">
        <v>52</v>
      </c>
      <c r="C77" s="54" t="s">
        <v>23</v>
      </c>
      <c r="D77" s="61"/>
      <c r="E77" s="57">
        <v>0</v>
      </c>
      <c r="F77" s="111">
        <f>IF(A77=43,VLOOKUP(E77,Ark43d!$A$2:$V$130,6,FALSE),0)+IF(A77=34,VLOOKUP(E77,'Ark34'!$A$2:$V$130,6,FALSE),0)+IF(A77="cup",VLOOKUP(E77,Arkcup!$A$2:$V$130,6,FALSE),0)+IF(A77=45,VLOOKUP(E77,'Ark45'!$A$2:$V$130,6,FALSE),0)++IF(A77=54,VLOOKUP(E77,'Ark54'!$A$2:$V$130,6,FALSE),0)+IF(A77=56,VLOOKUP(E77,'Ark56'!$A$2:$V$130,6,FALSE),0)+IF(A77=65,VLOOKUP(E77,'Ark65'!$A$2:$V$130,6,FALSE),0)+IF(A77="U911",VLOOKUP(E77,ArkU11d!$A$2:$V$130,6,FALSE),0)</f>
        <v>0</v>
      </c>
      <c r="G77" s="111">
        <f>IF(A77=43,VLOOKUP(E77,Ark43d!$A$2:$V$130,7,FALSE),0)+IF(A77=34,VLOOKUP(E77,'Ark34'!$A$2:$V$130,7,FALSE),0)+IF(A77="cup",VLOOKUP(E77,Arkcup!$A$2:$V$130,7,FALSE),0)+IF(A77=45,VLOOKUP(E77,'Ark45'!$A$2:$V$130,7,FALSE),0)++IF(A77=54,VLOOKUP(E77,'Ark54'!$A$2:$V$130,7,FALSE),0)+IF(A77=56,VLOOKUP(E77,'Ark56'!$A$2:$V$130,7,FALSE),0)+IF(A77=65,VLOOKUP(E77,'Ark65'!$A$2:$V$130,7,FALSE),0)+IF(A77="U911",VLOOKUP(E77,ArkU11d!$A$2:$V$130,7,FALSE),0)</f>
        <v>0</v>
      </c>
      <c r="H77" s="111">
        <f>IF(A77=43,VLOOKUP(E77,Ark43d!$A$2:$V$130,8,FALSE),0)+IF(A77=34,VLOOKUP(E77,'Ark34'!$A$2:$V$130,8,FALSE),0)+IF(A77="cup",VLOOKUP(E77,Arkcup!$A$2:$V$130,8,FALSE),0)+IF(A77=45,VLOOKUP(E77,'Ark45'!$A$2:$V$130,8,FALSE),0)++IF(A77=54,VLOOKUP(E77,'Ark54'!$A$2:$V$130,8,FALSE),0)+IF(A77=56,VLOOKUP(E77,'Ark56'!$A$2:$V$130,8,FALSE),0)+IF(A77=65,VLOOKUP(E77,'Ark65'!$A$2:$V$130,8,FALSE),0)+IF(A77="U911",VLOOKUP(E77,ArkU11d!$A$2:$V$130,8,FALSE),0)</f>
        <v>0</v>
      </c>
      <c r="I77" s="111">
        <f>IF(A77=43,VLOOKUP(E77,Ark43d!$A$2:$V$130,9,FALSE),0)+IF(A77=34,VLOOKUP(E77,'Ark34'!$A$2:$V$130,9,FALSE),0)+IF(A77="cup",VLOOKUP(E77,Arkcup!$A$2:$V$130,9,FALSE),0)+IF(A77=45,VLOOKUP(E77,'Ark45'!$A$2:$V$130,9,FALSE),0)++IF(A77=54,VLOOKUP(E77,'Ark54'!$A$2:$V$130,9,FALSE),0)+IF(A77=56,VLOOKUP(E77,'Ark56'!$A$2:$V$130,9,FALSE),0)+IF(A77=65,VLOOKUP(E77,'Ark65'!$A$2:$V$130,9,FALSE),0)+IF(A77="U911",VLOOKUP(E77,ArkU11d!$A$2:$V$130,9,FALSE),0)</f>
        <v>0</v>
      </c>
      <c r="J77" s="111">
        <f>IF(A77=43,VLOOKUP(E77,Ark43s!$A$2:$V$130,10,FALSE),0)+IF(A77=34,VLOOKUP(E77,'Ark34'!$A$2:$V$130,10,FALSE),0)+IF(E77="cup",VLOOKUP(E77,Arkcup!$A$2:$V$130,10,FALSE),0)+IF(A77=45,VLOOKUP(E77,'Ark45'!$A$2:$V$130,10,FALSE),0)++IF(A77=54,VLOOKUP(E77,'Ark54'!$A$2:$V$130,10,FALSE),0)+IF(A77=56,VLOOKUP(E77,'Ark56'!$A$2:$V$130,10,FALSE),0)+IF(A77=65,VLOOKUP(E77,'Ark65'!$A$2:$V$130,10,FALSE),0)+IF(A77="SW3",VLOOKUP(E77,ArkSw3!$A$2:$V$130,10,FALSE),0)+IF(A77="SW4",VLOOKUP(E77,ArkSw4!$A$2:$V$130,10,FALSE),0)+IF(A77="SW5",VLOOKUP(E77,ArkSw5!$A$2:$V$130,10,FALSE),0)+IF(A77="SW6",VLOOKUP(E77,ArkSw6!$A$2:$V$130,10,FALSE),0)+IF(A77="U911",VLOOKUP(E77,ArkU11d!$A$2:$V$130,10,FALSE),0)</f>
        <v>0</v>
      </c>
      <c r="K77" s="111">
        <f>IF(A77=43,VLOOKUP(E77,Ark43s!$A$2:$V$130,11,FALSE),0)+IF(A77=34,VLOOKUP(E77,'Ark34'!$A$2:$V$130,11,FALSE),0)+IF(E77="cup",VLOOKUP(E77,Arkcup!$A$2:$V$130,11,FALSE),0)+IF(A77=45,VLOOKUP(E77,'Ark45'!$A$2:$V$130,11,FALSE),0)++IF(A77=54,VLOOKUP(E77,'Ark54'!$A$2:$V$130,11,FALSE),0)+IF(A77=56,VLOOKUP(E77,'Ark56'!$A$2:$V$130,11,FALSE),0)+IF(A77=65,VLOOKUP(E77,'Ark65'!$A$2:$V$130,11,FALSE),0)+IF(A77="SW3",VLOOKUP(E77,ArkSw3!$A$2:$V$130,11,FALSE),0)+IF(A77="SW4",VLOOKUP(E77,ArkSw4!$A$2:$V$130,11,FALSE),0)+IF(A77="SW5",VLOOKUP(E77,ArkSw5!$A$2:$V$130,11,FALSE),0)+IF(A77="SW6",VLOOKUP(E77,ArkSw6!$A$2:$V$130,11,FALSE),0)+IF(A77="U911",VLOOKUP(E77,ArkU11d!$A$2:$V$130,11,FALSE),0)</f>
        <v>0</v>
      </c>
      <c r="L77" s="111">
        <f>IF(A77=43,VLOOKUP(E77,Ark43s!$A$2:$V$130,12,FALSE),0)+IF(A77=34,VLOOKUP(E77,'Ark34'!$A$2:$V$130,12,FALSE),0)+IF(E77="cup",VLOOKUP(E77,Arkcup!$A$2:$V$130,12,FALSE),0)+IF(A77=45,VLOOKUP(E77,'Ark45'!$A$2:$V$130,12,FALSE),0)++IF(A77=54,VLOOKUP(E77,'Ark54'!$A$2:$V$130,12,FALSE),0)+IF(A77=56,VLOOKUP(E77,'Ark56'!$A$2:$V$130,12,FALSE),0)+IF(A77=65,VLOOKUP(E77,'Ark65'!$A$2:$V$130,12,FALSE),0)+IF(A77="SW3",VLOOKUP(E77,ArkSw3!$A$2:$V$130,12,FALSE),0)+IF(A77="SW4",VLOOKUP(E77,ArkSw4!$A$2:$V$130,12,FALSE),0)+IF(A77="SW5",VLOOKUP(E77,ArkSw5!$A$2:$V$130,12,FALSE),0)+IF(A77="SW6",VLOOKUP(E77,ArkSw6!$A$2:$V$130,12,FALSE),0)+IF(A77="U911",VLOOKUP(E77,ArkU11d!$A$2:$V$130,12,FALSE),0)</f>
        <v>0</v>
      </c>
      <c r="M77" s="111">
        <f>IF(A77=43,VLOOKUP(E77,Ark43s!$A$2:$V$130,13,FALSE),0)+IF(A77=34,VLOOKUP(E77,'Ark34'!$A$2:$V$130,13,FALSE),0)+IF(E77="cup",VLOOKUP(E77,Arkcup!$A$2:$V$130,13,FALSE),0)+IF(A77=45,VLOOKUP(E77,'Ark45'!$A$2:$V$130,13,FALSE),0)++IF(A77=54,VLOOKUP(E77,'Ark54'!$A$2:$V$130,13,FALSE),0)+IF(A77=56,VLOOKUP(E77,'Ark56'!$A$2:$V$130,13,FALSE),0)+IF(A77=65,VLOOKUP(E77,'Ark65'!$A$2:$V$130,13,FALSE),0)+IF(A77="SW3",VLOOKUP(E77,ArkSw3!$A$2:$V$130,13,FALSE),0)+IF(A77="SW4",VLOOKUP(E77,ArkSw4!$A$2:$V$130,13,FALSE),0)+IF(A77="SW5",VLOOKUP(E77,ArkSw5!$A$2:$V$130,13,FALSE),0)+IF(A77="SW6",VLOOKUP(E77,ArkSw6!$A$2:$V$130,13,FALSE),0)+IF(A77="U911",VLOOKUP(E77,ArkU11d!$A$2:$V$130,13,FALSE),0)</f>
        <v>0</v>
      </c>
      <c r="N77" s="111">
        <f>IF(A77=43,VLOOKUP(E77,Ark43s!$A$2:$V$130,14,FALSE),0)+IF(A77=34,VLOOKUP(E77,'Ark34'!$A$2:$V$130,14,FALSE),0)+IF(E77="cup",VLOOKUP(E77,Arkcup!$A$2:$V$130,14,FALSE),0)+IF(A77=45,VLOOKUP(E77,'Ark45'!$A$2:$V$130,14,FALSE),0)++IF(A77=54,VLOOKUP(E77,'Ark54'!$A$2:$V$130,14,FALSE),0)+IF(A77=56,VLOOKUP(E77,'Ark56'!$A$2:$V$130,14,FALSE),0)+IF(A77=65,VLOOKUP(E77,'Ark65'!$A$2:$V$130,14,FALSE),0)+IF(A77="SW3",VLOOKUP(E77,ArkSw3!$A$2:$V$130,14,FALSE),0)+IF(A77="SW4",VLOOKUP(E77,ArkSw4!$A$2:$V$130,14,FALSE),0)+IF(A77="SW5",VLOOKUP(E77,ArkSw5!$A$2:$V$130,14,FALSE),0)+IF(A77="SW6",VLOOKUP(E77,ArkSw6!$A$2:$V$130,14,FALSE),0)+IF(A77="U911",VLOOKUP(E77,ArkU11d!$A$2:$V$130,14,FALSE),0)</f>
        <v>0</v>
      </c>
      <c r="O77" s="111">
        <f>IF(A77=43,VLOOKUP(E77,Ark43s!$A$2:$V$130,15,FALSE),0)+IF(A77=34,VLOOKUP(E77,'Ark34'!$A$2:$V$130,15,FALSE),0)+IF(E77="cup",VLOOKUP(E77,Arkcup!$A$2:$V$130,15,FALSE),0)+IF(A77=45,VLOOKUP(E77,'Ark45'!$A$2:$V$130,15,FALSE),0)++IF(A77=54,VLOOKUP(E77,'Ark54'!$A$2:$V$130,15,FALSE),0)+IF(A77=56,VLOOKUP(E77,'Ark56'!$A$2:$V$130,15,FALSE),0)+IF(A77=65,VLOOKUP(E77,'Ark65'!$A$2:$V$130,15,FALSE),0)+IF(A77="SW3",VLOOKUP(E77,ArkSw3!$A$2:$V$130,15,FALSE),0)+IF(A77="SW4",VLOOKUP(E77,ArkSw4!$A$2:$V$130,15,FALSE),0)+IF(A77="SW5",VLOOKUP(E77,ArkSw5!$A$2:$V$130,15,FALSE),0)+IF(A77="SW6",VLOOKUP(E77,ArkSw6!$A$2:$V$130,15,FALSE),0)+IF(A77="U911",VLOOKUP(E77,ArkU11d!$A$2:$V$130,15,FALSE),0)</f>
        <v>0</v>
      </c>
      <c r="P77" s="111">
        <f>IF(A77=43,VLOOKUP(E77,Ark43s!$A$2:$V$130,16,FALSE),0)+IF(A77=34,VLOOKUP(E77,'Ark34'!$A$2:$V$130,16,FALSE),0)+IF(E77="cup",VLOOKUP(E77,Arkcup!$A$2:$V$130,16,FALSE),0)+IF(A77=45,VLOOKUP(E77,'Ark45'!$A$2:$V$130,16,FALSE),0)+IF(A77=54,VLOOKUP(E77,'Ark54'!$A$2:$V$130,16,FALSE),0)+IF(A77=56,VLOOKUP(E77,'Ark56'!$A$2:$V$130,16,FALSE),0)+IF(A77=65,VLOOKUP(E77,'Ark65'!$A$2:$V$130,16,FALSE),0)+IF(A77="U911",VLOOKUP(E77,ArkU11d!$A$2:$V$130,16,FALSE),0)</f>
        <v>0</v>
      </c>
      <c r="Q77" s="111">
        <f>IF(A77=43,VLOOKUP(E77,Ark43s!$A$2:$V$130,17,FALSE),0)+IF(A77=34,VLOOKUP(E77,'Ark34'!$A$2:$V$130,17,FALSE),0)+IF(E77="cup",VLOOKUP(E77,Arkcup!$A$2:$V$130,17,FALSE),0)+IF(A77=45,VLOOKUP(E77,'Ark45'!$A$2:$V$130,17,FALSE),0)+IF(A77=54,VLOOKUP(E77,'Ark54'!$A$2:$V$130,17,FALSE),0)+IF(A77=56,VLOOKUP(E77,'Ark56'!$A$2:$V$130,17,FALSE),0)+IF(A77=65,VLOOKUP(E77,'Ark65'!$A$2:$V$130,17,FALSE),0)+IF(A77="U911",VLOOKUP(E77,ArkU11d!$A$2:$V$130,17,FALSE),0)</f>
        <v>0</v>
      </c>
      <c r="R77" s="111">
        <f>IF(A77=43,VLOOKUP(E77,Ark43s!$A$2:$V$130,18,FALSE),0)+IF(A77=34,VLOOKUP(E77,'Ark34'!$A$2:$V$130,18,FALSE),0)+IF(E77="cup",VLOOKUP(E77,Arkcup!$A$2:$V$130,18,FALSE),0)+IF(A77=45,VLOOKUP(E77,'Ark45'!$A$2:$V$130,18,FALSE),0)+IF(A77=54,VLOOKUP(E77,'Ark54'!$A$2:$V$130,18,FALSE),0)+IF(A77=56,VLOOKUP(E77,'Ark56'!$A$2:$V$130,18,FALSE),0)+IF(A77=65,VLOOKUP(E77,'Ark65'!$A$2:$V$130,18,FALSE),0)+IF(A77="U911",VLOOKUP(E77,ArkU11d!$A$2:$V$130,18,FALSE),0)</f>
        <v>0</v>
      </c>
      <c r="S77" s="111">
        <f>IF(A77=43,VLOOKUP(E77,Ark43s!$A$2:$V$130,19,FALSE),0)+IF(A77=34,VLOOKUP(E77,'Ark34'!$A$2:$V$130,19,FALSE),0)+IF(E77="cup",VLOOKUP(E77,Arkcup!$A$2:$V$130,19,FALSE),0)+IF(A77=45,VLOOKUP(E77,'Ark45'!$A$2:$V$130,19,FALSE),0)+IF(A77=54,VLOOKUP(E77,'Ark54'!$A$2:$V$130,19,FALSE),0)+IF(A77=56,VLOOKUP(E77,'Ark56'!$A$2:$V$130,19,FALSE),0)+IF(A77=65,VLOOKUP(E77,'Ark65'!$A$2:$V$130,19,FALSE),0)+IF(A77="U911",VLOOKUP(E77,ArkU11d!$A$2:$V$130,19,FALSE),0)</f>
        <v>0</v>
      </c>
      <c r="T77" s="111">
        <f>IF(A77=43,VLOOKUP(E77,Ark43s!$A$2:$V$130,20,FALSE),0)+IF(A77=34,VLOOKUP(E77,'Ark34'!$A$2:$V$130,20,FALSE),0)+IF(E77="cup",VLOOKUP(E77,Arkcup!$A$2:$V$130,20,FALSE),0)+IF(A77=45,VLOOKUP(E77,'Ark45'!$A$2:$V$130,20,FALSE),0)+IF(A77=54,VLOOKUP(E77,'Ark54'!$A$2:$V$130,20,FALSE),0)+IF(A77=56,VLOOKUP(E77,'Ark56'!$A$2:$V$130,20,FALSE),0)+IF(A77=65,VLOOKUP(E77,'Ark65'!$A$2:$V$130,20,FALSE),0)+IF(A77="U911",VLOOKUP(E77,ArkU11d!$A$2:$V$130,20,FALSE),0)</f>
        <v>0</v>
      </c>
      <c r="U77" s="111">
        <f>IF(A77=43,VLOOKUP(E77,Ark43s!$A$2:$V$130,21,FALSE),0)+IF(A77=34,VLOOKUP(E77,'Ark34'!$A$2:$V$130,21,FALSE),0)+IF(E77="cup",VLOOKUP(E77,Arkcup!$A$2:$V$130,21,FALSE),0)+IF(A77=45,VLOOKUP(E77,'Ark45'!$A$2:$V$130,21,FALSE),0)+IF(A77=54,VLOOKUP(E77,'Ark54'!$A$2:$V$130,21,FALSE),0)+IF(A77=56,VLOOKUP(E77,'Ark56'!$A$2:$V$130,21,FALSE),0)+IF(A77=65,VLOOKUP(E77,'Ark65'!$A$2:$V$130,21,FALSE),0)+IF(A77="U911",VLOOKUP(E77,ArkU11d!$A$2:$V$130,21,FALSE),0)</f>
        <v>0</v>
      </c>
      <c r="V77" s="22">
        <f t="shared" si="4"/>
        <v>0</v>
      </c>
      <c r="W77" s="115"/>
    </row>
    <row r="78" spans="1:24" ht="15.75" thickBot="1" x14ac:dyDescent="0.3">
      <c r="A78">
        <v>43</v>
      </c>
      <c r="B78" s="35" t="s">
        <v>52</v>
      </c>
      <c r="C78" s="55" t="s">
        <v>24</v>
      </c>
      <c r="D78" s="62"/>
      <c r="E78" s="58">
        <v>0</v>
      </c>
      <c r="F78" s="112">
        <f>IF(A78=43,VLOOKUP(E78,Ark43d!$A$2:$V$130,6,FALSE),0)+IF(A78=34,VLOOKUP(E78,'Ark34'!$A$2:$V$130,6,FALSE),0)+IF(A78="cup",VLOOKUP(E78,Arkcup!$A$2:$V$130,6,FALSE),0)+IF(A78=45,VLOOKUP(E78,'Ark45'!$A$2:$V$130,6,FALSE),0)++IF(A78=54,VLOOKUP(E78,'Ark54'!$A$2:$V$130,6,FALSE),0)+IF(A78=56,VLOOKUP(E78,'Ark56'!$A$2:$V$130,6,FALSE),0)+IF(A78=65,VLOOKUP(E78,'Ark65'!$A$2:$V$130,6,FALSE),0)+IF(A78="U911",VLOOKUP(E78,ArkU11d!$A$2:$V$130,6,FALSE),0)</f>
        <v>0</v>
      </c>
      <c r="G78" s="112">
        <f>IF(A78=43,VLOOKUP(E78,Ark43d!$A$2:$V$130,7,FALSE),0)+IF(A78=34,VLOOKUP(E78,'Ark34'!$A$2:$V$130,7,FALSE),0)+IF(A78="cup",VLOOKUP(E78,Arkcup!$A$2:$V$130,7,FALSE),0)+IF(A78=45,VLOOKUP(E78,'Ark45'!$A$2:$V$130,7,FALSE),0)++IF(A78=54,VLOOKUP(E78,'Ark54'!$A$2:$V$130,7,FALSE),0)+IF(A78=56,VLOOKUP(E78,'Ark56'!$A$2:$V$130,7,FALSE),0)+IF(A78=65,VLOOKUP(E78,'Ark65'!$A$2:$V$130,7,FALSE),0)+IF(A78="U911",VLOOKUP(E78,ArkU11d!$A$2:$V$130,7,FALSE),0)</f>
        <v>0</v>
      </c>
      <c r="H78" s="112">
        <f>IF(A78=43,VLOOKUP(E78,Ark43d!$A$2:$V$130,8,FALSE),0)+IF(A78=34,VLOOKUP(E78,'Ark34'!$A$2:$V$130,8,FALSE),0)+IF(A78="cup",VLOOKUP(E78,Arkcup!$A$2:$V$130,8,FALSE),0)+IF(A78=45,VLOOKUP(E78,'Ark45'!$A$2:$V$130,8,FALSE),0)++IF(A78=54,VLOOKUP(E78,'Ark54'!$A$2:$V$130,8,FALSE),0)+IF(A78=56,VLOOKUP(E78,'Ark56'!$A$2:$V$130,8,FALSE),0)+IF(A78=65,VLOOKUP(E78,'Ark65'!$A$2:$V$130,8,FALSE),0)+IF(A78="U911",VLOOKUP(E78,ArkU11d!$A$2:$V$130,8,FALSE),0)</f>
        <v>0</v>
      </c>
      <c r="I78" s="112">
        <f>IF(A78=43,VLOOKUP(E78,Ark43d!$A$2:$V$130,9,FALSE),0)+IF(A78=34,VLOOKUP(E78,'Ark34'!$A$2:$V$130,9,FALSE),0)+IF(A78="cup",VLOOKUP(E78,Arkcup!$A$2:$V$130,9,FALSE),0)+IF(A78=45,VLOOKUP(E78,'Ark45'!$A$2:$V$130,9,FALSE),0)++IF(A78=54,VLOOKUP(E78,'Ark54'!$A$2:$V$130,9,FALSE),0)+IF(A78=56,VLOOKUP(E78,'Ark56'!$A$2:$V$130,9,FALSE),0)+IF(A78=65,VLOOKUP(E78,'Ark65'!$A$2:$V$130,9,FALSE),0)+IF(A78="U911",VLOOKUP(E78,ArkU11d!$A$2:$V$130,9,FALSE),0)</f>
        <v>0</v>
      </c>
      <c r="J78" s="112">
        <f>IF(A78=43,VLOOKUP(E78,Ark43s!$A$2:$V$130,10,FALSE),0)+IF(A78=34,VLOOKUP(E78,'Ark34'!$A$2:$V$130,10,FALSE),0)+IF(E78="cup",VLOOKUP(E78,Arkcup!$A$2:$V$130,10,FALSE),0)+IF(A78=45,VLOOKUP(E78,'Ark45'!$A$2:$V$130,10,FALSE),0)++IF(A78=54,VLOOKUP(E78,'Ark54'!$A$2:$V$130,10,FALSE),0)+IF(A78=56,VLOOKUP(E78,'Ark56'!$A$2:$V$130,10,FALSE),0)+IF(A78=65,VLOOKUP(E78,'Ark65'!$A$2:$V$130,10,FALSE),0)+IF(A78="SW3",VLOOKUP(E78,ArkSw3!$A$2:$V$130,10,FALSE),0)+IF(A78="SW4",VLOOKUP(E78,ArkSw4!$A$2:$V$130,10,FALSE),0)+IF(A78="SW5",VLOOKUP(E78,ArkSw5!$A$2:$V$130,10,FALSE),0)+IF(A78="SW6",VLOOKUP(E78,ArkSw6!$A$2:$V$130,10,FALSE),0)+IF(A78="U911",VLOOKUP(E78,ArkU11d!$A$2:$V$130,10,FALSE),0)</f>
        <v>0</v>
      </c>
      <c r="K78" s="112">
        <f>IF(A78=43,VLOOKUP(E78,Ark43s!$A$2:$V$130,11,FALSE),0)+IF(A78=34,VLOOKUP(E78,'Ark34'!$A$2:$V$130,11,FALSE),0)+IF(E78="cup",VLOOKUP(E78,Arkcup!$A$2:$V$130,11,FALSE),0)+IF(A78=45,VLOOKUP(E78,'Ark45'!$A$2:$V$130,11,FALSE),0)++IF(A78=54,VLOOKUP(E78,'Ark54'!$A$2:$V$130,11,FALSE),0)+IF(A78=56,VLOOKUP(E78,'Ark56'!$A$2:$V$130,11,FALSE),0)+IF(A78=65,VLOOKUP(E78,'Ark65'!$A$2:$V$130,11,FALSE),0)+IF(A78="SW3",VLOOKUP(E78,ArkSw3!$A$2:$V$130,11,FALSE),0)+IF(A78="SW4",VLOOKUP(E78,ArkSw4!$A$2:$V$130,11,FALSE),0)+IF(A78="SW5",VLOOKUP(E78,ArkSw5!$A$2:$V$130,11,FALSE),0)+IF(A78="SW6",VLOOKUP(E78,ArkSw6!$A$2:$V$130,11,FALSE),0)+IF(A78="U911",VLOOKUP(E78,ArkU11d!$A$2:$V$130,11,FALSE),0)</f>
        <v>0</v>
      </c>
      <c r="L78" s="112">
        <f>IF(A78=43,VLOOKUP(E78,Ark43s!$A$2:$V$130,12,FALSE),0)+IF(A78=34,VLOOKUP(E78,'Ark34'!$A$2:$V$130,12,FALSE),0)+IF(E78="cup",VLOOKUP(E78,Arkcup!$A$2:$V$130,12,FALSE),0)+IF(A78=45,VLOOKUP(E78,'Ark45'!$A$2:$V$130,12,FALSE),0)++IF(A78=54,VLOOKUP(E78,'Ark54'!$A$2:$V$130,12,FALSE),0)+IF(A78=56,VLOOKUP(E78,'Ark56'!$A$2:$V$130,12,FALSE),0)+IF(A78=65,VLOOKUP(E78,'Ark65'!$A$2:$V$130,12,FALSE),0)+IF(A78="SW3",VLOOKUP(E78,ArkSw3!$A$2:$V$130,12,FALSE),0)+IF(A78="SW4",VLOOKUP(E78,ArkSw4!$A$2:$V$130,12,FALSE),0)+IF(A78="SW5",VLOOKUP(E78,ArkSw5!$A$2:$V$130,12,FALSE),0)+IF(A78="SW6",VLOOKUP(E78,ArkSw6!$A$2:$V$130,12,FALSE),0)+IF(A78="U911",VLOOKUP(E78,ArkU11d!$A$2:$V$130,12,FALSE),0)</f>
        <v>0</v>
      </c>
      <c r="M78" s="112">
        <f>IF(A78=43,VLOOKUP(E78,Ark43s!$A$2:$V$130,13,FALSE),0)+IF(A78=34,VLOOKUP(E78,'Ark34'!$A$2:$V$130,13,FALSE),0)+IF(E78="cup",VLOOKUP(E78,Arkcup!$A$2:$V$130,13,FALSE),0)+IF(A78=45,VLOOKUP(E78,'Ark45'!$A$2:$V$130,13,FALSE),0)++IF(A78=54,VLOOKUP(E78,'Ark54'!$A$2:$V$130,13,FALSE),0)+IF(A78=56,VLOOKUP(E78,'Ark56'!$A$2:$V$130,13,FALSE),0)+IF(A78=65,VLOOKUP(E78,'Ark65'!$A$2:$V$130,13,FALSE),0)+IF(A78="SW3",VLOOKUP(E78,ArkSw3!$A$2:$V$130,13,FALSE),0)+IF(A78="SW4",VLOOKUP(E78,ArkSw4!$A$2:$V$130,13,FALSE),0)+IF(A78="SW5",VLOOKUP(E78,ArkSw5!$A$2:$V$130,13,FALSE),0)+IF(A78="SW6",VLOOKUP(E78,ArkSw6!$A$2:$V$130,13,FALSE),0)+IF(A78="U911",VLOOKUP(E78,ArkU11d!$A$2:$V$130,13,FALSE),0)</f>
        <v>0</v>
      </c>
      <c r="N78" s="112">
        <f>IF(A78=43,VLOOKUP(E78,Ark43s!$A$2:$V$130,14,FALSE),0)+IF(A78=34,VLOOKUP(E78,'Ark34'!$A$2:$V$130,14,FALSE),0)+IF(E78="cup",VLOOKUP(E78,Arkcup!$A$2:$V$130,14,FALSE),0)+IF(A78=45,VLOOKUP(E78,'Ark45'!$A$2:$V$130,14,FALSE),0)++IF(A78=54,VLOOKUP(E78,'Ark54'!$A$2:$V$130,14,FALSE),0)+IF(A78=56,VLOOKUP(E78,'Ark56'!$A$2:$V$130,14,FALSE),0)+IF(A78=65,VLOOKUP(E78,'Ark65'!$A$2:$V$130,14,FALSE),0)+IF(A78="SW3",VLOOKUP(E78,ArkSw3!$A$2:$V$130,14,FALSE),0)+IF(A78="SW4",VLOOKUP(E78,ArkSw4!$A$2:$V$130,14,FALSE),0)+IF(A78="SW5",VLOOKUP(E78,ArkSw5!$A$2:$V$130,14,FALSE),0)+IF(A78="SW6",VLOOKUP(E78,ArkSw6!$A$2:$V$130,14,FALSE),0)+IF(A78="U911",VLOOKUP(E78,ArkU11d!$A$2:$V$130,14,FALSE),0)</f>
        <v>0</v>
      </c>
      <c r="O78" s="112">
        <f>IF(A78=43,VLOOKUP(E78,Ark43s!$A$2:$V$130,15,FALSE),0)+IF(A78=34,VLOOKUP(E78,'Ark34'!$A$2:$V$130,15,FALSE),0)+IF(E78="cup",VLOOKUP(E78,Arkcup!$A$2:$V$130,15,FALSE),0)+IF(A78=45,VLOOKUP(E78,'Ark45'!$A$2:$V$130,15,FALSE),0)++IF(A78=54,VLOOKUP(E78,'Ark54'!$A$2:$V$130,15,FALSE),0)+IF(A78=56,VLOOKUP(E78,'Ark56'!$A$2:$V$130,15,FALSE),0)+IF(A78=65,VLOOKUP(E78,'Ark65'!$A$2:$V$130,15,FALSE),0)+IF(A78="SW3",VLOOKUP(E78,ArkSw3!$A$2:$V$130,15,FALSE),0)+IF(A78="SW4",VLOOKUP(E78,ArkSw4!$A$2:$V$130,15,FALSE),0)+IF(A78="SW5",VLOOKUP(E78,ArkSw5!$A$2:$V$130,15,FALSE),0)+IF(A78="SW6",VLOOKUP(E78,ArkSw6!$A$2:$V$130,15,FALSE),0)+IF(A78="U911",VLOOKUP(E78,ArkU11d!$A$2:$V$130,15,FALSE),0)</f>
        <v>0</v>
      </c>
      <c r="P78" s="112">
        <f>IF(A78=43,VLOOKUP(E78,Ark43s!$A$2:$V$130,16,FALSE),0)+IF(A78=34,VLOOKUP(E78,'Ark34'!$A$2:$V$130,16,FALSE),0)+IF(E78="cup",VLOOKUP(E78,Arkcup!$A$2:$V$130,16,FALSE),0)+IF(A78=45,VLOOKUP(E78,'Ark45'!$A$2:$V$130,16,FALSE),0)+IF(A78=54,VLOOKUP(E78,'Ark54'!$A$2:$V$130,16,FALSE),0)+IF(A78=56,VLOOKUP(E78,'Ark56'!$A$2:$V$130,16,FALSE),0)+IF(A78=65,VLOOKUP(E78,'Ark65'!$A$2:$V$130,16,FALSE),0)+IF(A78="U911",VLOOKUP(E78,ArkU11d!$A$2:$V$130,16,FALSE),0)</f>
        <v>0</v>
      </c>
      <c r="Q78" s="112">
        <f>IF(A78=43,VLOOKUP(E78,Ark43s!$A$2:$V$130,17,FALSE),0)+IF(A78=34,VLOOKUP(E78,'Ark34'!$A$2:$V$130,17,FALSE),0)+IF(E78="cup",VLOOKUP(E78,Arkcup!$A$2:$V$130,17,FALSE),0)+IF(A78=45,VLOOKUP(E78,'Ark45'!$A$2:$V$130,17,FALSE),0)+IF(A78=54,VLOOKUP(E78,'Ark54'!$A$2:$V$130,17,FALSE),0)+IF(A78=56,VLOOKUP(E78,'Ark56'!$A$2:$V$130,17,FALSE),0)+IF(A78=65,VLOOKUP(E78,'Ark65'!$A$2:$V$130,17,FALSE),0)+IF(A78="U911",VLOOKUP(E78,ArkU11d!$A$2:$V$130,17,FALSE),0)</f>
        <v>0</v>
      </c>
      <c r="R78" s="112">
        <f>IF(A78=43,VLOOKUP(E78,Ark43s!$A$2:$V$130,18,FALSE),0)+IF(A78=34,VLOOKUP(E78,'Ark34'!$A$2:$V$130,18,FALSE),0)+IF(E78="cup",VLOOKUP(E78,Arkcup!$A$2:$V$130,18,FALSE),0)+IF(A78=45,VLOOKUP(E78,'Ark45'!$A$2:$V$130,18,FALSE),0)+IF(A78=54,VLOOKUP(E78,'Ark54'!$A$2:$V$130,18,FALSE),0)+IF(A78=56,VLOOKUP(E78,'Ark56'!$A$2:$V$130,18,FALSE),0)+IF(A78=65,VLOOKUP(E78,'Ark65'!$A$2:$V$130,18,FALSE),0)+IF(A78="U911",VLOOKUP(E78,ArkU11d!$A$2:$V$130,18,FALSE),0)</f>
        <v>0</v>
      </c>
      <c r="S78" s="112">
        <f>IF(A78=43,VLOOKUP(E78,Ark43s!$A$2:$V$130,19,FALSE),0)+IF(A78=34,VLOOKUP(E78,'Ark34'!$A$2:$V$130,19,FALSE),0)+IF(E78="cup",VLOOKUP(E78,Arkcup!$A$2:$V$130,19,FALSE),0)+IF(A78=45,VLOOKUP(E78,'Ark45'!$A$2:$V$130,19,FALSE),0)+IF(A78=54,VLOOKUP(E78,'Ark54'!$A$2:$V$130,19,FALSE),0)+IF(A78=56,VLOOKUP(E78,'Ark56'!$A$2:$V$130,19,FALSE),0)+IF(A78=65,VLOOKUP(E78,'Ark65'!$A$2:$V$130,19,FALSE),0)+IF(A78="U911",VLOOKUP(E78,ArkU11d!$A$2:$V$130,19,FALSE),0)</f>
        <v>0</v>
      </c>
      <c r="T78" s="112">
        <f>IF(A78=43,VLOOKUP(E78,Ark43s!$A$2:$V$130,20,FALSE),0)+IF(A78=34,VLOOKUP(E78,'Ark34'!$A$2:$V$130,20,FALSE),0)+IF(E78="cup",VLOOKUP(E78,Arkcup!$A$2:$V$130,20,FALSE),0)+IF(A78=45,VLOOKUP(E78,'Ark45'!$A$2:$V$130,20,FALSE),0)+IF(A78=54,VLOOKUP(E78,'Ark54'!$A$2:$V$130,20,FALSE),0)+IF(A78=56,VLOOKUP(E78,'Ark56'!$A$2:$V$130,20,FALSE),0)+IF(A78=65,VLOOKUP(E78,'Ark65'!$A$2:$V$130,20,FALSE),0)+IF(A78="U911",VLOOKUP(E78,ArkU11d!$A$2:$V$130,20,FALSE),0)</f>
        <v>0</v>
      </c>
      <c r="U78" s="112">
        <f>IF(A78=43,VLOOKUP(E78,Ark43s!$A$2:$V$130,21,FALSE),0)+IF(A78=34,VLOOKUP(E78,'Ark34'!$A$2:$V$130,21,FALSE),0)+IF(E78="cup",VLOOKUP(E78,Arkcup!$A$2:$V$130,21,FALSE),0)+IF(A78=45,VLOOKUP(E78,'Ark45'!$A$2:$V$130,21,FALSE),0)+IF(A78=54,VLOOKUP(E78,'Ark54'!$A$2:$V$130,21,FALSE),0)+IF(A78=56,VLOOKUP(E78,'Ark56'!$A$2:$V$130,21,FALSE),0)+IF(A78=65,VLOOKUP(E78,'Ark65'!$A$2:$V$130,21,FALSE),0)+IF(A78="U911",VLOOKUP(E78,ArkU11d!$A$2:$V$130,21,FALSE),0)</f>
        <v>0</v>
      </c>
      <c r="V78" s="14">
        <f t="shared" si="4"/>
        <v>0</v>
      </c>
      <c r="W78" s="116"/>
      <c r="X78" s="41"/>
    </row>
    <row r="79" spans="1:24" x14ac:dyDescent="0.25">
      <c r="A79">
        <v>43</v>
      </c>
      <c r="B79" s="25" t="s">
        <v>69</v>
      </c>
      <c r="C79" s="53" t="s">
        <v>20</v>
      </c>
      <c r="D79" s="60"/>
      <c r="E79" s="56">
        <v>0</v>
      </c>
      <c r="F79" s="110">
        <f>IF(A79=43,VLOOKUP(E79,Ark43s!$A$2:$V$130,6,FALSE),0)+IF(A79=34,VLOOKUP(E79,'Ark34'!$A$2:$V$130,6,FALSE),0)+IF(E79="cup",VLOOKUP(E79,Arkcup!$A$2:$V$130,6,FALSE),0)+IF(A79=45,VLOOKUP(E79,'Ark45'!$A$2:$V$130,6,FALSE),0)+IF(A79=54,VLOOKUP(E79,'Ark54'!$A$2:$V$130,6,FALSE),0)+IF(A79=56,VLOOKUP(E79,'Ark56'!$A$2:$V$130,6,FALSE),0)+IF(A79=65,VLOOKUP(E79,'Ark65'!$A$2:$V$130,6,FALSE),0)+IF(A79="U911",VLOOKUP(E79,ArkU911s!$A$2:$V$130,6,FALSE),0)</f>
        <v>0</v>
      </c>
      <c r="G79" s="110">
        <f>IF(A79=43,VLOOKUP(E79,Ark43s!$A$2:$V$130,7,FALSE),0)+IF(A79=34,VLOOKUP(E79,'Ark34'!$A$2:$V$130,7,FALSE),0)+IF(E79="cup",VLOOKUP(E79,Arkcup!$A$2:$V$130,7,FALSE),0)+IF(A79=45,VLOOKUP(E79,'Ark45'!$A$2:$V$130,7,FALSE),0)++IF(A79=54,VLOOKUP(E79,'Ark54'!$A$2:$V$130,7,FALSE),0)+IF(A79=56,VLOOKUP(E79,'Ark56'!$A$2:$V$130,7,FALSE),0)+IF(A79=65,VLOOKUP(E79,'Ark65'!$A$2:$V$130,7,FALSE),0)+IF(A79="U911",VLOOKUP(E79,ArkU911s!$A$2:$V$130,7,FALSE),0)</f>
        <v>0</v>
      </c>
      <c r="H79" s="110">
        <f>IF(A79=43,VLOOKUP(E79,Ark43s!$A$2:$V$130,8,FALSE),0)+IF(A79=34,VLOOKUP(E79,'Ark34'!$A$2:$V$130,8,FALSE),0)+IF(E79="cup",VLOOKUP(E79,Arkcup!$A$2:$V$130,8,FALSE),0)+IF(A79=45,VLOOKUP(E79,'Ark45'!$A$2:$V$130,8,FALSE),0)++IF(A79=54,VLOOKUP(E79,'Ark54'!$A$2:$V$130,8,FALSE),0)+IF(A79=56,VLOOKUP(E79,'Ark56'!$A$2:$V$130,8,FALSE),0)+IF(A79=65,VLOOKUP(E79,'Ark65'!$A$2:$V$130,8,FALSE),0)+IF(A79="U911",VLOOKUP(E79,ArkU911s!$A$2:$V$130,8,FALSE),0)</f>
        <v>0</v>
      </c>
      <c r="I79" s="110">
        <f>IF(A79=43,VLOOKUP(E79,Ark43s!$A$2:$V$130,9,FALSE),0)+IF(A79=34,VLOOKUP(E79,'Ark34'!$A$2:$V$130,9,FALSE),0)+IF(E79="cup",VLOOKUP(E79,Arkcup!$A$2:$V$130,9,FALSE),0)+IF(A79=45,VLOOKUP(E79,'Ark45'!$A$2:$V$130,9,FALSE),0)++IF(A79=54,VLOOKUP(E79,'Ark54'!$A$2:$V$130,9,FALSE),0)+IF(A79=56,VLOOKUP(E79,'Ark56'!$A$2:$V$130,9,FALSE),0)+IF(A79=65,VLOOKUP(E79,'Ark65'!$A$2:$V$130,9,FALSE),0)+IF(A79="U911",VLOOKUP(E79,ArkU911s!$A$2:$V$130,9,FALSE),0)</f>
        <v>0</v>
      </c>
      <c r="J79" s="110">
        <f>IF(A79=43,VLOOKUP(E79,Ark43s!$A$2:$V$130,10,FALSE),0)+IF(A79=34,VLOOKUP(E79,'Ark34'!$A$2:$V$130,10,FALSE),0)+IF(E79="cup",VLOOKUP(E79,Arkcup!$A$2:$V$130,10,FALSE),0)+IF(A79=45,VLOOKUP(E79,'Ark45'!$A$2:$V$130,10,FALSE),0)++IF(A79=54,VLOOKUP(E79,'Ark54'!$A$2:$V$130,10,FALSE),0)+IF(A79=56,VLOOKUP(E79,'Ark56'!$A$2:$V$130,10,FALSE),0)+IF(A79=65,VLOOKUP(E79,'Ark65'!$A$2:$V$130,10,FALSE),0)+IF(A79="SW3",VLOOKUP(E79,ArkSw3!$A$2:$V$130,10,FALSE),0)+IF(A79="SW4",VLOOKUP(E79,ArkSw4!$A$2:$V$130,10,FALSE),0)+IF(A79="SW5",VLOOKUP(E79,ArkSw5!$A$2:$V$130,10,FALSE),0)+IF(A79="SW6",VLOOKUP(E79,ArkSw6!$A$2:$V$130,10,FALSE),0)+IF(A79="U911",VLOOKUP(E79,ArkU911s!$A$2:$V$130,10,FALSE),0)</f>
        <v>0</v>
      </c>
      <c r="K79" s="110">
        <f>IF(A79=43,VLOOKUP(E79,Ark43s!$A$2:$V$130,11,FALSE),0)+IF(A79=34,VLOOKUP(E79,'Ark34'!$A$2:$V$130,11,FALSE),0)+IF(E79="cup",VLOOKUP(E79,Arkcup!$A$2:$V$130,11,FALSE),0)+IF(A79=45,VLOOKUP(E79,'Ark45'!$A$2:$V$130,11,FALSE),0)++IF(A79=54,VLOOKUP(E79,'Ark54'!$A$2:$V$130,11,FALSE),0)+IF(A79=56,VLOOKUP(E79,'Ark56'!$A$2:$V$130,11,FALSE),0)+IF(A79=65,VLOOKUP(E79,'Ark65'!$A$2:$V$130,11,FALSE),0)+IF(A79="SW3",VLOOKUP(E79,ArkSw3!$A$2:$V$130,11,FALSE),0)+IF(A79="SW4",VLOOKUP(E79,ArkSw4!$A$2:$V$130,11,FALSE),0)+IF(A79="SW5",VLOOKUP(E79,ArkSw5!$A$2:$V$130,11,FALSE),0)+IF(A79="SW6",VLOOKUP(E79,ArkSw6!$A$2:$V$130,11,FALSE),0)+IF(A79="U911",VLOOKUP(E79,ArkU911s!$A$2:$V$130,11,FALSE),0)</f>
        <v>0</v>
      </c>
      <c r="L79" s="110">
        <f>IF(A79=43,VLOOKUP(E79,Ark43s!$A$2:$V$130,12,FALSE),0)+IF(A79=34,VLOOKUP(E79,'Ark34'!$A$2:$V$130,12,FALSE),0)+IF(E79="cup",VLOOKUP(E79,Arkcup!$A$2:$V$130,12,FALSE),0)+IF(A79=45,VLOOKUP(E79,'Ark45'!$A$2:$V$130,12,FALSE),0)++IF(A79=54,VLOOKUP(E79,'Ark54'!$A$2:$V$130,12,FALSE),0)+IF(A79=56,VLOOKUP(E79,'Ark56'!$A$2:$V$130,12,FALSE),0)+IF(A79=65,VLOOKUP(E79,'Ark65'!$A$2:$V$130,12,FALSE),0)+IF(A79="SW3",VLOOKUP(E79,ArkSw3!$A$2:$V$130,12,FALSE),0)+IF(A79="SW4",VLOOKUP(E79,ArkSw4!$A$2:$V$130,12,FALSE),0)+IF(A79="SW5",VLOOKUP(E79,ArkSw5!$A$2:$V$130,12,FALSE),0)+IF(A79="SW6",VLOOKUP(E79,ArkSw6!$A$2:$V$130,12,FALSE),0)+IF(A79="U911",VLOOKUP(E79,ArkU911s!$A$2:$V$130,12,FALSE),0)</f>
        <v>0</v>
      </c>
      <c r="M79" s="110">
        <f>IF(A79=43,VLOOKUP(E79,Ark43s!$A$2:$V$130,13,FALSE),0)+IF(A79=34,VLOOKUP(E79,'Ark34'!$A$2:$V$130,13,FALSE),0)+IF(E79="cup",VLOOKUP(E79,Arkcup!$A$2:$V$130,13,FALSE),0)+IF(A79=45,VLOOKUP(E79,'Ark45'!$A$2:$V$130,13,FALSE),0)++IF(A79=54,VLOOKUP(E79,'Ark54'!$A$2:$V$130,13,FALSE),0)+IF(A79=56,VLOOKUP(E79,'Ark56'!$A$2:$V$130,13,FALSE),0)+IF(A79=65,VLOOKUP(E79,'Ark65'!$A$2:$V$130,13,FALSE),0)+IF(A79="SW3",VLOOKUP(E79,ArkSw3!$A$2:$V$130,13,FALSE),0)+IF(A79="SW4",VLOOKUP(E79,ArkSw4!$A$2:$V$130,13,FALSE),0)+IF(A79="SW5",VLOOKUP(E79,ArkSw5!$A$2:$V$130,13,FALSE),0)+IF(A79="SW6",VLOOKUP(E79,ArkSw6!$A$2:$V$130,13,FALSE),0)+IF(A79="U911",VLOOKUP(E79,ArkU911s!$A$2:$V$130,13,FALSE),0)</f>
        <v>0</v>
      </c>
      <c r="N79" s="110">
        <f>IF(A79=43,VLOOKUP(E79,Ark43s!$A$2:$V$130,14,FALSE),0)+IF(A79=34,VLOOKUP(E79,'Ark34'!$A$2:$V$130,14,FALSE),0)+IF(E79="cup",VLOOKUP(E79,Arkcup!$A$2:$V$130,14,FALSE),0)+IF(A79=45,VLOOKUP(E79,'Ark45'!$A$2:$V$130,14,FALSE),0)++IF(A79=54,VLOOKUP(E79,'Ark54'!$A$2:$V$130,14,FALSE),0)+IF(A79=56,VLOOKUP(E79,'Ark56'!$A$2:$V$130,14,FALSE),0)+IF(A79=65,VLOOKUP(E79,'Ark65'!$A$2:$V$130,14,FALSE),0)+IF(A79="SW3",VLOOKUP(E79,ArkSw3!$A$2:$V$130,14,FALSE),0)+IF(A79="SW4",VLOOKUP(E79,ArkSw4!$A$2:$V$130,14,FALSE),0)+IF(A79="SW5",VLOOKUP(E79,ArkSw5!$A$2:$V$130,14,FALSE),0)+IF(A79="SW6",VLOOKUP(E79,ArkSw6!$A$2:$V$130,14,FALSE),0)+IF(A79="U911",VLOOKUP(E79,ArkU911s!$A$2:$V$130,14,FALSE),0)</f>
        <v>0</v>
      </c>
      <c r="O79" s="110">
        <f>IF(A79=43,VLOOKUP(E79,Ark43s!$A$2:$V$130,15,FALSE),0)+IF(A79=34,VLOOKUP(E79,'Ark34'!$A$2:$V$130,15,FALSE),0)+IF(E79="cup",VLOOKUP(E79,Arkcup!$A$2:$V$130,15,FALSE),0)+IF(A79=45,VLOOKUP(E79,'Ark45'!$A$2:$V$130,15,FALSE),0)++IF(A79=54,VLOOKUP(E79,'Ark54'!$A$2:$V$130,15,FALSE),0)+IF(A79=56,VLOOKUP(E79,'Ark56'!$A$2:$V$130,15,FALSE),0)+IF(A79=65,VLOOKUP(E79,'Ark65'!$A$2:$V$130,15,FALSE),0)+IF(A79="SW3",VLOOKUP(E79,ArkSw3!$A$2:$V$130,15,FALSE),0)+IF(A79="SW4",VLOOKUP(E79,ArkSw4!$A$2:$V$130,15,FALSE),0)+IF(A79="SW5",VLOOKUP(E79,ArkSw5!$A$2:$V$130,15,FALSE),0)+IF(A79="SW6",VLOOKUP(E79,ArkSw6!$A$2:$V$130,15,FALSE),0)+IF(A79="U911",VLOOKUP(E79,ArkU911s!$A$2:$V$130,15,FALSE),0)</f>
        <v>0</v>
      </c>
      <c r="P79" s="110">
        <f>IF(A79=43,VLOOKUP(E79,Ark43s!$A$2:$V$130,16,FALSE),0)+IF(A79=34,VLOOKUP(E79,'Ark34'!$A$2:$V$130,16,FALSE),0)+IF(E79="cup",VLOOKUP(E79,Arkcup!$A$2:$V$130,16,FALSE),0)+IF(A79=45,VLOOKUP(E79,'Ark45'!$A$2:$V$130,16,FALSE),0)+IF(A79=54,VLOOKUP(E79,'Ark54'!$A$2:$V$130,16,FALSE),0)+IF(A79=56,VLOOKUP(E79,'Ark56'!$A$2:$V$130,16,FALSE),0)+IF(A79=65,VLOOKUP(E79,'Ark65'!$A$2:$V$130,16,FALSE),0)+IF(A79="U911",VLOOKUP(E79,ArkU911s!$A$2:$V$130,16,FALSE),0)</f>
        <v>0</v>
      </c>
      <c r="Q79" s="110">
        <f>IF(A79=43,VLOOKUP(E79,Ark43s!$A$2:$V$130,17,FALSE),0)+IF(A79=34,VLOOKUP(E79,'Ark34'!$A$2:$V$130,17,FALSE),0)+IF(E79="cup",VLOOKUP(E79,Arkcup!$A$2:$V$130,17,FALSE),0)+IF(A79=45,VLOOKUP(E79,'Ark45'!$A$2:$V$130,17,FALSE),0)+IF(A79=54,VLOOKUP(E79,'Ark54'!$A$2:$V$130,17,FALSE),0)+IF(A79=56,VLOOKUP(E79,'Ark56'!$A$2:$V$130,17,FALSE),0)+IF(A79=65,VLOOKUP(E79,'Ark65'!$A$2:$V$130,17,FALSE),0)+IF(A79="U911",VLOOKUP(E79,ArkU911s!$A$2:$V$130,17,FALSE),0)</f>
        <v>0</v>
      </c>
      <c r="R79" s="110">
        <f>IF(A79=43,VLOOKUP(E79,Ark43s!$A$2:$V$130,18,FALSE),0)+IF(A79=34,VLOOKUP(E79,'Ark34'!$A$2:$V$130,18,FALSE),0)+IF(E79="cup",VLOOKUP(E79,Arkcup!$A$2:$V$130,18,FALSE),0)+IF(A79=45,VLOOKUP(E79,'Ark45'!$A$2:$V$130,18,FALSE),0)+IF(A79=54,VLOOKUP(E79,'Ark54'!$A$2:$V$130,18,FALSE),0)+IF(A79=56,VLOOKUP(E79,'Ark56'!$A$2:$V$130,18,FALSE),0)+IF(A79=65,VLOOKUP(E79,'Ark65'!$A$2:$V$130,18,FALSE),0)+IF(A79="U911",VLOOKUP(E79,ArkU911s!$A$2:$V$130,18,FALSE),0)</f>
        <v>0</v>
      </c>
      <c r="S79" s="110">
        <f>IF(A79=43,VLOOKUP(E79,Ark43s!$A$2:$V$130,19,FALSE),0)+IF(A79=34,VLOOKUP(E79,'Ark34'!$A$2:$V$130,19,FALSE),0)+IF(E79="cup",VLOOKUP(E79,Arkcup!$A$2:$V$130,19,FALSE),0)+IF(A79=45,VLOOKUP(E79,'Ark45'!$A$2:$V$130,19,FALSE),0)+IF(A79=54,VLOOKUP(E79,'Ark54'!$A$2:$V$130,19,FALSE),0)+IF(A79=56,VLOOKUP(E79,'Ark56'!$A$2:$V$130,19,FALSE),0)+IF(A79=65,VLOOKUP(E79,'Ark65'!$A$2:$V$130,19,FALSE),0)+IF(A79="U911",VLOOKUP(E79,ArkU911s!$A$2:$V$130,19,FALSE),0)</f>
        <v>0</v>
      </c>
      <c r="T79" s="110">
        <f>IF(A79=43,VLOOKUP(E79,Ark43s!$A$2:$V$130,20,FALSE),0)+IF(A79=34,VLOOKUP(E79,'Ark34'!$A$2:$V$130,20,FALSE),0)+IF(E79="cup",VLOOKUP(E79,Arkcup!$A$2:$V$130,20,FALSE),0)+IF(A79=45,VLOOKUP(E79,'Ark45'!$A$2:$V$130,20,FALSE),0)+IF(A79=54,VLOOKUP(E79,'Ark54'!$A$2:$V$130,20,FALSE),0)+IF(A79=56,VLOOKUP(E79,'Ark56'!$A$2:$V$130,20,FALSE),0)+IF(A79=65,VLOOKUP(E79,'Ark65'!$A$2:$V$130,20,FALSE),0)+IF(A79="U911",VLOOKUP(E79,ArkU911s!$A$2:$V$130,20,FALSE),0)</f>
        <v>0</v>
      </c>
      <c r="U79" s="110">
        <f>IF(A79=43,VLOOKUP(E79,Ark43s!$A$2:$V$130,21,FALSE),0)+IF(A79=34,VLOOKUP(E79,'Ark34'!$A$2:$V$130,21,FALSE),0)+IF(E79="cup",VLOOKUP(E79,Arkcup!$A$2:$V$130,21,FALSE),0)+IF(A79=45,VLOOKUP(E79,'Ark45'!$A$2:$V$130,21,FALSE),0)+IF(A79=54,VLOOKUP(E79,'Ark54'!$A$2:$V$130,21,FALSE),0)+IF(A79=56,VLOOKUP(E79,'Ark56'!$A$2:$V$130,21,FALSE),0)+IF(A79=65,VLOOKUP(E79,'Ark65'!$A$2:$V$130,21,FALSE),0)+IF(A79="U911",VLOOKUP(E79,ArkU911s!$A$2:$V$130,21,FALSE),0)</f>
        <v>0</v>
      </c>
      <c r="V79" s="31">
        <f t="shared" si="4"/>
        <v>0</v>
      </c>
      <c r="W79" s="114">
        <f>SUM(V79:V83)</f>
        <v>0</v>
      </c>
      <c r="X79" s="38"/>
    </row>
    <row r="80" spans="1:24" x14ac:dyDescent="0.25">
      <c r="A80">
        <v>43</v>
      </c>
      <c r="B80" s="26" t="s">
        <v>69</v>
      </c>
      <c r="C80" s="54" t="s">
        <v>21</v>
      </c>
      <c r="D80" s="61"/>
      <c r="E80" s="57">
        <v>0</v>
      </c>
      <c r="F80" s="111">
        <f>IF(A80=43,VLOOKUP(E80,Ark43s!$A$2:$V$130,6,FALSE),0)+IF(A80=34,VLOOKUP(E80,'Ark34'!$A$2:$V$130,6,FALSE),0)+IF(E80="cup",VLOOKUP(E80,Arkcup!$A$2:$V$130,6,FALSE),0)+IF(A80=45,VLOOKUP(E80,'Ark45'!$A$2:$V$130,6,FALSE),0)+IF(A80=54,VLOOKUP(E80,'Ark54'!$A$2:$V$130,6,FALSE),0)+IF(A80=56,VLOOKUP(E80,'Ark56'!$A$2:$V$130,6,FALSE),0)+IF(A80=65,VLOOKUP(E80,'Ark65'!$A$2:$V$130,6,FALSE),0)+IF(A80="U911",VLOOKUP(E80,ArkU911s!$A$2:$V$130,6,FALSE),0)</f>
        <v>0</v>
      </c>
      <c r="G80" s="111">
        <f>IF(A80=43,VLOOKUP(E80,Ark43s!$A$2:$V$130,7,FALSE),0)+IF(A80=34,VLOOKUP(E80,'Ark34'!$A$2:$V$130,7,FALSE),0)+IF(E80="cup",VLOOKUP(E80,Arkcup!$A$2:$V$130,7,FALSE),0)+IF(A80=45,VLOOKUP(E80,'Ark45'!$A$2:$V$130,7,FALSE),0)++IF(A80=54,VLOOKUP(E80,'Ark54'!$A$2:$V$130,7,FALSE),0)+IF(A80=56,VLOOKUP(E80,'Ark56'!$A$2:$V$130,7,FALSE),0)+IF(A80=65,VLOOKUP(E80,'Ark65'!$A$2:$V$130,7,FALSE),0)+IF(A80="U911",VLOOKUP(E80,ArkU911s!$A$2:$V$130,7,FALSE),0)</f>
        <v>0</v>
      </c>
      <c r="H80" s="111">
        <f>IF(A80=43,VLOOKUP(E80,Ark43s!$A$2:$V$130,8,FALSE),0)+IF(A80=34,VLOOKUP(E80,'Ark34'!$A$2:$V$130,8,FALSE),0)+IF(E80="cup",VLOOKUP(E80,Arkcup!$A$2:$V$130,8,FALSE),0)+IF(A80=45,VLOOKUP(E80,'Ark45'!$A$2:$V$130,8,FALSE),0)++IF(A80=54,VLOOKUP(E80,'Ark54'!$A$2:$V$130,8,FALSE),0)+IF(A80=56,VLOOKUP(E80,'Ark56'!$A$2:$V$130,8,FALSE),0)+IF(A80=65,VLOOKUP(E80,'Ark65'!$A$2:$V$130,8,FALSE),0)+IF(A80="U911",VLOOKUP(E80,ArkU911s!$A$2:$V$130,8,FALSE),0)</f>
        <v>0</v>
      </c>
      <c r="I80" s="111">
        <f>IF(A80=43,VLOOKUP(E80,Ark43s!$A$2:$V$130,9,FALSE),0)+IF(A80=34,VLOOKUP(E80,'Ark34'!$A$2:$V$130,9,FALSE),0)+IF(E80="cup",VLOOKUP(E80,Arkcup!$A$2:$V$130,9,FALSE),0)+IF(A80=45,VLOOKUP(E80,'Ark45'!$A$2:$V$130,9,FALSE),0)++IF(A80=54,VLOOKUP(E80,'Ark54'!$A$2:$V$130,9,FALSE),0)+IF(A80=56,VLOOKUP(E80,'Ark56'!$A$2:$V$130,9,FALSE),0)+IF(A80=65,VLOOKUP(E80,'Ark65'!$A$2:$V$130,9,FALSE),0)+IF(A80="U911",VLOOKUP(E80,ArkU911s!$A$2:$V$130,9,FALSE),0)</f>
        <v>0</v>
      </c>
      <c r="J80" s="111">
        <f>IF(A80=43,VLOOKUP(E80,Ark43s!$A$2:$V$130,10,FALSE),0)+IF(A80=34,VLOOKUP(E80,'Ark34'!$A$2:$V$130,10,FALSE),0)+IF(E80="cup",VLOOKUP(E80,Arkcup!$A$2:$V$130,10,FALSE),0)+IF(A80=45,VLOOKUP(E80,'Ark45'!$A$2:$V$130,10,FALSE),0)++IF(A80=54,VLOOKUP(E80,'Ark54'!$A$2:$V$130,10,FALSE),0)+IF(A80=56,VLOOKUP(E80,'Ark56'!$A$2:$V$130,10,FALSE),0)+IF(A80=65,VLOOKUP(E80,'Ark65'!$A$2:$V$130,10,FALSE),0)+IF(A80="SW3",VLOOKUP(E80,ArkSw3!$A$2:$V$130,10,FALSE),0)+IF(A80="SW4",VLOOKUP(E80,ArkSw4!$A$2:$V$130,10,FALSE),0)+IF(A80="SW5",VLOOKUP(E80,ArkSw5!$A$2:$V$130,10,FALSE),0)+IF(A80="SW6",VLOOKUP(E80,ArkSw6!$A$2:$V$130,10,FALSE),0)+IF(A80="U911",VLOOKUP(E80,ArkU911s!$A$2:$V$130,10,FALSE),0)</f>
        <v>0</v>
      </c>
      <c r="K80" s="111">
        <f>IF(A80=43,VLOOKUP(E80,Ark43s!$A$2:$V$130,11,FALSE),0)+IF(A80=34,VLOOKUP(E80,'Ark34'!$A$2:$V$130,11,FALSE),0)+IF(E80="cup",VLOOKUP(E80,Arkcup!$A$2:$V$130,11,FALSE),0)+IF(A80=45,VLOOKUP(E80,'Ark45'!$A$2:$V$130,11,FALSE),0)++IF(A80=54,VLOOKUP(E80,'Ark54'!$A$2:$V$130,11,FALSE),0)+IF(A80=56,VLOOKUP(E80,'Ark56'!$A$2:$V$130,11,FALSE),0)+IF(A80=65,VLOOKUP(E80,'Ark65'!$A$2:$V$130,11,FALSE),0)+IF(A80="SW3",VLOOKUP(E80,ArkSw3!$A$2:$V$130,11,FALSE),0)+IF(A80="SW4",VLOOKUP(E80,ArkSw4!$A$2:$V$130,11,FALSE),0)+IF(A80="SW5",VLOOKUP(E80,ArkSw5!$A$2:$V$130,11,FALSE),0)+IF(A80="SW6",VLOOKUP(E80,ArkSw6!$A$2:$V$130,11,FALSE),0)+IF(A80="U911",VLOOKUP(E80,ArkU911s!$A$2:$V$130,11,FALSE),0)</f>
        <v>0</v>
      </c>
      <c r="L80" s="111">
        <f>IF(A80=43,VLOOKUP(E80,Ark43s!$A$2:$V$130,12,FALSE),0)+IF(A80=34,VLOOKUP(E80,'Ark34'!$A$2:$V$130,12,FALSE),0)+IF(E80="cup",VLOOKUP(E80,Arkcup!$A$2:$V$130,12,FALSE),0)+IF(A80=45,VLOOKUP(E80,'Ark45'!$A$2:$V$130,12,FALSE),0)++IF(A80=54,VLOOKUP(E80,'Ark54'!$A$2:$V$130,12,FALSE),0)+IF(A80=56,VLOOKUP(E80,'Ark56'!$A$2:$V$130,12,FALSE),0)+IF(A80=65,VLOOKUP(E80,'Ark65'!$A$2:$V$130,12,FALSE),0)+IF(A80="SW3",VLOOKUP(E80,ArkSw3!$A$2:$V$130,12,FALSE),0)+IF(A80="SW4",VLOOKUP(E80,ArkSw4!$A$2:$V$130,12,FALSE),0)+IF(A80="SW5",VLOOKUP(E80,ArkSw5!$A$2:$V$130,12,FALSE),0)+IF(A80="SW6",VLOOKUP(E80,ArkSw6!$A$2:$V$130,12,FALSE),0)+IF(A80="U911",VLOOKUP(E80,ArkU911s!$A$2:$V$130,12,FALSE),0)</f>
        <v>0</v>
      </c>
      <c r="M80" s="111">
        <f>IF(A80=43,VLOOKUP(E80,Ark43s!$A$2:$V$130,13,FALSE),0)+IF(A80=34,VLOOKUP(E80,'Ark34'!$A$2:$V$130,13,FALSE),0)+IF(E80="cup",VLOOKUP(E80,Arkcup!$A$2:$V$130,13,FALSE),0)+IF(A80=45,VLOOKUP(E80,'Ark45'!$A$2:$V$130,13,FALSE),0)++IF(A80=54,VLOOKUP(E80,'Ark54'!$A$2:$V$130,13,FALSE),0)+IF(A80=56,VLOOKUP(E80,'Ark56'!$A$2:$V$130,13,FALSE),0)+IF(A80=65,VLOOKUP(E80,'Ark65'!$A$2:$V$130,13,FALSE),0)+IF(A80="SW3",VLOOKUP(E80,ArkSw3!$A$2:$V$130,13,FALSE),0)+IF(A80="SW4",VLOOKUP(E80,ArkSw4!$A$2:$V$130,13,FALSE),0)+IF(A80="SW5",VLOOKUP(E80,ArkSw5!$A$2:$V$130,13,FALSE),0)+IF(A80="SW6",VLOOKUP(E80,ArkSw6!$A$2:$V$130,13,FALSE),0)+IF(A80="U911",VLOOKUP(E80,ArkU911s!$A$2:$V$130,13,FALSE),0)</f>
        <v>0</v>
      </c>
      <c r="N80" s="111">
        <f>IF(A80=43,VLOOKUP(E80,Ark43s!$A$2:$V$130,14,FALSE),0)+IF(A80=34,VLOOKUP(E80,'Ark34'!$A$2:$V$130,14,FALSE),0)+IF(E80="cup",VLOOKUP(E80,Arkcup!$A$2:$V$130,14,FALSE),0)+IF(A80=45,VLOOKUP(E80,'Ark45'!$A$2:$V$130,14,FALSE),0)++IF(A80=54,VLOOKUP(E80,'Ark54'!$A$2:$V$130,14,FALSE),0)+IF(A80=56,VLOOKUP(E80,'Ark56'!$A$2:$V$130,14,FALSE),0)+IF(A80=65,VLOOKUP(E80,'Ark65'!$A$2:$V$130,14,FALSE),0)+IF(A80="SW3",VLOOKUP(E80,ArkSw3!$A$2:$V$130,14,FALSE),0)+IF(A80="SW4",VLOOKUP(E80,ArkSw4!$A$2:$V$130,14,FALSE),0)+IF(A80="SW5",VLOOKUP(E80,ArkSw5!$A$2:$V$130,14,FALSE),0)+IF(A80="SW6",VLOOKUP(E80,ArkSw6!$A$2:$V$130,14,FALSE),0)+IF(A80="U911",VLOOKUP(E80,ArkU911s!$A$2:$V$130,14,FALSE),0)</f>
        <v>0</v>
      </c>
      <c r="O80" s="111">
        <f>IF(A80=43,VLOOKUP(E80,Ark43s!$A$2:$V$130,15,FALSE),0)+IF(A80=34,VLOOKUP(E80,'Ark34'!$A$2:$V$130,15,FALSE),0)+IF(E80="cup",VLOOKUP(E80,Arkcup!$A$2:$V$130,15,FALSE),0)+IF(A80=45,VLOOKUP(E80,'Ark45'!$A$2:$V$130,15,FALSE),0)++IF(A80=54,VLOOKUP(E80,'Ark54'!$A$2:$V$130,15,FALSE),0)+IF(A80=56,VLOOKUP(E80,'Ark56'!$A$2:$V$130,15,FALSE),0)+IF(A80=65,VLOOKUP(E80,'Ark65'!$A$2:$V$130,15,FALSE),0)+IF(A80="SW3",VLOOKUP(E80,ArkSw3!$A$2:$V$130,15,FALSE),0)+IF(A80="SW4",VLOOKUP(E80,ArkSw4!$A$2:$V$130,15,FALSE),0)+IF(A80="SW5",VLOOKUP(E80,ArkSw5!$A$2:$V$130,15,FALSE),0)+IF(A80="SW6",VLOOKUP(E80,ArkSw6!$A$2:$V$130,15,FALSE),0)+IF(A80="U911",VLOOKUP(E80,ArkU911s!$A$2:$V$130,15,FALSE),0)</f>
        <v>0</v>
      </c>
      <c r="P80" s="111">
        <f>IF(A80=43,VLOOKUP(E80,Ark43s!$A$2:$V$130,16,FALSE),0)+IF(A80=34,VLOOKUP(E80,'Ark34'!$A$2:$V$130,16,FALSE),0)+IF(E80="cup",VLOOKUP(E80,Arkcup!$A$2:$V$130,16,FALSE),0)+IF(A80=45,VLOOKUP(E80,'Ark45'!$A$2:$V$130,16,FALSE),0)+IF(A80=54,VLOOKUP(E80,'Ark54'!$A$2:$V$130,16,FALSE),0)+IF(A80=56,VLOOKUP(E80,'Ark56'!$A$2:$V$130,16,FALSE),0)+IF(A80=65,VLOOKUP(E80,'Ark65'!$A$2:$V$130,16,FALSE),0)+IF(A80="U911",VLOOKUP(E80,ArkU911s!$A$2:$V$130,16,FALSE),0)</f>
        <v>0</v>
      </c>
      <c r="Q80" s="111">
        <f>IF(A80=43,VLOOKUP(E80,Ark43s!$A$2:$V$130,17,FALSE),0)+IF(A80=34,VLOOKUP(E80,'Ark34'!$A$2:$V$130,17,FALSE),0)+IF(E80="cup",VLOOKUP(E80,Arkcup!$A$2:$V$130,17,FALSE),0)+IF(A80=45,VLOOKUP(E80,'Ark45'!$A$2:$V$130,17,FALSE),0)+IF(A80=54,VLOOKUP(E80,'Ark54'!$A$2:$V$130,17,FALSE),0)+IF(A80=56,VLOOKUP(E80,'Ark56'!$A$2:$V$130,17,FALSE),0)+IF(A80=65,VLOOKUP(E80,'Ark65'!$A$2:$V$130,17,FALSE),0)+IF(A80="U911",VLOOKUP(E80,ArkU911s!$A$2:$V$130,17,FALSE),0)</f>
        <v>0</v>
      </c>
      <c r="R80" s="111">
        <f>IF(A80=43,VLOOKUP(E80,Ark43s!$A$2:$V$130,18,FALSE),0)+IF(A80=34,VLOOKUP(E80,'Ark34'!$A$2:$V$130,18,FALSE),0)+IF(E80="cup",VLOOKUP(E80,Arkcup!$A$2:$V$130,18,FALSE),0)+IF(A80=45,VLOOKUP(E80,'Ark45'!$A$2:$V$130,18,FALSE),0)+IF(A80=54,VLOOKUP(E80,'Ark54'!$A$2:$V$130,18,FALSE),0)+IF(A80=56,VLOOKUP(E80,'Ark56'!$A$2:$V$130,18,FALSE),0)+IF(A80=65,VLOOKUP(E80,'Ark65'!$A$2:$V$130,18,FALSE),0)+IF(A80="U911",VLOOKUP(E80,ArkU911s!$A$2:$V$130,18,FALSE),0)</f>
        <v>0</v>
      </c>
      <c r="S80" s="111">
        <f>IF(A80=43,VLOOKUP(E80,Ark43s!$A$2:$V$130,19,FALSE),0)+IF(A80=34,VLOOKUP(E80,'Ark34'!$A$2:$V$130,19,FALSE),0)+IF(E80="cup",VLOOKUP(E80,Arkcup!$A$2:$V$130,19,FALSE),0)+IF(A80=45,VLOOKUP(E80,'Ark45'!$A$2:$V$130,19,FALSE),0)+IF(A80=54,VLOOKUP(E80,'Ark54'!$A$2:$V$130,19,FALSE),0)+IF(A80=56,VLOOKUP(E80,'Ark56'!$A$2:$V$130,19,FALSE),0)+IF(A80=65,VLOOKUP(E80,'Ark65'!$A$2:$V$130,19,FALSE),0)+IF(A80="U911",VLOOKUP(E80,ArkU911s!$A$2:$V$130,19,FALSE),0)</f>
        <v>0</v>
      </c>
      <c r="T80" s="111">
        <f>IF(A80=43,VLOOKUP(E80,Ark43s!$A$2:$V$130,20,FALSE),0)+IF(A80=34,VLOOKUP(E80,'Ark34'!$A$2:$V$130,20,FALSE),0)+IF(E80="cup",VLOOKUP(E80,Arkcup!$A$2:$V$130,20,FALSE),0)+IF(A80=45,VLOOKUP(E80,'Ark45'!$A$2:$V$130,20,FALSE),0)+IF(A80=54,VLOOKUP(E80,'Ark54'!$A$2:$V$130,20,FALSE),0)+IF(A80=56,VLOOKUP(E80,'Ark56'!$A$2:$V$130,20,FALSE),0)+IF(A80=65,VLOOKUP(E80,'Ark65'!$A$2:$V$130,20,FALSE),0)+IF(A80="U911",VLOOKUP(E80,ArkU911s!$A$2:$V$130,20,FALSE),0)</f>
        <v>0</v>
      </c>
      <c r="U80" s="111">
        <f>IF(A80=43,VLOOKUP(E80,Ark43s!$A$2:$V$130,21,FALSE),0)+IF(A80=34,VLOOKUP(E80,'Ark34'!$A$2:$V$130,21,FALSE),0)+IF(E80="cup",VLOOKUP(E80,Arkcup!$A$2:$V$130,21,FALSE),0)+IF(A80=45,VLOOKUP(E80,'Ark45'!$A$2:$V$130,21,FALSE),0)+IF(A80=54,VLOOKUP(E80,'Ark54'!$A$2:$V$130,21,FALSE),0)+IF(A80=56,VLOOKUP(E80,'Ark56'!$A$2:$V$130,21,FALSE),0)+IF(A80=65,VLOOKUP(E80,'Ark65'!$A$2:$V$130,21,FALSE),0)+IF(A80="U911",VLOOKUP(E80,ArkU911s!$A$2:$V$130,21,FALSE),0)</f>
        <v>0</v>
      </c>
      <c r="V80" s="22">
        <f t="shared" si="4"/>
        <v>0</v>
      </c>
      <c r="W80" s="115"/>
    </row>
    <row r="81" spans="1:24" x14ac:dyDescent="0.25">
      <c r="A81">
        <v>43</v>
      </c>
      <c r="B81" s="26" t="s">
        <v>69</v>
      </c>
      <c r="C81" s="54" t="s">
        <v>22</v>
      </c>
      <c r="D81" s="61"/>
      <c r="E81" s="57">
        <v>0</v>
      </c>
      <c r="F81" s="111">
        <f>IF(A81=43,VLOOKUP(E81,Ark43d!$A$2:$V$130,6,FALSE),0)+IF(A81=34,VLOOKUP(E81,'Ark34'!$A$2:$V$130,6,FALSE),0)+IF(A81="cup",VLOOKUP(E81,Arkcup!$A$2:$V$130,6,FALSE),0)+IF(A81=45,VLOOKUP(E81,'Ark45'!$A$2:$V$130,6,FALSE),0)++IF(A81=54,VLOOKUP(E81,'Ark54'!$A$2:$V$130,6,FALSE),0)+IF(A81=56,VLOOKUP(E81,'Ark56'!$A$2:$V$130,6,FALSE),0)+IF(A81=65,VLOOKUP(E81,'Ark65'!$A$2:$V$130,6,FALSE),0)+IF(A81="U911",VLOOKUP(E81,ArkU11d!$A$2:$V$130,6,FALSE),0)</f>
        <v>0</v>
      </c>
      <c r="G81" s="111">
        <f>IF(A81=43,VLOOKUP(E81,Ark43d!$A$2:$V$130,7,FALSE),0)+IF(A81=34,VLOOKUP(E81,'Ark34'!$A$2:$V$130,7,FALSE),0)+IF(A81="cup",VLOOKUP(E81,Arkcup!$A$2:$V$130,7,FALSE),0)+IF(A81=45,VLOOKUP(E81,'Ark45'!$A$2:$V$130,7,FALSE),0)++IF(A81=54,VLOOKUP(E81,'Ark54'!$A$2:$V$130,7,FALSE),0)+IF(A81=56,VLOOKUP(E81,'Ark56'!$A$2:$V$130,7,FALSE),0)+IF(A81=65,VLOOKUP(E81,'Ark65'!$A$2:$V$130,7,FALSE),0)+IF(A81="U911",VLOOKUP(E81,ArkU11d!$A$2:$V$130,7,FALSE),0)</f>
        <v>0</v>
      </c>
      <c r="H81" s="111">
        <f>IF(A81=43,VLOOKUP(E81,Ark43d!$A$2:$V$130,8,FALSE),0)+IF(A81=34,VLOOKUP(E81,'Ark34'!$A$2:$V$130,8,FALSE),0)+IF(A81="cup",VLOOKUP(E81,Arkcup!$A$2:$V$130,8,FALSE),0)+IF(A81=45,VLOOKUP(E81,'Ark45'!$A$2:$V$130,8,FALSE),0)++IF(A81=54,VLOOKUP(E81,'Ark54'!$A$2:$V$130,8,FALSE),0)+IF(A81=56,VLOOKUP(E81,'Ark56'!$A$2:$V$130,8,FALSE),0)+IF(A81=65,VLOOKUP(E81,'Ark65'!$A$2:$V$130,8,FALSE),0)+IF(A81="U911",VLOOKUP(E81,ArkU11d!$A$2:$V$130,8,FALSE),0)</f>
        <v>0</v>
      </c>
      <c r="I81" s="111">
        <f>IF(A81=43,VLOOKUP(E81,Ark43d!$A$2:$V$130,9,FALSE),0)+IF(A81=34,VLOOKUP(E81,'Ark34'!$A$2:$V$130,9,FALSE),0)+IF(A81="cup",VLOOKUP(E81,Arkcup!$A$2:$V$130,9,FALSE),0)+IF(A81=45,VLOOKUP(E81,'Ark45'!$A$2:$V$130,9,FALSE),0)++IF(A81=54,VLOOKUP(E81,'Ark54'!$A$2:$V$130,9,FALSE),0)+IF(A81=56,VLOOKUP(E81,'Ark56'!$A$2:$V$130,9,FALSE),0)+IF(A81=65,VLOOKUP(E81,'Ark65'!$A$2:$V$130,9,FALSE),0)+IF(A81="U911",VLOOKUP(E81,ArkU11d!$A$2:$V$130,9,FALSE),0)</f>
        <v>0</v>
      </c>
      <c r="J81" s="111">
        <f>IF(A81=43,VLOOKUP(E81,Ark43s!$A$2:$V$130,10,FALSE),0)+IF(A81=34,VLOOKUP(E81,'Ark34'!$A$2:$V$130,10,FALSE),0)+IF(E81="cup",VLOOKUP(E81,Arkcup!$A$2:$V$130,10,FALSE),0)+IF(A81=45,VLOOKUP(E81,'Ark45'!$A$2:$V$130,10,FALSE),0)++IF(A81=54,VLOOKUP(E81,'Ark54'!$A$2:$V$130,10,FALSE),0)+IF(A81=56,VLOOKUP(E81,'Ark56'!$A$2:$V$130,10,FALSE),0)+IF(A81=65,VLOOKUP(E81,'Ark65'!$A$2:$V$130,10,FALSE),0)+IF(A81="SW3",VLOOKUP(E81,ArkSw3!$A$2:$V$130,10,FALSE),0)+IF(A81="SW4",VLOOKUP(E81,ArkSw4!$A$2:$V$130,10,FALSE),0)+IF(A81="SW5",VLOOKUP(E81,ArkSw5!$A$2:$V$130,10,FALSE),0)+IF(A81="SW6",VLOOKUP(E81,ArkSw6!$A$2:$V$130,10,FALSE),0)+IF(A81="U911",VLOOKUP(E81,ArkU11d!$A$2:$V$130,10,FALSE),0)</f>
        <v>0</v>
      </c>
      <c r="K81" s="111">
        <f>IF(A81=43,VLOOKUP(E81,Ark43s!$A$2:$V$130,11,FALSE),0)+IF(A81=34,VLOOKUP(E81,'Ark34'!$A$2:$V$130,11,FALSE),0)+IF(E81="cup",VLOOKUP(E81,Arkcup!$A$2:$V$130,11,FALSE),0)+IF(A81=45,VLOOKUP(E81,'Ark45'!$A$2:$V$130,11,FALSE),0)++IF(A81=54,VLOOKUP(E81,'Ark54'!$A$2:$V$130,11,FALSE),0)+IF(A81=56,VLOOKUP(E81,'Ark56'!$A$2:$V$130,11,FALSE),0)+IF(A81=65,VLOOKUP(E81,'Ark65'!$A$2:$V$130,11,FALSE),0)+IF(A81="SW3",VLOOKUP(E81,ArkSw3!$A$2:$V$130,11,FALSE),0)+IF(A81="SW4",VLOOKUP(E81,ArkSw4!$A$2:$V$130,11,FALSE),0)+IF(A81="SW5",VLOOKUP(E81,ArkSw5!$A$2:$V$130,11,FALSE),0)+IF(A81="SW6",VLOOKUP(E81,ArkSw6!$A$2:$V$130,11,FALSE),0)+IF(A81="U911",VLOOKUP(E81,ArkU11d!$A$2:$V$130,11,FALSE),0)</f>
        <v>0</v>
      </c>
      <c r="L81" s="111">
        <f>IF(A81=43,VLOOKUP(E81,Ark43s!$A$2:$V$130,12,FALSE),0)+IF(A81=34,VLOOKUP(E81,'Ark34'!$A$2:$V$130,12,FALSE),0)+IF(E81="cup",VLOOKUP(E81,Arkcup!$A$2:$V$130,12,FALSE),0)+IF(A81=45,VLOOKUP(E81,'Ark45'!$A$2:$V$130,12,FALSE),0)++IF(A81=54,VLOOKUP(E81,'Ark54'!$A$2:$V$130,12,FALSE),0)+IF(A81=56,VLOOKUP(E81,'Ark56'!$A$2:$V$130,12,FALSE),0)+IF(A81=65,VLOOKUP(E81,'Ark65'!$A$2:$V$130,12,FALSE),0)+IF(A81="SW3",VLOOKUP(E81,ArkSw3!$A$2:$V$130,12,FALSE),0)+IF(A81="SW4",VLOOKUP(E81,ArkSw4!$A$2:$V$130,12,FALSE),0)+IF(A81="SW5",VLOOKUP(E81,ArkSw5!$A$2:$V$130,12,FALSE),0)+IF(A81="SW6",VLOOKUP(E81,ArkSw6!$A$2:$V$130,12,FALSE),0)+IF(A81="U911",VLOOKUP(E81,ArkU11d!$A$2:$V$130,12,FALSE),0)</f>
        <v>0</v>
      </c>
      <c r="M81" s="111">
        <f>IF(A81=43,VLOOKUP(E81,Ark43s!$A$2:$V$130,13,FALSE),0)+IF(A81=34,VLOOKUP(E81,'Ark34'!$A$2:$V$130,13,FALSE),0)+IF(E81="cup",VLOOKUP(E81,Arkcup!$A$2:$V$130,13,FALSE),0)+IF(A81=45,VLOOKUP(E81,'Ark45'!$A$2:$V$130,13,FALSE),0)++IF(A81=54,VLOOKUP(E81,'Ark54'!$A$2:$V$130,13,FALSE),0)+IF(A81=56,VLOOKUP(E81,'Ark56'!$A$2:$V$130,13,FALSE),0)+IF(A81=65,VLOOKUP(E81,'Ark65'!$A$2:$V$130,13,FALSE),0)+IF(A81="SW3",VLOOKUP(E81,ArkSw3!$A$2:$V$130,13,FALSE),0)+IF(A81="SW4",VLOOKUP(E81,ArkSw4!$A$2:$V$130,13,FALSE),0)+IF(A81="SW5",VLOOKUP(E81,ArkSw5!$A$2:$V$130,13,FALSE),0)+IF(A81="SW6",VLOOKUP(E81,ArkSw6!$A$2:$V$130,13,FALSE),0)+IF(A81="U911",VLOOKUP(E81,ArkU11d!$A$2:$V$130,13,FALSE),0)</f>
        <v>0</v>
      </c>
      <c r="N81" s="111">
        <f>IF(A81=43,VLOOKUP(E81,Ark43s!$A$2:$V$130,14,FALSE),0)+IF(A81=34,VLOOKUP(E81,'Ark34'!$A$2:$V$130,14,FALSE),0)+IF(E81="cup",VLOOKUP(E81,Arkcup!$A$2:$V$130,14,FALSE),0)+IF(A81=45,VLOOKUP(E81,'Ark45'!$A$2:$V$130,14,FALSE),0)++IF(A81=54,VLOOKUP(E81,'Ark54'!$A$2:$V$130,14,FALSE),0)+IF(A81=56,VLOOKUP(E81,'Ark56'!$A$2:$V$130,14,FALSE),0)+IF(A81=65,VLOOKUP(E81,'Ark65'!$A$2:$V$130,14,FALSE),0)+IF(A81="SW3",VLOOKUP(E81,ArkSw3!$A$2:$V$130,14,FALSE),0)+IF(A81="SW4",VLOOKUP(E81,ArkSw4!$A$2:$V$130,14,FALSE),0)+IF(A81="SW5",VLOOKUP(E81,ArkSw5!$A$2:$V$130,14,FALSE),0)+IF(A81="SW6",VLOOKUP(E81,ArkSw6!$A$2:$V$130,14,FALSE),0)+IF(A81="U911",VLOOKUP(E81,ArkU11d!$A$2:$V$130,14,FALSE),0)</f>
        <v>0</v>
      </c>
      <c r="O81" s="111">
        <f>IF(A81=43,VLOOKUP(E81,Ark43s!$A$2:$V$130,15,FALSE),0)+IF(A81=34,VLOOKUP(E81,'Ark34'!$A$2:$V$130,15,FALSE),0)+IF(E81="cup",VLOOKUP(E81,Arkcup!$A$2:$V$130,15,FALSE),0)+IF(A81=45,VLOOKUP(E81,'Ark45'!$A$2:$V$130,15,FALSE),0)++IF(A81=54,VLOOKUP(E81,'Ark54'!$A$2:$V$130,15,FALSE),0)+IF(A81=56,VLOOKUP(E81,'Ark56'!$A$2:$V$130,15,FALSE),0)+IF(A81=65,VLOOKUP(E81,'Ark65'!$A$2:$V$130,15,FALSE),0)+IF(A81="SW3",VLOOKUP(E81,ArkSw3!$A$2:$V$130,15,FALSE),0)+IF(A81="SW4",VLOOKUP(E81,ArkSw4!$A$2:$V$130,15,FALSE),0)+IF(A81="SW5",VLOOKUP(E81,ArkSw5!$A$2:$V$130,15,FALSE),0)+IF(A81="SW6",VLOOKUP(E81,ArkSw6!$A$2:$V$130,15,FALSE),0)+IF(A81="U911",VLOOKUP(E81,ArkU11d!$A$2:$V$130,15,FALSE),0)</f>
        <v>0</v>
      </c>
      <c r="P81" s="111">
        <f>IF(A81=43,VLOOKUP(E81,Ark43s!$A$2:$V$130,16,FALSE),0)+IF(A81=34,VLOOKUP(E81,'Ark34'!$A$2:$V$130,16,FALSE),0)+IF(E81="cup",VLOOKUP(E81,Arkcup!$A$2:$V$130,16,FALSE),0)+IF(A81=45,VLOOKUP(E81,'Ark45'!$A$2:$V$130,16,FALSE),0)+IF(A81=54,VLOOKUP(E81,'Ark54'!$A$2:$V$130,16,FALSE),0)+IF(A81=56,VLOOKUP(E81,'Ark56'!$A$2:$V$130,16,FALSE),0)+IF(A81=65,VLOOKUP(E81,'Ark65'!$A$2:$V$130,16,FALSE),0)+IF(A81="U911",VLOOKUP(E81,ArkU11d!$A$2:$V$130,16,FALSE),0)</f>
        <v>0</v>
      </c>
      <c r="Q81" s="111">
        <f>IF(A81=43,VLOOKUP(E81,Ark43s!$A$2:$V$130,17,FALSE),0)+IF(A81=34,VLOOKUP(E81,'Ark34'!$A$2:$V$130,17,FALSE),0)+IF(E81="cup",VLOOKUP(E81,Arkcup!$A$2:$V$130,17,FALSE),0)+IF(A81=45,VLOOKUP(E81,'Ark45'!$A$2:$V$130,17,FALSE),0)+IF(A81=54,VLOOKUP(E81,'Ark54'!$A$2:$V$130,17,FALSE),0)+IF(A81=56,VLOOKUP(E81,'Ark56'!$A$2:$V$130,17,FALSE),0)+IF(A81=65,VLOOKUP(E81,'Ark65'!$A$2:$V$130,17,FALSE),0)+IF(A81="U911",VLOOKUP(E81,ArkU11d!$A$2:$V$130,17,FALSE),0)</f>
        <v>0</v>
      </c>
      <c r="R81" s="111">
        <f>IF(A81=43,VLOOKUP(E81,Ark43s!$A$2:$V$130,18,FALSE),0)+IF(A81=34,VLOOKUP(E81,'Ark34'!$A$2:$V$130,18,FALSE),0)+IF(E81="cup",VLOOKUP(E81,Arkcup!$A$2:$V$130,18,FALSE),0)+IF(A81=45,VLOOKUP(E81,'Ark45'!$A$2:$V$130,18,FALSE),0)+IF(A81=54,VLOOKUP(E81,'Ark54'!$A$2:$V$130,18,FALSE),0)+IF(A81=56,VLOOKUP(E81,'Ark56'!$A$2:$V$130,18,FALSE),0)+IF(A81=65,VLOOKUP(E81,'Ark65'!$A$2:$V$130,18,FALSE),0)+IF(A81="U911",VLOOKUP(E81,ArkU11d!$A$2:$V$130,18,FALSE),0)</f>
        <v>0</v>
      </c>
      <c r="S81" s="111">
        <f>IF(A81=43,VLOOKUP(E81,Ark43s!$A$2:$V$130,19,FALSE),0)+IF(A81=34,VLOOKUP(E81,'Ark34'!$A$2:$V$130,19,FALSE),0)+IF(E81="cup",VLOOKUP(E81,Arkcup!$A$2:$V$130,19,FALSE),0)+IF(A81=45,VLOOKUP(E81,'Ark45'!$A$2:$V$130,19,FALSE),0)+IF(A81=54,VLOOKUP(E81,'Ark54'!$A$2:$V$130,19,FALSE),0)+IF(A81=56,VLOOKUP(E81,'Ark56'!$A$2:$V$130,19,FALSE),0)+IF(A81=65,VLOOKUP(E81,'Ark65'!$A$2:$V$130,19,FALSE),0)+IF(A81="U911",VLOOKUP(E81,ArkU11d!$A$2:$V$130,19,FALSE),0)</f>
        <v>0</v>
      </c>
      <c r="T81" s="111">
        <f>IF(A81=43,VLOOKUP(E81,Ark43s!$A$2:$V$130,20,FALSE),0)+IF(A81=34,VLOOKUP(E81,'Ark34'!$A$2:$V$130,20,FALSE),0)+IF(E81="cup",VLOOKUP(E81,Arkcup!$A$2:$V$130,20,FALSE),0)+IF(A81=45,VLOOKUP(E81,'Ark45'!$A$2:$V$130,20,FALSE),0)+IF(A81=54,VLOOKUP(E81,'Ark54'!$A$2:$V$130,20,FALSE),0)+IF(A81=56,VLOOKUP(E81,'Ark56'!$A$2:$V$130,20,FALSE),0)+IF(A81=65,VLOOKUP(E81,'Ark65'!$A$2:$V$130,20,FALSE),0)+IF(A81="U911",VLOOKUP(E81,ArkU11d!$A$2:$V$130,20,FALSE),0)</f>
        <v>0</v>
      </c>
      <c r="U81" s="111">
        <f>IF(A81=43,VLOOKUP(E81,Ark43s!$A$2:$V$130,21,FALSE),0)+IF(A81=34,VLOOKUP(E81,'Ark34'!$A$2:$V$130,21,FALSE),0)+IF(E81="cup",VLOOKUP(E81,Arkcup!$A$2:$V$130,21,FALSE),0)+IF(A81=45,VLOOKUP(E81,'Ark45'!$A$2:$V$130,21,FALSE),0)+IF(A81=54,VLOOKUP(E81,'Ark54'!$A$2:$V$130,21,FALSE),0)+IF(A81=56,VLOOKUP(E81,'Ark56'!$A$2:$V$130,21,FALSE),0)+IF(A81=65,VLOOKUP(E81,'Ark65'!$A$2:$V$130,21,FALSE),0)+IF(A81="U911",VLOOKUP(E81,ArkU11d!$A$2:$V$130,21,FALSE),0)</f>
        <v>0</v>
      </c>
      <c r="V81" s="22">
        <f t="shared" si="4"/>
        <v>0</v>
      </c>
      <c r="W81" s="115"/>
    </row>
    <row r="82" spans="1:24" x14ac:dyDescent="0.25">
      <c r="A82">
        <v>43</v>
      </c>
      <c r="B82" s="26" t="s">
        <v>69</v>
      </c>
      <c r="C82" s="54" t="s">
        <v>23</v>
      </c>
      <c r="D82" s="61"/>
      <c r="E82" s="57">
        <v>0</v>
      </c>
      <c r="F82" s="111">
        <f>IF(A82=43,VLOOKUP(E82,Ark43d!$A$2:$V$130,6,FALSE),0)+IF(A82=34,VLOOKUP(E82,'Ark34'!$A$2:$V$130,6,FALSE),0)+IF(A82="cup",VLOOKUP(E82,Arkcup!$A$2:$V$130,6,FALSE),0)+IF(A82=45,VLOOKUP(E82,'Ark45'!$A$2:$V$130,6,FALSE),0)++IF(A82=54,VLOOKUP(E82,'Ark54'!$A$2:$V$130,6,FALSE),0)+IF(A82=56,VLOOKUP(E82,'Ark56'!$A$2:$V$130,6,FALSE),0)+IF(A82=65,VLOOKUP(E82,'Ark65'!$A$2:$V$130,6,FALSE),0)+IF(A82="U911",VLOOKUP(E82,ArkU11d!$A$2:$V$130,6,FALSE),0)</f>
        <v>0</v>
      </c>
      <c r="G82" s="111">
        <f>IF(A82=43,VLOOKUP(E82,Ark43d!$A$2:$V$130,7,FALSE),0)+IF(A82=34,VLOOKUP(E82,'Ark34'!$A$2:$V$130,7,FALSE),0)+IF(A82="cup",VLOOKUP(E82,Arkcup!$A$2:$V$130,7,FALSE),0)+IF(A82=45,VLOOKUP(E82,'Ark45'!$A$2:$V$130,7,FALSE),0)++IF(A82=54,VLOOKUP(E82,'Ark54'!$A$2:$V$130,7,FALSE),0)+IF(A82=56,VLOOKUP(E82,'Ark56'!$A$2:$V$130,7,FALSE),0)+IF(A82=65,VLOOKUP(E82,'Ark65'!$A$2:$V$130,7,FALSE),0)+IF(A82="U911",VLOOKUP(E82,ArkU11d!$A$2:$V$130,7,FALSE),0)</f>
        <v>0</v>
      </c>
      <c r="H82" s="111">
        <f>IF(A82=43,VLOOKUP(E82,Ark43d!$A$2:$V$130,8,FALSE),0)+IF(A82=34,VLOOKUP(E82,'Ark34'!$A$2:$V$130,8,FALSE),0)+IF(A82="cup",VLOOKUP(E82,Arkcup!$A$2:$V$130,8,FALSE),0)+IF(A82=45,VLOOKUP(E82,'Ark45'!$A$2:$V$130,8,FALSE),0)++IF(A82=54,VLOOKUP(E82,'Ark54'!$A$2:$V$130,8,FALSE),0)+IF(A82=56,VLOOKUP(E82,'Ark56'!$A$2:$V$130,8,FALSE),0)+IF(A82=65,VLOOKUP(E82,'Ark65'!$A$2:$V$130,8,FALSE),0)+IF(A82="U911",VLOOKUP(E82,ArkU11d!$A$2:$V$130,8,FALSE),0)</f>
        <v>0</v>
      </c>
      <c r="I82" s="111">
        <f>IF(A82=43,VLOOKUP(E82,Ark43d!$A$2:$V$130,9,FALSE),0)+IF(A82=34,VLOOKUP(E82,'Ark34'!$A$2:$V$130,9,FALSE),0)+IF(A82="cup",VLOOKUP(E82,Arkcup!$A$2:$V$130,9,FALSE),0)+IF(A82=45,VLOOKUP(E82,'Ark45'!$A$2:$V$130,9,FALSE),0)++IF(A82=54,VLOOKUP(E82,'Ark54'!$A$2:$V$130,9,FALSE),0)+IF(A82=56,VLOOKUP(E82,'Ark56'!$A$2:$V$130,9,FALSE),0)+IF(A82=65,VLOOKUP(E82,'Ark65'!$A$2:$V$130,9,FALSE),0)+IF(A82="U911",VLOOKUP(E82,ArkU11d!$A$2:$V$130,9,FALSE),0)</f>
        <v>0</v>
      </c>
      <c r="J82" s="111">
        <f>IF(A82=43,VLOOKUP(E82,Ark43s!$A$2:$V$130,10,FALSE),0)+IF(A82=34,VLOOKUP(E82,'Ark34'!$A$2:$V$130,10,FALSE),0)+IF(E82="cup",VLOOKUP(E82,Arkcup!$A$2:$V$130,10,FALSE),0)+IF(A82=45,VLOOKUP(E82,'Ark45'!$A$2:$V$130,10,FALSE),0)++IF(A82=54,VLOOKUP(E82,'Ark54'!$A$2:$V$130,10,FALSE),0)+IF(A82=56,VLOOKUP(E82,'Ark56'!$A$2:$V$130,10,FALSE),0)+IF(A82=65,VLOOKUP(E82,'Ark65'!$A$2:$V$130,10,FALSE),0)+IF(A82="SW3",VLOOKUP(E82,ArkSw3!$A$2:$V$130,10,FALSE),0)+IF(A82="SW4",VLOOKUP(E82,ArkSw4!$A$2:$V$130,10,FALSE),0)+IF(A82="SW5",VLOOKUP(E82,ArkSw5!$A$2:$V$130,10,FALSE),0)+IF(A82="SW6",VLOOKUP(E82,ArkSw6!$A$2:$V$130,10,FALSE),0)+IF(A82="U911",VLOOKUP(E82,ArkU11d!$A$2:$V$130,10,FALSE),0)</f>
        <v>0</v>
      </c>
      <c r="K82" s="111">
        <f>IF(A82=43,VLOOKUP(E82,Ark43s!$A$2:$V$130,11,FALSE),0)+IF(A82=34,VLOOKUP(E82,'Ark34'!$A$2:$V$130,11,FALSE),0)+IF(E82="cup",VLOOKUP(E82,Arkcup!$A$2:$V$130,11,FALSE),0)+IF(A82=45,VLOOKUP(E82,'Ark45'!$A$2:$V$130,11,FALSE),0)++IF(A82=54,VLOOKUP(E82,'Ark54'!$A$2:$V$130,11,FALSE),0)+IF(A82=56,VLOOKUP(E82,'Ark56'!$A$2:$V$130,11,FALSE),0)+IF(A82=65,VLOOKUP(E82,'Ark65'!$A$2:$V$130,11,FALSE),0)+IF(A82="SW3",VLOOKUP(E82,ArkSw3!$A$2:$V$130,11,FALSE),0)+IF(A82="SW4",VLOOKUP(E82,ArkSw4!$A$2:$V$130,11,FALSE),0)+IF(A82="SW5",VLOOKUP(E82,ArkSw5!$A$2:$V$130,11,FALSE),0)+IF(A82="SW6",VLOOKUP(E82,ArkSw6!$A$2:$V$130,11,FALSE),0)+IF(A82="U911",VLOOKUP(E82,ArkU11d!$A$2:$V$130,11,FALSE),0)</f>
        <v>0</v>
      </c>
      <c r="L82" s="111">
        <f>IF(A82=43,VLOOKUP(E82,Ark43s!$A$2:$V$130,12,FALSE),0)+IF(A82=34,VLOOKUP(E82,'Ark34'!$A$2:$V$130,12,FALSE),0)+IF(E82="cup",VLOOKUP(E82,Arkcup!$A$2:$V$130,12,FALSE),0)+IF(A82=45,VLOOKUP(E82,'Ark45'!$A$2:$V$130,12,FALSE),0)++IF(A82=54,VLOOKUP(E82,'Ark54'!$A$2:$V$130,12,FALSE),0)+IF(A82=56,VLOOKUP(E82,'Ark56'!$A$2:$V$130,12,FALSE),0)+IF(A82=65,VLOOKUP(E82,'Ark65'!$A$2:$V$130,12,FALSE),0)+IF(A82="SW3",VLOOKUP(E82,ArkSw3!$A$2:$V$130,12,FALSE),0)+IF(A82="SW4",VLOOKUP(E82,ArkSw4!$A$2:$V$130,12,FALSE),0)+IF(A82="SW5",VLOOKUP(E82,ArkSw5!$A$2:$V$130,12,FALSE),0)+IF(A82="SW6",VLOOKUP(E82,ArkSw6!$A$2:$V$130,12,FALSE),0)+IF(A82="U911",VLOOKUP(E82,ArkU11d!$A$2:$V$130,12,FALSE),0)</f>
        <v>0</v>
      </c>
      <c r="M82" s="111">
        <f>IF(A82=43,VLOOKUP(E82,Ark43s!$A$2:$V$130,13,FALSE),0)+IF(A82=34,VLOOKUP(E82,'Ark34'!$A$2:$V$130,13,FALSE),0)+IF(E82="cup",VLOOKUP(E82,Arkcup!$A$2:$V$130,13,FALSE),0)+IF(A82=45,VLOOKUP(E82,'Ark45'!$A$2:$V$130,13,FALSE),0)++IF(A82=54,VLOOKUP(E82,'Ark54'!$A$2:$V$130,13,FALSE),0)+IF(A82=56,VLOOKUP(E82,'Ark56'!$A$2:$V$130,13,FALSE),0)+IF(A82=65,VLOOKUP(E82,'Ark65'!$A$2:$V$130,13,FALSE),0)+IF(A82="SW3",VLOOKUP(E82,ArkSw3!$A$2:$V$130,13,FALSE),0)+IF(A82="SW4",VLOOKUP(E82,ArkSw4!$A$2:$V$130,13,FALSE),0)+IF(A82="SW5",VLOOKUP(E82,ArkSw5!$A$2:$V$130,13,FALSE),0)+IF(A82="SW6",VLOOKUP(E82,ArkSw6!$A$2:$V$130,13,FALSE),0)+IF(A82="U911",VLOOKUP(E82,ArkU11d!$A$2:$V$130,13,FALSE),0)</f>
        <v>0</v>
      </c>
      <c r="N82" s="111">
        <f>IF(A82=43,VLOOKUP(E82,Ark43s!$A$2:$V$130,14,FALSE),0)+IF(A82=34,VLOOKUP(E82,'Ark34'!$A$2:$V$130,14,FALSE),0)+IF(E82="cup",VLOOKUP(E82,Arkcup!$A$2:$V$130,14,FALSE),0)+IF(A82=45,VLOOKUP(E82,'Ark45'!$A$2:$V$130,14,FALSE),0)++IF(A82=54,VLOOKUP(E82,'Ark54'!$A$2:$V$130,14,FALSE),0)+IF(A82=56,VLOOKUP(E82,'Ark56'!$A$2:$V$130,14,FALSE),0)+IF(A82=65,VLOOKUP(E82,'Ark65'!$A$2:$V$130,14,FALSE),0)+IF(A82="SW3",VLOOKUP(E82,ArkSw3!$A$2:$V$130,14,FALSE),0)+IF(A82="SW4",VLOOKUP(E82,ArkSw4!$A$2:$V$130,14,FALSE),0)+IF(A82="SW5",VLOOKUP(E82,ArkSw5!$A$2:$V$130,14,FALSE),0)+IF(A82="SW6",VLOOKUP(E82,ArkSw6!$A$2:$V$130,14,FALSE),0)+IF(A82="U911",VLOOKUP(E82,ArkU11d!$A$2:$V$130,14,FALSE),0)</f>
        <v>0</v>
      </c>
      <c r="O82" s="111">
        <f>IF(A82=43,VLOOKUP(E82,Ark43s!$A$2:$V$130,15,FALSE),0)+IF(A82=34,VLOOKUP(E82,'Ark34'!$A$2:$V$130,15,FALSE),0)+IF(E82="cup",VLOOKUP(E82,Arkcup!$A$2:$V$130,15,FALSE),0)+IF(A82=45,VLOOKUP(E82,'Ark45'!$A$2:$V$130,15,FALSE),0)++IF(A82=54,VLOOKUP(E82,'Ark54'!$A$2:$V$130,15,FALSE),0)+IF(A82=56,VLOOKUP(E82,'Ark56'!$A$2:$V$130,15,FALSE),0)+IF(A82=65,VLOOKUP(E82,'Ark65'!$A$2:$V$130,15,FALSE),0)+IF(A82="SW3",VLOOKUP(E82,ArkSw3!$A$2:$V$130,15,FALSE),0)+IF(A82="SW4",VLOOKUP(E82,ArkSw4!$A$2:$V$130,15,FALSE),0)+IF(A82="SW5",VLOOKUP(E82,ArkSw5!$A$2:$V$130,15,FALSE),0)+IF(A82="SW6",VLOOKUP(E82,ArkSw6!$A$2:$V$130,15,FALSE),0)+IF(A82="U911",VLOOKUP(E82,ArkU11d!$A$2:$V$130,15,FALSE),0)</f>
        <v>0</v>
      </c>
      <c r="P82" s="111">
        <f>IF(A82=43,VLOOKUP(E82,Ark43s!$A$2:$V$130,16,FALSE),0)+IF(A82=34,VLOOKUP(E82,'Ark34'!$A$2:$V$130,16,FALSE),0)+IF(E82="cup",VLOOKUP(E82,Arkcup!$A$2:$V$130,16,FALSE),0)+IF(A82=45,VLOOKUP(E82,'Ark45'!$A$2:$V$130,16,FALSE),0)+IF(A82=54,VLOOKUP(E82,'Ark54'!$A$2:$V$130,16,FALSE),0)+IF(A82=56,VLOOKUP(E82,'Ark56'!$A$2:$V$130,16,FALSE),0)+IF(A82=65,VLOOKUP(E82,'Ark65'!$A$2:$V$130,16,FALSE),0)+IF(A82="U911",VLOOKUP(E82,ArkU11d!$A$2:$V$130,16,FALSE),0)</f>
        <v>0</v>
      </c>
      <c r="Q82" s="111">
        <f>IF(A82=43,VLOOKUP(E82,Ark43s!$A$2:$V$130,17,FALSE),0)+IF(A82=34,VLOOKUP(E82,'Ark34'!$A$2:$V$130,17,FALSE),0)+IF(E82="cup",VLOOKUP(E82,Arkcup!$A$2:$V$130,17,FALSE),0)+IF(A82=45,VLOOKUP(E82,'Ark45'!$A$2:$V$130,17,FALSE),0)+IF(A82=54,VLOOKUP(E82,'Ark54'!$A$2:$V$130,17,FALSE),0)+IF(A82=56,VLOOKUP(E82,'Ark56'!$A$2:$V$130,17,FALSE),0)+IF(A82=65,VLOOKUP(E82,'Ark65'!$A$2:$V$130,17,FALSE),0)+IF(A82="U911",VLOOKUP(E82,ArkU11d!$A$2:$V$130,17,FALSE),0)</f>
        <v>0</v>
      </c>
      <c r="R82" s="111">
        <f>IF(A82=43,VLOOKUP(E82,Ark43s!$A$2:$V$130,18,FALSE),0)+IF(A82=34,VLOOKUP(E82,'Ark34'!$A$2:$V$130,18,FALSE),0)+IF(E82="cup",VLOOKUP(E82,Arkcup!$A$2:$V$130,18,FALSE),0)+IF(A82=45,VLOOKUP(E82,'Ark45'!$A$2:$V$130,18,FALSE),0)+IF(A82=54,VLOOKUP(E82,'Ark54'!$A$2:$V$130,18,FALSE),0)+IF(A82=56,VLOOKUP(E82,'Ark56'!$A$2:$V$130,18,FALSE),0)+IF(A82=65,VLOOKUP(E82,'Ark65'!$A$2:$V$130,18,FALSE),0)+IF(A82="U911",VLOOKUP(E82,ArkU11d!$A$2:$V$130,18,FALSE),0)</f>
        <v>0</v>
      </c>
      <c r="S82" s="111">
        <f>IF(A82=43,VLOOKUP(E82,Ark43s!$A$2:$V$130,19,FALSE),0)+IF(A82=34,VLOOKUP(E82,'Ark34'!$A$2:$V$130,19,FALSE),0)+IF(E82="cup",VLOOKUP(E82,Arkcup!$A$2:$V$130,19,FALSE),0)+IF(A82=45,VLOOKUP(E82,'Ark45'!$A$2:$V$130,19,FALSE),0)+IF(A82=54,VLOOKUP(E82,'Ark54'!$A$2:$V$130,19,FALSE),0)+IF(A82=56,VLOOKUP(E82,'Ark56'!$A$2:$V$130,19,FALSE),0)+IF(A82=65,VLOOKUP(E82,'Ark65'!$A$2:$V$130,19,FALSE),0)+IF(A82="U911",VLOOKUP(E82,ArkU11d!$A$2:$V$130,19,FALSE),0)</f>
        <v>0</v>
      </c>
      <c r="T82" s="111">
        <f>IF(A82=43,VLOOKUP(E82,Ark43s!$A$2:$V$130,20,FALSE),0)+IF(A82=34,VLOOKUP(E82,'Ark34'!$A$2:$V$130,20,FALSE),0)+IF(E82="cup",VLOOKUP(E82,Arkcup!$A$2:$V$130,20,FALSE),0)+IF(A82=45,VLOOKUP(E82,'Ark45'!$A$2:$V$130,20,FALSE),0)+IF(A82=54,VLOOKUP(E82,'Ark54'!$A$2:$V$130,20,FALSE),0)+IF(A82=56,VLOOKUP(E82,'Ark56'!$A$2:$V$130,20,FALSE),0)+IF(A82=65,VLOOKUP(E82,'Ark65'!$A$2:$V$130,20,FALSE),0)+IF(A82="U911",VLOOKUP(E82,ArkU11d!$A$2:$V$130,20,FALSE),0)</f>
        <v>0</v>
      </c>
      <c r="U82" s="111">
        <f>IF(A82=43,VLOOKUP(E82,Ark43s!$A$2:$V$130,21,FALSE),0)+IF(A82=34,VLOOKUP(E82,'Ark34'!$A$2:$V$130,21,FALSE),0)+IF(E82="cup",VLOOKUP(E82,Arkcup!$A$2:$V$130,21,FALSE),0)+IF(A82=45,VLOOKUP(E82,'Ark45'!$A$2:$V$130,21,FALSE),0)+IF(A82=54,VLOOKUP(E82,'Ark54'!$A$2:$V$130,21,FALSE),0)+IF(A82=56,VLOOKUP(E82,'Ark56'!$A$2:$V$130,21,FALSE),0)+IF(A82=65,VLOOKUP(E82,'Ark65'!$A$2:$V$130,21,FALSE),0)+IF(A82="U911",VLOOKUP(E82,ArkU11d!$A$2:$V$130,21,FALSE),0)</f>
        <v>0</v>
      </c>
      <c r="V82" s="22">
        <f t="shared" si="4"/>
        <v>0</v>
      </c>
      <c r="W82" s="115"/>
    </row>
    <row r="83" spans="1:24" ht="15.75" thickBot="1" x14ac:dyDescent="0.3">
      <c r="A83">
        <v>43</v>
      </c>
      <c r="B83" s="35" t="s">
        <v>69</v>
      </c>
      <c r="C83" s="55" t="s">
        <v>24</v>
      </c>
      <c r="D83" s="62"/>
      <c r="E83" s="58">
        <v>0</v>
      </c>
      <c r="F83" s="112">
        <f>IF(A83=43,VLOOKUP(E83,Ark43d!$A$2:$V$130,6,FALSE),0)+IF(A83=34,VLOOKUP(E83,'Ark34'!$A$2:$V$130,6,FALSE),0)+IF(A83="cup",VLOOKUP(E83,Arkcup!$A$2:$V$130,6,FALSE),0)+IF(A83=45,VLOOKUP(E83,'Ark45'!$A$2:$V$130,6,FALSE),0)++IF(A83=54,VLOOKUP(E83,'Ark54'!$A$2:$V$130,6,FALSE),0)+IF(A83=56,VLOOKUP(E83,'Ark56'!$A$2:$V$130,6,FALSE),0)+IF(A83=65,VLOOKUP(E83,'Ark65'!$A$2:$V$130,6,FALSE),0)+IF(A83="U911",VLOOKUP(E83,ArkU11d!$A$2:$V$130,6,FALSE),0)</f>
        <v>0</v>
      </c>
      <c r="G83" s="112">
        <f>IF(A83=43,VLOOKUP(E83,Ark43d!$A$2:$V$130,7,FALSE),0)+IF(A83=34,VLOOKUP(E83,'Ark34'!$A$2:$V$130,7,FALSE),0)+IF(A83="cup",VLOOKUP(E83,Arkcup!$A$2:$V$130,7,FALSE),0)+IF(A83=45,VLOOKUP(E83,'Ark45'!$A$2:$V$130,7,FALSE),0)++IF(A83=54,VLOOKUP(E83,'Ark54'!$A$2:$V$130,7,FALSE),0)+IF(A83=56,VLOOKUP(E83,'Ark56'!$A$2:$V$130,7,FALSE),0)+IF(A83=65,VLOOKUP(E83,'Ark65'!$A$2:$V$130,7,FALSE),0)+IF(A83="U911",VLOOKUP(E83,ArkU11d!$A$2:$V$130,7,FALSE),0)</f>
        <v>0</v>
      </c>
      <c r="H83" s="112">
        <f>IF(A83=43,VLOOKUP(E83,Ark43d!$A$2:$V$130,8,FALSE),0)+IF(A83=34,VLOOKUP(E83,'Ark34'!$A$2:$V$130,8,FALSE),0)+IF(A83="cup",VLOOKUP(E83,Arkcup!$A$2:$V$130,8,FALSE),0)+IF(A83=45,VLOOKUP(E83,'Ark45'!$A$2:$V$130,8,FALSE),0)++IF(A83=54,VLOOKUP(E83,'Ark54'!$A$2:$V$130,8,FALSE),0)+IF(A83=56,VLOOKUP(E83,'Ark56'!$A$2:$V$130,8,FALSE),0)+IF(A83=65,VLOOKUP(E83,'Ark65'!$A$2:$V$130,8,FALSE),0)+IF(A83="U911",VLOOKUP(E83,ArkU11d!$A$2:$V$130,8,FALSE),0)</f>
        <v>0</v>
      </c>
      <c r="I83" s="112">
        <f>IF(A83=43,VLOOKUP(E83,Ark43d!$A$2:$V$130,9,FALSE),0)+IF(A83=34,VLOOKUP(E83,'Ark34'!$A$2:$V$130,9,FALSE),0)+IF(A83="cup",VLOOKUP(E83,Arkcup!$A$2:$V$130,9,FALSE),0)+IF(A83=45,VLOOKUP(E83,'Ark45'!$A$2:$V$130,9,FALSE),0)++IF(A83=54,VLOOKUP(E83,'Ark54'!$A$2:$V$130,9,FALSE),0)+IF(A83=56,VLOOKUP(E83,'Ark56'!$A$2:$V$130,9,FALSE),0)+IF(A83=65,VLOOKUP(E83,'Ark65'!$A$2:$V$130,9,FALSE),0)+IF(A83="U911",VLOOKUP(E83,ArkU11d!$A$2:$V$130,9,FALSE),0)</f>
        <v>0</v>
      </c>
      <c r="J83" s="112">
        <f>IF(A83=43,VLOOKUP(E83,Ark43s!$A$2:$V$130,10,FALSE),0)+IF(A83=34,VLOOKUP(E83,'Ark34'!$A$2:$V$130,10,FALSE),0)+IF(E83="cup",VLOOKUP(E83,Arkcup!$A$2:$V$130,10,FALSE),0)+IF(A83=45,VLOOKUP(E83,'Ark45'!$A$2:$V$130,10,FALSE),0)++IF(A83=54,VLOOKUP(E83,'Ark54'!$A$2:$V$130,10,FALSE),0)+IF(A83=56,VLOOKUP(E83,'Ark56'!$A$2:$V$130,10,FALSE),0)+IF(A83=65,VLOOKUP(E83,'Ark65'!$A$2:$V$130,10,FALSE),0)+IF(A83="SW3",VLOOKUP(E83,ArkSw3!$A$2:$V$130,10,FALSE),0)+IF(A83="SW4",VLOOKUP(E83,ArkSw4!$A$2:$V$130,10,FALSE),0)+IF(A83="SW5",VLOOKUP(E83,ArkSw5!$A$2:$V$130,10,FALSE),0)+IF(A83="SW6",VLOOKUP(E83,ArkSw6!$A$2:$V$130,10,FALSE),0)+IF(A83="U911",VLOOKUP(E83,ArkU11d!$A$2:$V$130,10,FALSE),0)</f>
        <v>0</v>
      </c>
      <c r="K83" s="112">
        <f>IF(A83=43,VLOOKUP(E83,Ark43s!$A$2:$V$130,11,FALSE),0)+IF(A83=34,VLOOKUP(E83,'Ark34'!$A$2:$V$130,11,FALSE),0)+IF(E83="cup",VLOOKUP(E83,Arkcup!$A$2:$V$130,11,FALSE),0)+IF(A83=45,VLOOKUP(E83,'Ark45'!$A$2:$V$130,11,FALSE),0)++IF(A83=54,VLOOKUP(E83,'Ark54'!$A$2:$V$130,11,FALSE),0)+IF(A83=56,VLOOKUP(E83,'Ark56'!$A$2:$V$130,11,FALSE),0)+IF(A83=65,VLOOKUP(E83,'Ark65'!$A$2:$V$130,11,FALSE),0)+IF(A83="SW3",VLOOKUP(E83,ArkSw3!$A$2:$V$130,11,FALSE),0)+IF(A83="SW4",VLOOKUP(E83,ArkSw4!$A$2:$V$130,11,FALSE),0)+IF(A83="SW5",VLOOKUP(E83,ArkSw5!$A$2:$V$130,11,FALSE),0)+IF(A83="SW6",VLOOKUP(E83,ArkSw6!$A$2:$V$130,11,FALSE),0)+IF(A83="U911",VLOOKUP(E83,ArkU11d!$A$2:$V$130,11,FALSE),0)</f>
        <v>0</v>
      </c>
      <c r="L83" s="112">
        <f>IF(A83=43,VLOOKUP(E83,Ark43s!$A$2:$V$130,12,FALSE),0)+IF(A83=34,VLOOKUP(E83,'Ark34'!$A$2:$V$130,12,FALSE),0)+IF(E83="cup",VLOOKUP(E83,Arkcup!$A$2:$V$130,12,FALSE),0)+IF(A83=45,VLOOKUP(E83,'Ark45'!$A$2:$V$130,12,FALSE),0)++IF(A83=54,VLOOKUP(E83,'Ark54'!$A$2:$V$130,12,FALSE),0)+IF(A83=56,VLOOKUP(E83,'Ark56'!$A$2:$V$130,12,FALSE),0)+IF(A83=65,VLOOKUP(E83,'Ark65'!$A$2:$V$130,12,FALSE),0)+IF(A83="SW3",VLOOKUP(E83,ArkSw3!$A$2:$V$130,12,FALSE),0)+IF(A83="SW4",VLOOKUP(E83,ArkSw4!$A$2:$V$130,12,FALSE),0)+IF(A83="SW5",VLOOKUP(E83,ArkSw5!$A$2:$V$130,12,FALSE),0)+IF(A83="SW6",VLOOKUP(E83,ArkSw6!$A$2:$V$130,12,FALSE),0)+IF(A83="U911",VLOOKUP(E83,ArkU11d!$A$2:$V$130,12,FALSE),0)</f>
        <v>0</v>
      </c>
      <c r="M83" s="112">
        <f>IF(A83=43,VLOOKUP(E83,Ark43s!$A$2:$V$130,13,FALSE),0)+IF(A83=34,VLOOKUP(E83,'Ark34'!$A$2:$V$130,13,FALSE),0)+IF(E83="cup",VLOOKUP(E83,Arkcup!$A$2:$V$130,13,FALSE),0)+IF(A83=45,VLOOKUP(E83,'Ark45'!$A$2:$V$130,13,FALSE),0)++IF(A83=54,VLOOKUP(E83,'Ark54'!$A$2:$V$130,13,FALSE),0)+IF(A83=56,VLOOKUP(E83,'Ark56'!$A$2:$V$130,13,FALSE),0)+IF(A83=65,VLOOKUP(E83,'Ark65'!$A$2:$V$130,13,FALSE),0)+IF(A83="SW3",VLOOKUP(E83,ArkSw3!$A$2:$V$130,13,FALSE),0)+IF(A83="SW4",VLOOKUP(E83,ArkSw4!$A$2:$V$130,13,FALSE),0)+IF(A83="SW5",VLOOKUP(E83,ArkSw5!$A$2:$V$130,13,FALSE),0)+IF(A83="SW6",VLOOKUP(E83,ArkSw6!$A$2:$V$130,13,FALSE),0)+IF(A83="U911",VLOOKUP(E83,ArkU11d!$A$2:$V$130,13,FALSE),0)</f>
        <v>0</v>
      </c>
      <c r="N83" s="112">
        <f>IF(A83=43,VLOOKUP(E83,Ark43s!$A$2:$V$130,14,FALSE),0)+IF(A83=34,VLOOKUP(E83,'Ark34'!$A$2:$V$130,14,FALSE),0)+IF(E83="cup",VLOOKUP(E83,Arkcup!$A$2:$V$130,14,FALSE),0)+IF(A83=45,VLOOKUP(E83,'Ark45'!$A$2:$V$130,14,FALSE),0)++IF(A83=54,VLOOKUP(E83,'Ark54'!$A$2:$V$130,14,FALSE),0)+IF(A83=56,VLOOKUP(E83,'Ark56'!$A$2:$V$130,14,FALSE),0)+IF(A83=65,VLOOKUP(E83,'Ark65'!$A$2:$V$130,14,FALSE),0)+IF(A83="SW3",VLOOKUP(E83,ArkSw3!$A$2:$V$130,14,FALSE),0)+IF(A83="SW4",VLOOKUP(E83,ArkSw4!$A$2:$V$130,14,FALSE),0)+IF(A83="SW5",VLOOKUP(E83,ArkSw5!$A$2:$V$130,14,FALSE),0)+IF(A83="SW6",VLOOKUP(E83,ArkSw6!$A$2:$V$130,14,FALSE),0)+IF(A83="U911",VLOOKUP(E83,ArkU11d!$A$2:$V$130,14,FALSE),0)</f>
        <v>0</v>
      </c>
      <c r="O83" s="112">
        <f>IF(A83=43,VLOOKUP(E83,Ark43s!$A$2:$V$130,15,FALSE),0)+IF(A83=34,VLOOKUP(E83,'Ark34'!$A$2:$V$130,15,FALSE),0)+IF(E83="cup",VLOOKUP(E83,Arkcup!$A$2:$V$130,15,FALSE),0)+IF(A83=45,VLOOKUP(E83,'Ark45'!$A$2:$V$130,15,FALSE),0)++IF(A83=54,VLOOKUP(E83,'Ark54'!$A$2:$V$130,15,FALSE),0)+IF(A83=56,VLOOKUP(E83,'Ark56'!$A$2:$V$130,15,FALSE),0)+IF(A83=65,VLOOKUP(E83,'Ark65'!$A$2:$V$130,15,FALSE),0)+IF(A83="SW3",VLOOKUP(E83,ArkSw3!$A$2:$V$130,15,FALSE),0)+IF(A83="SW4",VLOOKUP(E83,ArkSw4!$A$2:$V$130,15,FALSE),0)+IF(A83="SW5",VLOOKUP(E83,ArkSw5!$A$2:$V$130,15,FALSE),0)+IF(A83="SW6",VLOOKUP(E83,ArkSw6!$A$2:$V$130,15,FALSE),0)+IF(A83="U911",VLOOKUP(E83,ArkU11d!$A$2:$V$130,15,FALSE),0)</f>
        <v>0</v>
      </c>
      <c r="P83" s="112">
        <f>IF(A83=43,VLOOKUP(E83,Ark43s!$A$2:$V$130,16,FALSE),0)+IF(A83=34,VLOOKUP(E83,'Ark34'!$A$2:$V$130,16,FALSE),0)+IF(E83="cup",VLOOKUP(E83,Arkcup!$A$2:$V$130,16,FALSE),0)+IF(A83=45,VLOOKUP(E83,'Ark45'!$A$2:$V$130,16,FALSE),0)+IF(A83=54,VLOOKUP(E83,'Ark54'!$A$2:$V$130,16,FALSE),0)+IF(A83=56,VLOOKUP(E83,'Ark56'!$A$2:$V$130,16,FALSE),0)+IF(A83=65,VLOOKUP(E83,'Ark65'!$A$2:$V$130,16,FALSE),0)+IF(A83="U911",VLOOKUP(E83,ArkU11d!$A$2:$V$130,16,FALSE),0)</f>
        <v>0</v>
      </c>
      <c r="Q83" s="112">
        <f>IF(A83=43,VLOOKUP(E83,Ark43s!$A$2:$V$130,17,FALSE),0)+IF(A83=34,VLOOKUP(E83,'Ark34'!$A$2:$V$130,17,FALSE),0)+IF(E83="cup",VLOOKUP(E83,Arkcup!$A$2:$V$130,17,FALSE),0)+IF(A83=45,VLOOKUP(E83,'Ark45'!$A$2:$V$130,17,FALSE),0)+IF(A83=54,VLOOKUP(E83,'Ark54'!$A$2:$V$130,17,FALSE),0)+IF(A83=56,VLOOKUP(E83,'Ark56'!$A$2:$V$130,17,FALSE),0)+IF(A83=65,VLOOKUP(E83,'Ark65'!$A$2:$V$130,17,FALSE),0)+IF(A83="U911",VLOOKUP(E83,ArkU11d!$A$2:$V$130,17,FALSE),0)</f>
        <v>0</v>
      </c>
      <c r="R83" s="112">
        <f>IF(A83=43,VLOOKUP(E83,Ark43s!$A$2:$V$130,18,FALSE),0)+IF(A83=34,VLOOKUP(E83,'Ark34'!$A$2:$V$130,18,FALSE),0)+IF(E83="cup",VLOOKUP(E83,Arkcup!$A$2:$V$130,18,FALSE),0)+IF(A83=45,VLOOKUP(E83,'Ark45'!$A$2:$V$130,18,FALSE),0)+IF(A83=54,VLOOKUP(E83,'Ark54'!$A$2:$V$130,18,FALSE),0)+IF(A83=56,VLOOKUP(E83,'Ark56'!$A$2:$V$130,18,FALSE),0)+IF(A83=65,VLOOKUP(E83,'Ark65'!$A$2:$V$130,18,FALSE),0)+IF(A83="U911",VLOOKUP(E83,ArkU11d!$A$2:$V$130,18,FALSE),0)</f>
        <v>0</v>
      </c>
      <c r="S83" s="112">
        <f>IF(A83=43,VLOOKUP(E83,Ark43s!$A$2:$V$130,19,FALSE),0)+IF(A83=34,VLOOKUP(E83,'Ark34'!$A$2:$V$130,19,FALSE),0)+IF(E83="cup",VLOOKUP(E83,Arkcup!$A$2:$V$130,19,FALSE),0)+IF(A83=45,VLOOKUP(E83,'Ark45'!$A$2:$V$130,19,FALSE),0)+IF(A83=54,VLOOKUP(E83,'Ark54'!$A$2:$V$130,19,FALSE),0)+IF(A83=56,VLOOKUP(E83,'Ark56'!$A$2:$V$130,19,FALSE),0)+IF(A83=65,VLOOKUP(E83,'Ark65'!$A$2:$V$130,19,FALSE),0)+IF(A83="U911",VLOOKUP(E83,ArkU11d!$A$2:$V$130,19,FALSE),0)</f>
        <v>0</v>
      </c>
      <c r="T83" s="112">
        <f>IF(A83=43,VLOOKUP(E83,Ark43s!$A$2:$V$130,20,FALSE),0)+IF(A83=34,VLOOKUP(E83,'Ark34'!$A$2:$V$130,20,FALSE),0)+IF(E83="cup",VLOOKUP(E83,Arkcup!$A$2:$V$130,20,FALSE),0)+IF(A83=45,VLOOKUP(E83,'Ark45'!$A$2:$V$130,20,FALSE),0)+IF(A83=54,VLOOKUP(E83,'Ark54'!$A$2:$V$130,20,FALSE),0)+IF(A83=56,VLOOKUP(E83,'Ark56'!$A$2:$V$130,20,FALSE),0)+IF(A83=65,VLOOKUP(E83,'Ark65'!$A$2:$V$130,20,FALSE),0)+IF(A83="U911",VLOOKUP(E83,ArkU11d!$A$2:$V$130,20,FALSE),0)</f>
        <v>0</v>
      </c>
      <c r="U83" s="112">
        <f>IF(A83=43,VLOOKUP(E83,Ark43s!$A$2:$V$130,21,FALSE),0)+IF(A83=34,VLOOKUP(E83,'Ark34'!$A$2:$V$130,21,FALSE),0)+IF(E83="cup",VLOOKUP(E83,Arkcup!$A$2:$V$130,21,FALSE),0)+IF(A83=45,VLOOKUP(E83,'Ark45'!$A$2:$V$130,21,FALSE),0)+IF(A83=54,VLOOKUP(E83,'Ark54'!$A$2:$V$130,21,FALSE),0)+IF(A83=56,VLOOKUP(E83,'Ark56'!$A$2:$V$130,21,FALSE),0)+IF(A83=65,VLOOKUP(E83,'Ark65'!$A$2:$V$130,21,FALSE),0)+IF(A83="U911",VLOOKUP(E83,ArkU11d!$A$2:$V$130,21,FALSE),0)</f>
        <v>0</v>
      </c>
      <c r="V83" s="14">
        <f t="shared" si="4"/>
        <v>0</v>
      </c>
      <c r="W83" s="116"/>
      <c r="X83" s="41"/>
    </row>
    <row r="84" spans="1:24" x14ac:dyDescent="0.25">
      <c r="A84">
        <v>43</v>
      </c>
      <c r="B84" s="25" t="s">
        <v>70</v>
      </c>
      <c r="C84" s="53" t="s">
        <v>20</v>
      </c>
      <c r="D84" s="60"/>
      <c r="E84" s="56">
        <v>0</v>
      </c>
      <c r="F84" s="110">
        <f>IF(A84=43,VLOOKUP(E84,Ark43s!$A$2:$V$130,6,FALSE),0)+IF(A84=34,VLOOKUP(E84,'Ark34'!$A$2:$V$130,6,FALSE),0)+IF(E84="cup",VLOOKUP(E84,Arkcup!$A$2:$V$130,6,FALSE),0)+IF(A84=45,VLOOKUP(E84,'Ark45'!$A$2:$V$130,6,FALSE),0)+IF(A84=54,VLOOKUP(E84,'Ark54'!$A$2:$V$130,6,FALSE),0)+IF(A84=56,VLOOKUP(E84,'Ark56'!$A$2:$V$130,6,FALSE),0)+IF(A84=65,VLOOKUP(E84,'Ark65'!$A$2:$V$130,6,FALSE),0)+IF(A84="U911",VLOOKUP(E84,ArkU911s!$A$2:$V$130,6,FALSE),0)</f>
        <v>0</v>
      </c>
      <c r="G84" s="110">
        <f>IF(A84=43,VLOOKUP(E84,Ark43s!$A$2:$V$130,7,FALSE),0)+IF(A84=34,VLOOKUP(E84,'Ark34'!$A$2:$V$130,7,FALSE),0)+IF(E84="cup",VLOOKUP(E84,Arkcup!$A$2:$V$130,7,FALSE),0)+IF(A84=45,VLOOKUP(E84,'Ark45'!$A$2:$V$130,7,FALSE),0)++IF(A84=54,VLOOKUP(E84,'Ark54'!$A$2:$V$130,7,FALSE),0)+IF(A84=56,VLOOKUP(E84,'Ark56'!$A$2:$V$130,7,FALSE),0)+IF(A84=65,VLOOKUP(E84,'Ark65'!$A$2:$V$130,7,FALSE),0)+IF(A84="U911",VLOOKUP(E84,ArkU911s!$A$2:$V$130,7,FALSE),0)</f>
        <v>0</v>
      </c>
      <c r="H84" s="110">
        <f>IF(A84=43,VLOOKUP(E84,Ark43s!$A$2:$V$130,8,FALSE),0)+IF(A84=34,VLOOKUP(E84,'Ark34'!$A$2:$V$130,8,FALSE),0)+IF(E84="cup",VLOOKUP(E84,Arkcup!$A$2:$V$130,8,FALSE),0)+IF(A84=45,VLOOKUP(E84,'Ark45'!$A$2:$V$130,8,FALSE),0)++IF(A84=54,VLOOKUP(E84,'Ark54'!$A$2:$V$130,8,FALSE),0)+IF(A84=56,VLOOKUP(E84,'Ark56'!$A$2:$V$130,8,FALSE),0)+IF(A84=65,VLOOKUP(E84,'Ark65'!$A$2:$V$130,8,FALSE),0)+IF(A84="U911",VLOOKUP(E84,ArkU911s!$A$2:$V$130,8,FALSE),0)</f>
        <v>0</v>
      </c>
      <c r="I84" s="110">
        <f>IF(A84=43,VLOOKUP(E84,Ark43s!$A$2:$V$130,9,FALSE),0)+IF(A84=34,VLOOKUP(E84,'Ark34'!$A$2:$V$130,9,FALSE),0)+IF(E84="cup",VLOOKUP(E84,Arkcup!$A$2:$V$130,9,FALSE),0)+IF(A84=45,VLOOKUP(E84,'Ark45'!$A$2:$V$130,9,FALSE),0)++IF(A84=54,VLOOKUP(E84,'Ark54'!$A$2:$V$130,9,FALSE),0)+IF(A84=56,VLOOKUP(E84,'Ark56'!$A$2:$V$130,9,FALSE),0)+IF(A84=65,VLOOKUP(E84,'Ark65'!$A$2:$V$130,9,FALSE),0)+IF(A84="U911",VLOOKUP(E84,ArkU911s!$A$2:$V$130,9,FALSE),0)</f>
        <v>0</v>
      </c>
      <c r="J84" s="110">
        <f>IF(A84=43,VLOOKUP(E84,Ark43s!$A$2:$V$130,10,FALSE),0)+IF(A84=34,VLOOKUP(E84,'Ark34'!$A$2:$V$130,10,FALSE),0)+IF(E84="cup",VLOOKUP(E84,Arkcup!$A$2:$V$130,10,FALSE),0)+IF(A84=45,VLOOKUP(E84,'Ark45'!$A$2:$V$130,10,FALSE),0)++IF(A84=54,VLOOKUP(E84,'Ark54'!$A$2:$V$130,10,FALSE),0)+IF(A84=56,VLOOKUP(E84,'Ark56'!$A$2:$V$130,10,FALSE),0)+IF(A84=65,VLOOKUP(E84,'Ark65'!$A$2:$V$130,10,FALSE),0)+IF(A84="SW3",VLOOKUP(E84,ArkSw3!$A$2:$V$130,10,FALSE),0)+IF(A84="SW4",VLOOKUP(E84,ArkSw4!$A$2:$V$130,10,FALSE),0)+IF(A84="SW5",VLOOKUP(E84,ArkSw5!$A$2:$V$130,10,FALSE),0)+IF(A84="SW6",VLOOKUP(E84,ArkSw6!$A$2:$V$130,10,FALSE),0)+IF(A84="U911",VLOOKUP(E84,ArkU911s!$A$2:$V$130,10,FALSE),0)</f>
        <v>0</v>
      </c>
      <c r="K84" s="110">
        <f>IF(A84=43,VLOOKUP(E84,Ark43s!$A$2:$V$130,11,FALSE),0)+IF(A84=34,VLOOKUP(E84,'Ark34'!$A$2:$V$130,11,FALSE),0)+IF(E84="cup",VLOOKUP(E84,Arkcup!$A$2:$V$130,11,FALSE),0)+IF(A84=45,VLOOKUP(E84,'Ark45'!$A$2:$V$130,11,FALSE),0)++IF(A84=54,VLOOKUP(E84,'Ark54'!$A$2:$V$130,11,FALSE),0)+IF(A84=56,VLOOKUP(E84,'Ark56'!$A$2:$V$130,11,FALSE),0)+IF(A84=65,VLOOKUP(E84,'Ark65'!$A$2:$V$130,11,FALSE),0)+IF(A84="SW3",VLOOKUP(E84,ArkSw3!$A$2:$V$130,11,FALSE),0)+IF(A84="SW4",VLOOKUP(E84,ArkSw4!$A$2:$V$130,11,FALSE),0)+IF(A84="SW5",VLOOKUP(E84,ArkSw5!$A$2:$V$130,11,FALSE),0)+IF(A84="SW6",VLOOKUP(E84,ArkSw6!$A$2:$V$130,11,FALSE),0)+IF(A84="U911",VLOOKUP(E84,ArkU911s!$A$2:$V$130,11,FALSE),0)</f>
        <v>0</v>
      </c>
      <c r="L84" s="110">
        <f>IF(A84=43,VLOOKUP(E84,Ark43s!$A$2:$V$130,12,FALSE),0)+IF(A84=34,VLOOKUP(E84,'Ark34'!$A$2:$V$130,12,FALSE),0)+IF(E84="cup",VLOOKUP(E84,Arkcup!$A$2:$V$130,12,FALSE),0)+IF(A84=45,VLOOKUP(E84,'Ark45'!$A$2:$V$130,12,FALSE),0)++IF(A84=54,VLOOKUP(E84,'Ark54'!$A$2:$V$130,12,FALSE),0)+IF(A84=56,VLOOKUP(E84,'Ark56'!$A$2:$V$130,12,FALSE),0)+IF(A84=65,VLOOKUP(E84,'Ark65'!$A$2:$V$130,12,FALSE),0)+IF(A84="SW3",VLOOKUP(E84,ArkSw3!$A$2:$V$130,12,FALSE),0)+IF(A84="SW4",VLOOKUP(E84,ArkSw4!$A$2:$V$130,12,FALSE),0)+IF(A84="SW5",VLOOKUP(E84,ArkSw5!$A$2:$V$130,12,FALSE),0)+IF(A84="SW6",VLOOKUP(E84,ArkSw6!$A$2:$V$130,12,FALSE),0)+IF(A84="U911",VLOOKUP(E84,ArkU911s!$A$2:$V$130,12,FALSE),0)</f>
        <v>0</v>
      </c>
      <c r="M84" s="110">
        <f>IF(A84=43,VLOOKUP(E84,Ark43s!$A$2:$V$130,13,FALSE),0)+IF(A84=34,VLOOKUP(E84,'Ark34'!$A$2:$V$130,13,FALSE),0)+IF(E84="cup",VLOOKUP(E84,Arkcup!$A$2:$V$130,13,FALSE),0)+IF(A84=45,VLOOKUP(E84,'Ark45'!$A$2:$V$130,13,FALSE),0)++IF(A84=54,VLOOKUP(E84,'Ark54'!$A$2:$V$130,13,FALSE),0)+IF(A84=56,VLOOKUP(E84,'Ark56'!$A$2:$V$130,13,FALSE),0)+IF(A84=65,VLOOKUP(E84,'Ark65'!$A$2:$V$130,13,FALSE),0)+IF(A84="SW3",VLOOKUP(E84,ArkSw3!$A$2:$V$130,13,FALSE),0)+IF(A84="SW4",VLOOKUP(E84,ArkSw4!$A$2:$V$130,13,FALSE),0)+IF(A84="SW5",VLOOKUP(E84,ArkSw5!$A$2:$V$130,13,FALSE),0)+IF(A84="SW6",VLOOKUP(E84,ArkSw6!$A$2:$V$130,13,FALSE),0)+IF(A84="U911",VLOOKUP(E84,ArkU911s!$A$2:$V$130,13,FALSE),0)</f>
        <v>0</v>
      </c>
      <c r="N84" s="110">
        <f>IF(A84=43,VLOOKUP(E84,Ark43s!$A$2:$V$130,14,FALSE),0)+IF(A84=34,VLOOKUP(E84,'Ark34'!$A$2:$V$130,14,FALSE),0)+IF(E84="cup",VLOOKUP(E84,Arkcup!$A$2:$V$130,14,FALSE),0)+IF(A84=45,VLOOKUP(E84,'Ark45'!$A$2:$V$130,14,FALSE),0)++IF(A84=54,VLOOKUP(E84,'Ark54'!$A$2:$V$130,14,FALSE),0)+IF(A84=56,VLOOKUP(E84,'Ark56'!$A$2:$V$130,14,FALSE),0)+IF(A84=65,VLOOKUP(E84,'Ark65'!$A$2:$V$130,14,FALSE),0)+IF(A84="SW3",VLOOKUP(E84,ArkSw3!$A$2:$V$130,14,FALSE),0)+IF(A84="SW4",VLOOKUP(E84,ArkSw4!$A$2:$V$130,14,FALSE),0)+IF(A84="SW5",VLOOKUP(E84,ArkSw5!$A$2:$V$130,14,FALSE),0)+IF(A84="SW6",VLOOKUP(E84,ArkSw6!$A$2:$V$130,14,FALSE),0)+IF(A84="U911",VLOOKUP(E84,ArkU911s!$A$2:$V$130,14,FALSE),0)</f>
        <v>0</v>
      </c>
      <c r="O84" s="110">
        <f>IF(A84=43,VLOOKUP(E84,Ark43s!$A$2:$V$130,15,FALSE),0)+IF(A84=34,VLOOKUP(E84,'Ark34'!$A$2:$V$130,15,FALSE),0)+IF(E84="cup",VLOOKUP(E84,Arkcup!$A$2:$V$130,15,FALSE),0)+IF(A84=45,VLOOKUP(E84,'Ark45'!$A$2:$V$130,15,FALSE),0)++IF(A84=54,VLOOKUP(E84,'Ark54'!$A$2:$V$130,15,FALSE),0)+IF(A84=56,VLOOKUP(E84,'Ark56'!$A$2:$V$130,15,FALSE),0)+IF(A84=65,VLOOKUP(E84,'Ark65'!$A$2:$V$130,15,FALSE),0)+IF(A84="SW3",VLOOKUP(E84,ArkSw3!$A$2:$V$130,15,FALSE),0)+IF(A84="SW4",VLOOKUP(E84,ArkSw4!$A$2:$V$130,15,FALSE),0)+IF(A84="SW5",VLOOKUP(E84,ArkSw5!$A$2:$V$130,15,FALSE),0)+IF(A84="SW6",VLOOKUP(E84,ArkSw6!$A$2:$V$130,15,FALSE),0)+IF(A84="U911",VLOOKUP(E84,ArkU911s!$A$2:$V$130,15,FALSE),0)</f>
        <v>0</v>
      </c>
      <c r="P84" s="110">
        <f>IF(A84=43,VLOOKUP(E84,Ark43s!$A$2:$V$130,16,FALSE),0)+IF(A84=34,VLOOKUP(E84,'Ark34'!$A$2:$V$130,16,FALSE),0)+IF(E84="cup",VLOOKUP(E84,Arkcup!$A$2:$V$130,16,FALSE),0)+IF(A84=45,VLOOKUP(E84,'Ark45'!$A$2:$V$130,16,FALSE),0)+IF(A84=54,VLOOKUP(E84,'Ark54'!$A$2:$V$130,16,FALSE),0)+IF(A84=56,VLOOKUP(E84,'Ark56'!$A$2:$V$130,16,FALSE),0)+IF(A84=65,VLOOKUP(E84,'Ark65'!$A$2:$V$130,16,FALSE),0)+IF(A84="U911",VLOOKUP(E84,ArkU911s!$A$2:$V$130,16,FALSE),0)</f>
        <v>0</v>
      </c>
      <c r="Q84" s="110">
        <f>IF(A84=43,VLOOKUP(E84,Ark43s!$A$2:$V$130,17,FALSE),0)+IF(A84=34,VLOOKUP(E84,'Ark34'!$A$2:$V$130,17,FALSE),0)+IF(E84="cup",VLOOKUP(E84,Arkcup!$A$2:$V$130,17,FALSE),0)+IF(A84=45,VLOOKUP(E84,'Ark45'!$A$2:$V$130,17,FALSE),0)+IF(A84=54,VLOOKUP(E84,'Ark54'!$A$2:$V$130,17,FALSE),0)+IF(A84=56,VLOOKUP(E84,'Ark56'!$A$2:$V$130,17,FALSE),0)+IF(A84=65,VLOOKUP(E84,'Ark65'!$A$2:$V$130,17,FALSE),0)+IF(A84="U911",VLOOKUP(E84,ArkU911s!$A$2:$V$130,17,FALSE),0)</f>
        <v>0</v>
      </c>
      <c r="R84" s="110">
        <f>IF(A84=43,VLOOKUP(E84,Ark43s!$A$2:$V$130,18,FALSE),0)+IF(A84=34,VLOOKUP(E84,'Ark34'!$A$2:$V$130,18,FALSE),0)+IF(E84="cup",VLOOKUP(E84,Arkcup!$A$2:$V$130,18,FALSE),0)+IF(A84=45,VLOOKUP(E84,'Ark45'!$A$2:$V$130,18,FALSE),0)+IF(A84=54,VLOOKUP(E84,'Ark54'!$A$2:$V$130,18,FALSE),0)+IF(A84=56,VLOOKUP(E84,'Ark56'!$A$2:$V$130,18,FALSE),0)+IF(A84=65,VLOOKUP(E84,'Ark65'!$A$2:$V$130,18,FALSE),0)+IF(A84="U911",VLOOKUP(E84,ArkU911s!$A$2:$V$130,18,FALSE),0)</f>
        <v>0</v>
      </c>
      <c r="S84" s="110">
        <f>IF(A84=43,VLOOKUP(E84,Ark43s!$A$2:$V$130,19,FALSE),0)+IF(A84=34,VLOOKUP(E84,'Ark34'!$A$2:$V$130,19,FALSE),0)+IF(E84="cup",VLOOKUP(E84,Arkcup!$A$2:$V$130,19,FALSE),0)+IF(A84=45,VLOOKUP(E84,'Ark45'!$A$2:$V$130,19,FALSE),0)+IF(A84=54,VLOOKUP(E84,'Ark54'!$A$2:$V$130,19,FALSE),0)+IF(A84=56,VLOOKUP(E84,'Ark56'!$A$2:$V$130,19,FALSE),0)+IF(A84=65,VLOOKUP(E84,'Ark65'!$A$2:$V$130,19,FALSE),0)+IF(A84="U911",VLOOKUP(E84,ArkU911s!$A$2:$V$130,19,FALSE),0)</f>
        <v>0</v>
      </c>
      <c r="T84" s="110">
        <f>IF(A84=43,VLOOKUP(E84,Ark43s!$A$2:$V$130,20,FALSE),0)+IF(A84=34,VLOOKUP(E84,'Ark34'!$A$2:$V$130,20,FALSE),0)+IF(E84="cup",VLOOKUP(E84,Arkcup!$A$2:$V$130,20,FALSE),0)+IF(A84=45,VLOOKUP(E84,'Ark45'!$A$2:$V$130,20,FALSE),0)+IF(A84=54,VLOOKUP(E84,'Ark54'!$A$2:$V$130,20,FALSE),0)+IF(A84=56,VLOOKUP(E84,'Ark56'!$A$2:$V$130,20,FALSE),0)+IF(A84=65,VLOOKUP(E84,'Ark65'!$A$2:$V$130,20,FALSE),0)+IF(A84="U911",VLOOKUP(E84,ArkU911s!$A$2:$V$130,20,FALSE),0)</f>
        <v>0</v>
      </c>
      <c r="U84" s="110">
        <f>IF(A84=43,VLOOKUP(E84,Ark43s!$A$2:$V$130,21,FALSE),0)+IF(A84=34,VLOOKUP(E84,'Ark34'!$A$2:$V$130,21,FALSE),0)+IF(E84="cup",VLOOKUP(E84,Arkcup!$A$2:$V$130,21,FALSE),0)+IF(A84=45,VLOOKUP(E84,'Ark45'!$A$2:$V$130,21,FALSE),0)+IF(A84=54,VLOOKUP(E84,'Ark54'!$A$2:$V$130,21,FALSE),0)+IF(A84=56,VLOOKUP(E84,'Ark56'!$A$2:$V$130,21,FALSE),0)+IF(A84=65,VLOOKUP(E84,'Ark65'!$A$2:$V$130,21,FALSE),0)+IF(A84="U911",VLOOKUP(E84,ArkU911s!$A$2:$V$130,21,FALSE),0)</f>
        <v>0</v>
      </c>
      <c r="V84" s="31">
        <f t="shared" si="4"/>
        <v>0</v>
      </c>
      <c r="W84" s="114">
        <f>SUM(V84:V88)</f>
        <v>0</v>
      </c>
      <c r="X84" s="38"/>
    </row>
    <row r="85" spans="1:24" x14ac:dyDescent="0.25">
      <c r="A85">
        <v>43</v>
      </c>
      <c r="B85" s="26" t="s">
        <v>70</v>
      </c>
      <c r="C85" s="54" t="s">
        <v>21</v>
      </c>
      <c r="D85" s="61"/>
      <c r="E85" s="57">
        <v>0</v>
      </c>
      <c r="F85" s="111">
        <f>IF(A85=43,VLOOKUP(E85,Ark43s!$A$2:$V$130,6,FALSE),0)+IF(A85=34,VLOOKUP(E85,'Ark34'!$A$2:$V$130,6,FALSE),0)+IF(E85="cup",VLOOKUP(E85,Arkcup!$A$2:$V$130,6,FALSE),0)+IF(A85=45,VLOOKUP(E85,'Ark45'!$A$2:$V$130,6,FALSE),0)+IF(A85=54,VLOOKUP(E85,'Ark54'!$A$2:$V$130,6,FALSE),0)+IF(A85=56,VLOOKUP(E85,'Ark56'!$A$2:$V$130,6,FALSE),0)+IF(A85=65,VLOOKUP(E85,'Ark65'!$A$2:$V$130,6,FALSE),0)+IF(A85="U911",VLOOKUP(E85,ArkU911s!$A$2:$V$130,6,FALSE),0)</f>
        <v>0</v>
      </c>
      <c r="G85" s="111">
        <f>IF(A85=43,VLOOKUP(E85,Ark43s!$A$2:$V$130,7,FALSE),0)+IF(A85=34,VLOOKUP(E85,'Ark34'!$A$2:$V$130,7,FALSE),0)+IF(E85="cup",VLOOKUP(E85,Arkcup!$A$2:$V$130,7,FALSE),0)+IF(A85=45,VLOOKUP(E85,'Ark45'!$A$2:$V$130,7,FALSE),0)++IF(A85=54,VLOOKUP(E85,'Ark54'!$A$2:$V$130,7,FALSE),0)+IF(A85=56,VLOOKUP(E85,'Ark56'!$A$2:$V$130,7,FALSE),0)+IF(A85=65,VLOOKUP(E85,'Ark65'!$A$2:$V$130,7,FALSE),0)+IF(A85="U911",VLOOKUP(E85,ArkU911s!$A$2:$V$130,7,FALSE),0)</f>
        <v>0</v>
      </c>
      <c r="H85" s="111">
        <f>IF(A85=43,VLOOKUP(E85,Ark43s!$A$2:$V$130,8,FALSE),0)+IF(A85=34,VLOOKUP(E85,'Ark34'!$A$2:$V$130,8,FALSE),0)+IF(E85="cup",VLOOKUP(E85,Arkcup!$A$2:$V$130,8,FALSE),0)+IF(A85=45,VLOOKUP(E85,'Ark45'!$A$2:$V$130,8,FALSE),0)++IF(A85=54,VLOOKUP(E85,'Ark54'!$A$2:$V$130,8,FALSE),0)+IF(A85=56,VLOOKUP(E85,'Ark56'!$A$2:$V$130,8,FALSE),0)+IF(A85=65,VLOOKUP(E85,'Ark65'!$A$2:$V$130,8,FALSE),0)+IF(A85="U911",VLOOKUP(E85,ArkU911s!$A$2:$V$130,8,FALSE),0)</f>
        <v>0</v>
      </c>
      <c r="I85" s="111">
        <f>IF(A85=43,VLOOKUP(E85,Ark43s!$A$2:$V$130,9,FALSE),0)+IF(A85=34,VLOOKUP(E85,'Ark34'!$A$2:$V$130,9,FALSE),0)+IF(E85="cup",VLOOKUP(E85,Arkcup!$A$2:$V$130,9,FALSE),0)+IF(A85=45,VLOOKUP(E85,'Ark45'!$A$2:$V$130,9,FALSE),0)++IF(A85=54,VLOOKUP(E85,'Ark54'!$A$2:$V$130,9,FALSE),0)+IF(A85=56,VLOOKUP(E85,'Ark56'!$A$2:$V$130,9,FALSE),0)+IF(A85=65,VLOOKUP(E85,'Ark65'!$A$2:$V$130,9,FALSE),0)+IF(A85="U911",VLOOKUP(E85,ArkU911s!$A$2:$V$130,9,FALSE),0)</f>
        <v>0</v>
      </c>
      <c r="J85" s="111">
        <f>IF(A85=43,VLOOKUP(E85,Ark43s!$A$2:$V$130,10,FALSE),0)+IF(A85=34,VLOOKUP(E85,'Ark34'!$A$2:$V$130,10,FALSE),0)+IF(E85="cup",VLOOKUP(E85,Arkcup!$A$2:$V$130,10,FALSE),0)+IF(A85=45,VLOOKUP(E85,'Ark45'!$A$2:$V$130,10,FALSE),0)++IF(A85=54,VLOOKUP(E85,'Ark54'!$A$2:$V$130,10,FALSE),0)+IF(A85=56,VLOOKUP(E85,'Ark56'!$A$2:$V$130,10,FALSE),0)+IF(A85=65,VLOOKUP(E85,'Ark65'!$A$2:$V$130,10,FALSE),0)+IF(A85="SW3",VLOOKUP(E85,ArkSw3!$A$2:$V$130,10,FALSE),0)+IF(A85="SW4",VLOOKUP(E85,ArkSw4!$A$2:$V$130,10,FALSE),0)+IF(A85="SW5",VLOOKUP(E85,ArkSw5!$A$2:$V$130,10,FALSE),0)+IF(A85="SW6",VLOOKUP(E85,ArkSw6!$A$2:$V$130,10,FALSE),0)+IF(A85="U911",VLOOKUP(E85,ArkU911s!$A$2:$V$130,10,FALSE),0)</f>
        <v>0</v>
      </c>
      <c r="K85" s="111">
        <f>IF(A85=43,VLOOKUP(E85,Ark43s!$A$2:$V$130,11,FALSE),0)+IF(A85=34,VLOOKUP(E85,'Ark34'!$A$2:$V$130,11,FALSE),0)+IF(E85="cup",VLOOKUP(E85,Arkcup!$A$2:$V$130,11,FALSE),0)+IF(A85=45,VLOOKUP(E85,'Ark45'!$A$2:$V$130,11,FALSE),0)++IF(A85=54,VLOOKUP(E85,'Ark54'!$A$2:$V$130,11,FALSE),0)+IF(A85=56,VLOOKUP(E85,'Ark56'!$A$2:$V$130,11,FALSE),0)+IF(A85=65,VLOOKUP(E85,'Ark65'!$A$2:$V$130,11,FALSE),0)+IF(A85="SW3",VLOOKUP(E85,ArkSw3!$A$2:$V$130,11,FALSE),0)+IF(A85="SW4",VLOOKUP(E85,ArkSw4!$A$2:$V$130,11,FALSE),0)+IF(A85="SW5",VLOOKUP(E85,ArkSw5!$A$2:$V$130,11,FALSE),0)+IF(A85="SW6",VLOOKUP(E85,ArkSw6!$A$2:$V$130,11,FALSE),0)+IF(A85="U911",VLOOKUP(E85,ArkU911s!$A$2:$V$130,11,FALSE),0)</f>
        <v>0</v>
      </c>
      <c r="L85" s="111">
        <f>IF(A85=43,VLOOKUP(E85,Ark43s!$A$2:$V$130,12,FALSE),0)+IF(A85=34,VLOOKUP(E85,'Ark34'!$A$2:$V$130,12,FALSE),0)+IF(E85="cup",VLOOKUP(E85,Arkcup!$A$2:$V$130,12,FALSE),0)+IF(A85=45,VLOOKUP(E85,'Ark45'!$A$2:$V$130,12,FALSE),0)++IF(A85=54,VLOOKUP(E85,'Ark54'!$A$2:$V$130,12,FALSE),0)+IF(A85=56,VLOOKUP(E85,'Ark56'!$A$2:$V$130,12,FALSE),0)+IF(A85=65,VLOOKUP(E85,'Ark65'!$A$2:$V$130,12,FALSE),0)+IF(A85="SW3",VLOOKUP(E85,ArkSw3!$A$2:$V$130,12,FALSE),0)+IF(A85="SW4",VLOOKUP(E85,ArkSw4!$A$2:$V$130,12,FALSE),0)+IF(A85="SW5",VLOOKUP(E85,ArkSw5!$A$2:$V$130,12,FALSE),0)+IF(A85="SW6",VLOOKUP(E85,ArkSw6!$A$2:$V$130,12,FALSE),0)+IF(A85="U911",VLOOKUP(E85,ArkU911s!$A$2:$V$130,12,FALSE),0)</f>
        <v>0</v>
      </c>
      <c r="M85" s="111">
        <f>IF(A85=43,VLOOKUP(E85,Ark43s!$A$2:$V$130,13,FALSE),0)+IF(A85=34,VLOOKUP(E85,'Ark34'!$A$2:$V$130,13,FALSE),0)+IF(E85="cup",VLOOKUP(E85,Arkcup!$A$2:$V$130,13,FALSE),0)+IF(A85=45,VLOOKUP(E85,'Ark45'!$A$2:$V$130,13,FALSE),0)++IF(A85=54,VLOOKUP(E85,'Ark54'!$A$2:$V$130,13,FALSE),0)+IF(A85=56,VLOOKUP(E85,'Ark56'!$A$2:$V$130,13,FALSE),0)+IF(A85=65,VLOOKUP(E85,'Ark65'!$A$2:$V$130,13,FALSE),0)+IF(A85="SW3",VLOOKUP(E85,ArkSw3!$A$2:$V$130,13,FALSE),0)+IF(A85="SW4",VLOOKUP(E85,ArkSw4!$A$2:$V$130,13,FALSE),0)+IF(A85="SW5",VLOOKUP(E85,ArkSw5!$A$2:$V$130,13,FALSE),0)+IF(A85="SW6",VLOOKUP(E85,ArkSw6!$A$2:$V$130,13,FALSE),0)+IF(A85="U911",VLOOKUP(E85,ArkU911s!$A$2:$V$130,13,FALSE),0)</f>
        <v>0</v>
      </c>
      <c r="N85" s="111">
        <f>IF(A85=43,VLOOKUP(E85,Ark43s!$A$2:$V$130,14,FALSE),0)+IF(A85=34,VLOOKUP(E85,'Ark34'!$A$2:$V$130,14,FALSE),0)+IF(E85="cup",VLOOKUP(E85,Arkcup!$A$2:$V$130,14,FALSE),0)+IF(A85=45,VLOOKUP(E85,'Ark45'!$A$2:$V$130,14,FALSE),0)++IF(A85=54,VLOOKUP(E85,'Ark54'!$A$2:$V$130,14,FALSE),0)+IF(A85=56,VLOOKUP(E85,'Ark56'!$A$2:$V$130,14,FALSE),0)+IF(A85=65,VLOOKUP(E85,'Ark65'!$A$2:$V$130,14,FALSE),0)+IF(A85="SW3",VLOOKUP(E85,ArkSw3!$A$2:$V$130,14,FALSE),0)+IF(A85="SW4",VLOOKUP(E85,ArkSw4!$A$2:$V$130,14,FALSE),0)+IF(A85="SW5",VLOOKUP(E85,ArkSw5!$A$2:$V$130,14,FALSE),0)+IF(A85="SW6",VLOOKUP(E85,ArkSw6!$A$2:$V$130,14,FALSE),0)+IF(A85="U911",VLOOKUP(E85,ArkU911s!$A$2:$V$130,14,FALSE),0)</f>
        <v>0</v>
      </c>
      <c r="O85" s="111">
        <f>IF(A85=43,VLOOKUP(E85,Ark43s!$A$2:$V$130,15,FALSE),0)+IF(A85=34,VLOOKUP(E85,'Ark34'!$A$2:$V$130,15,FALSE),0)+IF(E85="cup",VLOOKUP(E85,Arkcup!$A$2:$V$130,15,FALSE),0)+IF(A85=45,VLOOKUP(E85,'Ark45'!$A$2:$V$130,15,FALSE),0)++IF(A85=54,VLOOKUP(E85,'Ark54'!$A$2:$V$130,15,FALSE),0)+IF(A85=56,VLOOKUP(E85,'Ark56'!$A$2:$V$130,15,FALSE),0)+IF(A85=65,VLOOKUP(E85,'Ark65'!$A$2:$V$130,15,FALSE),0)+IF(A85="SW3",VLOOKUP(E85,ArkSw3!$A$2:$V$130,15,FALSE),0)+IF(A85="SW4",VLOOKUP(E85,ArkSw4!$A$2:$V$130,15,FALSE),0)+IF(A85="SW5",VLOOKUP(E85,ArkSw5!$A$2:$V$130,15,FALSE),0)+IF(A85="SW6",VLOOKUP(E85,ArkSw6!$A$2:$V$130,15,FALSE),0)+IF(A85="U911",VLOOKUP(E85,ArkU911s!$A$2:$V$130,15,FALSE),0)</f>
        <v>0</v>
      </c>
      <c r="P85" s="111">
        <f>IF(A85=43,VLOOKUP(E85,Ark43s!$A$2:$V$130,16,FALSE),0)+IF(A85=34,VLOOKUP(E85,'Ark34'!$A$2:$V$130,16,FALSE),0)+IF(E85="cup",VLOOKUP(E85,Arkcup!$A$2:$V$130,16,FALSE),0)+IF(A85=45,VLOOKUP(E85,'Ark45'!$A$2:$V$130,16,FALSE),0)+IF(A85=54,VLOOKUP(E85,'Ark54'!$A$2:$V$130,16,FALSE),0)+IF(A85=56,VLOOKUP(E85,'Ark56'!$A$2:$V$130,16,FALSE),0)+IF(A85=65,VLOOKUP(E85,'Ark65'!$A$2:$V$130,16,FALSE),0)+IF(A85="U911",VLOOKUP(E85,ArkU911s!$A$2:$V$130,16,FALSE),0)</f>
        <v>0</v>
      </c>
      <c r="Q85" s="111">
        <f>IF(A85=43,VLOOKUP(E85,Ark43s!$A$2:$V$130,17,FALSE),0)+IF(A85=34,VLOOKUP(E85,'Ark34'!$A$2:$V$130,17,FALSE),0)+IF(E85="cup",VLOOKUP(E85,Arkcup!$A$2:$V$130,17,FALSE),0)+IF(A85=45,VLOOKUP(E85,'Ark45'!$A$2:$V$130,17,FALSE),0)+IF(A85=54,VLOOKUP(E85,'Ark54'!$A$2:$V$130,17,FALSE),0)+IF(A85=56,VLOOKUP(E85,'Ark56'!$A$2:$V$130,17,FALSE),0)+IF(A85=65,VLOOKUP(E85,'Ark65'!$A$2:$V$130,17,FALSE),0)+IF(A85="U911",VLOOKUP(E85,ArkU911s!$A$2:$V$130,17,FALSE),0)</f>
        <v>0</v>
      </c>
      <c r="R85" s="111">
        <f>IF(A85=43,VLOOKUP(E85,Ark43s!$A$2:$V$130,18,FALSE),0)+IF(A85=34,VLOOKUP(E85,'Ark34'!$A$2:$V$130,18,FALSE),0)+IF(E85="cup",VLOOKUP(E85,Arkcup!$A$2:$V$130,18,FALSE),0)+IF(A85=45,VLOOKUP(E85,'Ark45'!$A$2:$V$130,18,FALSE),0)+IF(A85=54,VLOOKUP(E85,'Ark54'!$A$2:$V$130,18,FALSE),0)+IF(A85=56,VLOOKUP(E85,'Ark56'!$A$2:$V$130,18,FALSE),0)+IF(A85=65,VLOOKUP(E85,'Ark65'!$A$2:$V$130,18,FALSE),0)+IF(A85="U911",VLOOKUP(E85,ArkU911s!$A$2:$V$130,18,FALSE),0)</f>
        <v>0</v>
      </c>
      <c r="S85" s="111">
        <f>IF(A85=43,VLOOKUP(E85,Ark43s!$A$2:$V$130,19,FALSE),0)+IF(A85=34,VLOOKUP(E85,'Ark34'!$A$2:$V$130,19,FALSE),0)+IF(E85="cup",VLOOKUP(E85,Arkcup!$A$2:$V$130,19,FALSE),0)+IF(A85=45,VLOOKUP(E85,'Ark45'!$A$2:$V$130,19,FALSE),0)+IF(A85=54,VLOOKUP(E85,'Ark54'!$A$2:$V$130,19,FALSE),0)+IF(A85=56,VLOOKUP(E85,'Ark56'!$A$2:$V$130,19,FALSE),0)+IF(A85=65,VLOOKUP(E85,'Ark65'!$A$2:$V$130,19,FALSE),0)+IF(A85="U911",VLOOKUP(E85,ArkU911s!$A$2:$V$130,19,FALSE),0)</f>
        <v>0</v>
      </c>
      <c r="T85" s="111">
        <f>IF(A85=43,VLOOKUP(E85,Ark43s!$A$2:$V$130,20,FALSE),0)+IF(A85=34,VLOOKUP(E85,'Ark34'!$A$2:$V$130,20,FALSE),0)+IF(E85="cup",VLOOKUP(E85,Arkcup!$A$2:$V$130,20,FALSE),0)+IF(A85=45,VLOOKUP(E85,'Ark45'!$A$2:$V$130,20,FALSE),0)+IF(A85=54,VLOOKUP(E85,'Ark54'!$A$2:$V$130,20,FALSE),0)+IF(A85=56,VLOOKUP(E85,'Ark56'!$A$2:$V$130,20,FALSE),0)+IF(A85=65,VLOOKUP(E85,'Ark65'!$A$2:$V$130,20,FALSE),0)+IF(A85="U911",VLOOKUP(E85,ArkU911s!$A$2:$V$130,20,FALSE),0)</f>
        <v>0</v>
      </c>
      <c r="U85" s="111">
        <f>IF(A85=43,VLOOKUP(E85,Ark43s!$A$2:$V$130,21,FALSE),0)+IF(A85=34,VLOOKUP(E85,'Ark34'!$A$2:$V$130,21,FALSE),0)+IF(E85="cup",VLOOKUP(E85,Arkcup!$A$2:$V$130,21,FALSE),0)+IF(A85=45,VLOOKUP(E85,'Ark45'!$A$2:$V$130,21,FALSE),0)+IF(A85=54,VLOOKUP(E85,'Ark54'!$A$2:$V$130,21,FALSE),0)+IF(A85=56,VLOOKUP(E85,'Ark56'!$A$2:$V$130,21,FALSE),0)+IF(A85=65,VLOOKUP(E85,'Ark65'!$A$2:$V$130,21,FALSE),0)+IF(A85="U911",VLOOKUP(E85,ArkU911s!$A$2:$V$130,21,FALSE),0)</f>
        <v>0</v>
      </c>
      <c r="V85" s="22">
        <f t="shared" si="4"/>
        <v>0</v>
      </c>
      <c r="W85" s="115"/>
    </row>
    <row r="86" spans="1:24" x14ac:dyDescent="0.25">
      <c r="A86">
        <v>43</v>
      </c>
      <c r="B86" s="26" t="s">
        <v>70</v>
      </c>
      <c r="C86" s="54" t="s">
        <v>22</v>
      </c>
      <c r="D86" s="61"/>
      <c r="E86" s="57">
        <v>0</v>
      </c>
      <c r="F86" s="111">
        <f>IF(A86=43,VLOOKUP(E86,Ark43d!$A$2:$V$130,6,FALSE),0)+IF(A86=34,VLOOKUP(E86,'Ark34'!$A$2:$V$130,6,FALSE),0)+IF(A86="cup",VLOOKUP(E86,Arkcup!$A$2:$V$130,6,FALSE),0)+IF(A86=45,VLOOKUP(E86,'Ark45'!$A$2:$V$130,6,FALSE),0)++IF(A86=54,VLOOKUP(E86,'Ark54'!$A$2:$V$130,6,FALSE),0)+IF(A86=56,VLOOKUP(E86,'Ark56'!$A$2:$V$130,6,FALSE),0)+IF(A86=65,VLOOKUP(E86,'Ark65'!$A$2:$V$130,6,FALSE),0)+IF(A86="U911",VLOOKUP(E86,ArkU11d!$A$2:$V$130,6,FALSE),0)</f>
        <v>0</v>
      </c>
      <c r="G86" s="111">
        <f>IF(A86=43,VLOOKUP(E86,Ark43d!$A$2:$V$130,7,FALSE),0)+IF(A86=34,VLOOKUP(E86,'Ark34'!$A$2:$V$130,7,FALSE),0)+IF(A86="cup",VLOOKUP(E86,Arkcup!$A$2:$V$130,7,FALSE),0)+IF(A86=45,VLOOKUP(E86,'Ark45'!$A$2:$V$130,7,FALSE),0)++IF(A86=54,VLOOKUP(E86,'Ark54'!$A$2:$V$130,7,FALSE),0)+IF(A86=56,VLOOKUP(E86,'Ark56'!$A$2:$V$130,7,FALSE),0)+IF(A86=65,VLOOKUP(E86,'Ark65'!$A$2:$V$130,7,FALSE),0)+IF(A86="U911",VLOOKUP(E86,ArkU11d!$A$2:$V$130,7,FALSE),0)</f>
        <v>0</v>
      </c>
      <c r="H86" s="111">
        <f>IF(A86=43,VLOOKUP(E86,Ark43d!$A$2:$V$130,8,FALSE),0)+IF(A86=34,VLOOKUP(E86,'Ark34'!$A$2:$V$130,8,FALSE),0)+IF(A86="cup",VLOOKUP(E86,Arkcup!$A$2:$V$130,8,FALSE),0)+IF(A86=45,VLOOKUP(E86,'Ark45'!$A$2:$V$130,8,FALSE),0)++IF(A86=54,VLOOKUP(E86,'Ark54'!$A$2:$V$130,8,FALSE),0)+IF(A86=56,VLOOKUP(E86,'Ark56'!$A$2:$V$130,8,FALSE),0)+IF(A86=65,VLOOKUP(E86,'Ark65'!$A$2:$V$130,8,FALSE),0)+IF(A86="U911",VLOOKUP(E86,ArkU11d!$A$2:$V$130,8,FALSE),0)</f>
        <v>0</v>
      </c>
      <c r="I86" s="111">
        <f>IF(A86=43,VLOOKUP(E86,Ark43d!$A$2:$V$130,9,FALSE),0)+IF(A86=34,VLOOKUP(E86,'Ark34'!$A$2:$V$130,9,FALSE),0)+IF(A86="cup",VLOOKUP(E86,Arkcup!$A$2:$V$130,9,FALSE),0)+IF(A86=45,VLOOKUP(E86,'Ark45'!$A$2:$V$130,9,FALSE),0)++IF(A86=54,VLOOKUP(E86,'Ark54'!$A$2:$V$130,9,FALSE),0)+IF(A86=56,VLOOKUP(E86,'Ark56'!$A$2:$V$130,9,FALSE),0)+IF(A86=65,VLOOKUP(E86,'Ark65'!$A$2:$V$130,9,FALSE),0)+IF(A86="U911",VLOOKUP(E86,ArkU11d!$A$2:$V$130,9,FALSE),0)</f>
        <v>0</v>
      </c>
      <c r="J86" s="111">
        <f>IF(A86=43,VLOOKUP(E86,Ark43s!$A$2:$V$130,10,FALSE),0)+IF(A86=34,VLOOKUP(E86,'Ark34'!$A$2:$V$130,10,FALSE),0)+IF(E86="cup",VLOOKUP(E86,Arkcup!$A$2:$V$130,10,FALSE),0)+IF(A86=45,VLOOKUP(E86,'Ark45'!$A$2:$V$130,10,FALSE),0)++IF(A86=54,VLOOKUP(E86,'Ark54'!$A$2:$V$130,10,FALSE),0)+IF(A86=56,VLOOKUP(E86,'Ark56'!$A$2:$V$130,10,FALSE),0)+IF(A86=65,VLOOKUP(E86,'Ark65'!$A$2:$V$130,10,FALSE),0)+IF(A86="SW3",VLOOKUP(E86,ArkSw3!$A$2:$V$130,10,FALSE),0)+IF(A86="SW4",VLOOKUP(E86,ArkSw4!$A$2:$V$130,10,FALSE),0)+IF(A86="SW5",VLOOKUP(E86,ArkSw5!$A$2:$V$130,10,FALSE),0)+IF(A86="SW6",VLOOKUP(E86,ArkSw6!$A$2:$V$130,10,FALSE),0)+IF(A86="U911",VLOOKUP(E86,ArkU11d!$A$2:$V$130,10,FALSE),0)</f>
        <v>0</v>
      </c>
      <c r="K86" s="111">
        <f>IF(A86=43,VLOOKUP(E86,Ark43s!$A$2:$V$130,11,FALSE),0)+IF(A86=34,VLOOKUP(E86,'Ark34'!$A$2:$V$130,11,FALSE),0)+IF(E86="cup",VLOOKUP(E86,Arkcup!$A$2:$V$130,11,FALSE),0)+IF(A86=45,VLOOKUP(E86,'Ark45'!$A$2:$V$130,11,FALSE),0)++IF(A86=54,VLOOKUP(E86,'Ark54'!$A$2:$V$130,11,FALSE),0)+IF(A86=56,VLOOKUP(E86,'Ark56'!$A$2:$V$130,11,FALSE),0)+IF(A86=65,VLOOKUP(E86,'Ark65'!$A$2:$V$130,11,FALSE),0)+IF(A86="SW3",VLOOKUP(E86,ArkSw3!$A$2:$V$130,11,FALSE),0)+IF(A86="SW4",VLOOKUP(E86,ArkSw4!$A$2:$V$130,11,FALSE),0)+IF(A86="SW5",VLOOKUP(E86,ArkSw5!$A$2:$V$130,11,FALSE),0)+IF(A86="SW6",VLOOKUP(E86,ArkSw6!$A$2:$V$130,11,FALSE),0)+IF(A86="U911",VLOOKUP(E86,ArkU11d!$A$2:$V$130,11,FALSE),0)</f>
        <v>0</v>
      </c>
      <c r="L86" s="111">
        <f>IF(A86=43,VLOOKUP(E86,Ark43s!$A$2:$V$130,12,FALSE),0)+IF(A86=34,VLOOKUP(E86,'Ark34'!$A$2:$V$130,12,FALSE),0)+IF(E86="cup",VLOOKUP(E86,Arkcup!$A$2:$V$130,12,FALSE),0)+IF(A86=45,VLOOKUP(E86,'Ark45'!$A$2:$V$130,12,FALSE),0)++IF(A86=54,VLOOKUP(E86,'Ark54'!$A$2:$V$130,12,FALSE),0)+IF(A86=56,VLOOKUP(E86,'Ark56'!$A$2:$V$130,12,FALSE),0)+IF(A86=65,VLOOKUP(E86,'Ark65'!$A$2:$V$130,12,FALSE),0)+IF(A86="SW3",VLOOKUP(E86,ArkSw3!$A$2:$V$130,12,FALSE),0)+IF(A86="SW4",VLOOKUP(E86,ArkSw4!$A$2:$V$130,12,FALSE),0)+IF(A86="SW5",VLOOKUP(E86,ArkSw5!$A$2:$V$130,12,FALSE),0)+IF(A86="SW6",VLOOKUP(E86,ArkSw6!$A$2:$V$130,12,FALSE),0)+IF(A86="U911",VLOOKUP(E86,ArkU11d!$A$2:$V$130,12,FALSE),0)</f>
        <v>0</v>
      </c>
      <c r="M86" s="111">
        <f>IF(A86=43,VLOOKUP(E86,Ark43s!$A$2:$V$130,13,FALSE),0)+IF(A86=34,VLOOKUP(E86,'Ark34'!$A$2:$V$130,13,FALSE),0)+IF(E86="cup",VLOOKUP(E86,Arkcup!$A$2:$V$130,13,FALSE),0)+IF(A86=45,VLOOKUP(E86,'Ark45'!$A$2:$V$130,13,FALSE),0)++IF(A86=54,VLOOKUP(E86,'Ark54'!$A$2:$V$130,13,FALSE),0)+IF(A86=56,VLOOKUP(E86,'Ark56'!$A$2:$V$130,13,FALSE),0)+IF(A86=65,VLOOKUP(E86,'Ark65'!$A$2:$V$130,13,FALSE),0)+IF(A86="SW3",VLOOKUP(E86,ArkSw3!$A$2:$V$130,13,FALSE),0)+IF(A86="SW4",VLOOKUP(E86,ArkSw4!$A$2:$V$130,13,FALSE),0)+IF(A86="SW5",VLOOKUP(E86,ArkSw5!$A$2:$V$130,13,FALSE),0)+IF(A86="SW6",VLOOKUP(E86,ArkSw6!$A$2:$V$130,13,FALSE),0)+IF(A86="U911",VLOOKUP(E86,ArkU11d!$A$2:$V$130,13,FALSE),0)</f>
        <v>0</v>
      </c>
      <c r="N86" s="111">
        <f>IF(A86=43,VLOOKUP(E86,Ark43s!$A$2:$V$130,14,FALSE),0)+IF(A86=34,VLOOKUP(E86,'Ark34'!$A$2:$V$130,14,FALSE),0)+IF(E86="cup",VLOOKUP(E86,Arkcup!$A$2:$V$130,14,FALSE),0)+IF(A86=45,VLOOKUP(E86,'Ark45'!$A$2:$V$130,14,FALSE),0)++IF(A86=54,VLOOKUP(E86,'Ark54'!$A$2:$V$130,14,FALSE),0)+IF(A86=56,VLOOKUP(E86,'Ark56'!$A$2:$V$130,14,FALSE),0)+IF(A86=65,VLOOKUP(E86,'Ark65'!$A$2:$V$130,14,FALSE),0)+IF(A86="SW3",VLOOKUP(E86,ArkSw3!$A$2:$V$130,14,FALSE),0)+IF(A86="SW4",VLOOKUP(E86,ArkSw4!$A$2:$V$130,14,FALSE),0)+IF(A86="SW5",VLOOKUP(E86,ArkSw5!$A$2:$V$130,14,FALSE),0)+IF(A86="SW6",VLOOKUP(E86,ArkSw6!$A$2:$V$130,14,FALSE),0)+IF(A86="U911",VLOOKUP(E86,ArkU11d!$A$2:$V$130,14,FALSE),0)</f>
        <v>0</v>
      </c>
      <c r="O86" s="111">
        <f>IF(A86=43,VLOOKUP(E86,Ark43s!$A$2:$V$130,15,FALSE),0)+IF(A86=34,VLOOKUP(E86,'Ark34'!$A$2:$V$130,15,FALSE),0)+IF(E86="cup",VLOOKUP(E86,Arkcup!$A$2:$V$130,15,FALSE),0)+IF(A86=45,VLOOKUP(E86,'Ark45'!$A$2:$V$130,15,FALSE),0)++IF(A86=54,VLOOKUP(E86,'Ark54'!$A$2:$V$130,15,FALSE),0)+IF(A86=56,VLOOKUP(E86,'Ark56'!$A$2:$V$130,15,FALSE),0)+IF(A86=65,VLOOKUP(E86,'Ark65'!$A$2:$V$130,15,FALSE),0)+IF(A86="SW3",VLOOKUP(E86,ArkSw3!$A$2:$V$130,15,FALSE),0)+IF(A86="SW4",VLOOKUP(E86,ArkSw4!$A$2:$V$130,15,FALSE),0)+IF(A86="SW5",VLOOKUP(E86,ArkSw5!$A$2:$V$130,15,FALSE),0)+IF(A86="SW6",VLOOKUP(E86,ArkSw6!$A$2:$V$130,15,FALSE),0)+IF(A86="U911",VLOOKUP(E86,ArkU11d!$A$2:$V$130,15,FALSE),0)</f>
        <v>0</v>
      </c>
      <c r="P86" s="111">
        <f>IF(A86=43,VLOOKUP(E86,Ark43s!$A$2:$V$130,16,FALSE),0)+IF(A86=34,VLOOKUP(E86,'Ark34'!$A$2:$V$130,16,FALSE),0)+IF(E86="cup",VLOOKUP(E86,Arkcup!$A$2:$V$130,16,FALSE),0)+IF(A86=45,VLOOKUP(E86,'Ark45'!$A$2:$V$130,16,FALSE),0)+IF(A86=54,VLOOKUP(E86,'Ark54'!$A$2:$V$130,16,FALSE),0)+IF(A86=56,VLOOKUP(E86,'Ark56'!$A$2:$V$130,16,FALSE),0)+IF(A86=65,VLOOKUP(E86,'Ark65'!$A$2:$V$130,16,FALSE),0)+IF(A86="U911",VLOOKUP(E86,ArkU11d!$A$2:$V$130,16,FALSE),0)</f>
        <v>0</v>
      </c>
      <c r="Q86" s="111">
        <f>IF(A86=43,VLOOKUP(E86,Ark43s!$A$2:$V$130,17,FALSE),0)+IF(A86=34,VLOOKUP(E86,'Ark34'!$A$2:$V$130,17,FALSE),0)+IF(E86="cup",VLOOKUP(E86,Arkcup!$A$2:$V$130,17,FALSE),0)+IF(A86=45,VLOOKUP(E86,'Ark45'!$A$2:$V$130,17,FALSE),0)+IF(A86=54,VLOOKUP(E86,'Ark54'!$A$2:$V$130,17,FALSE),0)+IF(A86=56,VLOOKUP(E86,'Ark56'!$A$2:$V$130,17,FALSE),0)+IF(A86=65,VLOOKUP(E86,'Ark65'!$A$2:$V$130,17,FALSE),0)+IF(A86="U911",VLOOKUP(E86,ArkU11d!$A$2:$V$130,17,FALSE),0)</f>
        <v>0</v>
      </c>
      <c r="R86" s="111">
        <f>IF(A86=43,VLOOKUP(E86,Ark43s!$A$2:$V$130,18,FALSE),0)+IF(A86=34,VLOOKUP(E86,'Ark34'!$A$2:$V$130,18,FALSE),0)+IF(E86="cup",VLOOKUP(E86,Arkcup!$A$2:$V$130,18,FALSE),0)+IF(A86=45,VLOOKUP(E86,'Ark45'!$A$2:$V$130,18,FALSE),0)+IF(A86=54,VLOOKUP(E86,'Ark54'!$A$2:$V$130,18,FALSE),0)+IF(A86=56,VLOOKUP(E86,'Ark56'!$A$2:$V$130,18,FALSE),0)+IF(A86=65,VLOOKUP(E86,'Ark65'!$A$2:$V$130,18,FALSE),0)+IF(A86="U911",VLOOKUP(E86,ArkU11d!$A$2:$V$130,18,FALSE),0)</f>
        <v>0</v>
      </c>
      <c r="S86" s="111">
        <f>IF(A86=43,VLOOKUP(E86,Ark43s!$A$2:$V$130,19,FALSE),0)+IF(A86=34,VLOOKUP(E86,'Ark34'!$A$2:$V$130,19,FALSE),0)+IF(E86="cup",VLOOKUP(E86,Arkcup!$A$2:$V$130,19,FALSE),0)+IF(A86=45,VLOOKUP(E86,'Ark45'!$A$2:$V$130,19,FALSE),0)+IF(A86=54,VLOOKUP(E86,'Ark54'!$A$2:$V$130,19,FALSE),0)+IF(A86=56,VLOOKUP(E86,'Ark56'!$A$2:$V$130,19,FALSE),0)+IF(A86=65,VLOOKUP(E86,'Ark65'!$A$2:$V$130,19,FALSE),0)+IF(A86="U911",VLOOKUP(E86,ArkU11d!$A$2:$V$130,19,FALSE),0)</f>
        <v>0</v>
      </c>
      <c r="T86" s="111">
        <f>IF(A86=43,VLOOKUP(E86,Ark43s!$A$2:$V$130,20,FALSE),0)+IF(A86=34,VLOOKUP(E86,'Ark34'!$A$2:$V$130,20,FALSE),0)+IF(E86="cup",VLOOKUP(E86,Arkcup!$A$2:$V$130,20,FALSE),0)+IF(A86=45,VLOOKUP(E86,'Ark45'!$A$2:$V$130,20,FALSE),0)+IF(A86=54,VLOOKUP(E86,'Ark54'!$A$2:$V$130,20,FALSE),0)+IF(A86=56,VLOOKUP(E86,'Ark56'!$A$2:$V$130,20,FALSE),0)+IF(A86=65,VLOOKUP(E86,'Ark65'!$A$2:$V$130,20,FALSE),0)+IF(A86="U911",VLOOKUP(E86,ArkU11d!$A$2:$V$130,20,FALSE),0)</f>
        <v>0</v>
      </c>
      <c r="U86" s="111">
        <f>IF(A86=43,VLOOKUP(E86,Ark43s!$A$2:$V$130,21,FALSE),0)+IF(A86=34,VLOOKUP(E86,'Ark34'!$A$2:$V$130,21,FALSE),0)+IF(E86="cup",VLOOKUP(E86,Arkcup!$A$2:$V$130,21,FALSE),0)+IF(A86=45,VLOOKUP(E86,'Ark45'!$A$2:$V$130,21,FALSE),0)+IF(A86=54,VLOOKUP(E86,'Ark54'!$A$2:$V$130,21,FALSE),0)+IF(A86=56,VLOOKUP(E86,'Ark56'!$A$2:$V$130,21,FALSE),0)+IF(A86=65,VLOOKUP(E86,'Ark65'!$A$2:$V$130,21,FALSE),0)+IF(A86="U911",VLOOKUP(E86,ArkU11d!$A$2:$V$130,21,FALSE),0)</f>
        <v>0</v>
      </c>
      <c r="V86" s="22">
        <f t="shared" si="4"/>
        <v>0</v>
      </c>
      <c r="W86" s="115"/>
    </row>
    <row r="87" spans="1:24" x14ac:dyDescent="0.25">
      <c r="A87">
        <v>43</v>
      </c>
      <c r="B87" s="26" t="s">
        <v>70</v>
      </c>
      <c r="C87" s="54" t="s">
        <v>23</v>
      </c>
      <c r="D87" s="61"/>
      <c r="E87" s="57">
        <v>0</v>
      </c>
      <c r="F87" s="111">
        <f>IF(A87=43,VLOOKUP(E87,Ark43d!$A$2:$V$130,6,FALSE),0)+IF(A87=34,VLOOKUP(E87,'Ark34'!$A$2:$V$130,6,FALSE),0)+IF(A87="cup",VLOOKUP(E87,Arkcup!$A$2:$V$130,6,FALSE),0)+IF(A87=45,VLOOKUP(E87,'Ark45'!$A$2:$V$130,6,FALSE),0)++IF(A87=54,VLOOKUP(E87,'Ark54'!$A$2:$V$130,6,FALSE),0)+IF(A87=56,VLOOKUP(E87,'Ark56'!$A$2:$V$130,6,FALSE),0)+IF(A87=65,VLOOKUP(E87,'Ark65'!$A$2:$V$130,6,FALSE),0)+IF(A87="U911",VLOOKUP(E87,ArkU11d!$A$2:$V$130,6,FALSE),0)</f>
        <v>0</v>
      </c>
      <c r="G87" s="111">
        <f>IF(A87=43,VLOOKUP(E87,Ark43d!$A$2:$V$130,7,FALSE),0)+IF(A87=34,VLOOKUP(E87,'Ark34'!$A$2:$V$130,7,FALSE),0)+IF(A87="cup",VLOOKUP(E87,Arkcup!$A$2:$V$130,7,FALSE),0)+IF(A87=45,VLOOKUP(E87,'Ark45'!$A$2:$V$130,7,FALSE),0)++IF(A87=54,VLOOKUP(E87,'Ark54'!$A$2:$V$130,7,FALSE),0)+IF(A87=56,VLOOKUP(E87,'Ark56'!$A$2:$V$130,7,FALSE),0)+IF(A87=65,VLOOKUP(E87,'Ark65'!$A$2:$V$130,7,FALSE),0)+IF(A87="U911",VLOOKUP(E87,ArkU11d!$A$2:$V$130,7,FALSE),0)</f>
        <v>0</v>
      </c>
      <c r="H87" s="111">
        <f>IF(A87=43,VLOOKUP(E87,Ark43d!$A$2:$V$130,8,FALSE),0)+IF(A87=34,VLOOKUP(E87,'Ark34'!$A$2:$V$130,8,FALSE),0)+IF(A87="cup",VLOOKUP(E87,Arkcup!$A$2:$V$130,8,FALSE),0)+IF(A87=45,VLOOKUP(E87,'Ark45'!$A$2:$V$130,8,FALSE),0)++IF(A87=54,VLOOKUP(E87,'Ark54'!$A$2:$V$130,8,FALSE),0)+IF(A87=56,VLOOKUP(E87,'Ark56'!$A$2:$V$130,8,FALSE),0)+IF(A87=65,VLOOKUP(E87,'Ark65'!$A$2:$V$130,8,FALSE),0)+IF(A87="U911",VLOOKUP(E87,ArkU11d!$A$2:$V$130,8,FALSE),0)</f>
        <v>0</v>
      </c>
      <c r="I87" s="111">
        <f>IF(A87=43,VLOOKUP(E87,Ark43d!$A$2:$V$130,9,FALSE),0)+IF(A87=34,VLOOKUP(E87,'Ark34'!$A$2:$V$130,9,FALSE),0)+IF(A87="cup",VLOOKUP(E87,Arkcup!$A$2:$V$130,9,FALSE),0)+IF(A87=45,VLOOKUP(E87,'Ark45'!$A$2:$V$130,9,FALSE),0)++IF(A87=54,VLOOKUP(E87,'Ark54'!$A$2:$V$130,9,FALSE),0)+IF(A87=56,VLOOKUP(E87,'Ark56'!$A$2:$V$130,9,FALSE),0)+IF(A87=65,VLOOKUP(E87,'Ark65'!$A$2:$V$130,9,FALSE),0)+IF(A87="U911",VLOOKUP(E87,ArkU11d!$A$2:$V$130,9,FALSE),0)</f>
        <v>0</v>
      </c>
      <c r="J87" s="111">
        <f>IF(A87=43,VLOOKUP(E87,Ark43s!$A$2:$V$130,10,FALSE),0)+IF(A87=34,VLOOKUP(E87,'Ark34'!$A$2:$V$130,10,FALSE),0)+IF(E87="cup",VLOOKUP(E87,Arkcup!$A$2:$V$130,10,FALSE),0)+IF(A87=45,VLOOKUP(E87,'Ark45'!$A$2:$V$130,10,FALSE),0)++IF(A87=54,VLOOKUP(E87,'Ark54'!$A$2:$V$130,10,FALSE),0)+IF(A87=56,VLOOKUP(E87,'Ark56'!$A$2:$V$130,10,FALSE),0)+IF(A87=65,VLOOKUP(E87,'Ark65'!$A$2:$V$130,10,FALSE),0)+IF(A87="SW3",VLOOKUP(E87,ArkSw3!$A$2:$V$130,10,FALSE),0)+IF(A87="SW4",VLOOKUP(E87,ArkSw4!$A$2:$V$130,10,FALSE),0)+IF(A87="SW5",VLOOKUP(E87,ArkSw5!$A$2:$V$130,10,FALSE),0)+IF(A87="SW6",VLOOKUP(E87,ArkSw6!$A$2:$V$130,10,FALSE),0)+IF(A87="U911",VLOOKUP(E87,ArkU11d!$A$2:$V$130,10,FALSE),0)</f>
        <v>0</v>
      </c>
      <c r="K87" s="111">
        <f>IF(A87=43,VLOOKUP(E87,Ark43s!$A$2:$V$130,11,FALSE),0)+IF(A87=34,VLOOKUP(E87,'Ark34'!$A$2:$V$130,11,FALSE),0)+IF(E87="cup",VLOOKUP(E87,Arkcup!$A$2:$V$130,11,FALSE),0)+IF(A87=45,VLOOKUP(E87,'Ark45'!$A$2:$V$130,11,FALSE),0)++IF(A87=54,VLOOKUP(E87,'Ark54'!$A$2:$V$130,11,FALSE),0)+IF(A87=56,VLOOKUP(E87,'Ark56'!$A$2:$V$130,11,FALSE),0)+IF(A87=65,VLOOKUP(E87,'Ark65'!$A$2:$V$130,11,FALSE),0)+IF(A87="SW3",VLOOKUP(E87,ArkSw3!$A$2:$V$130,11,FALSE),0)+IF(A87="SW4",VLOOKUP(E87,ArkSw4!$A$2:$V$130,11,FALSE),0)+IF(A87="SW5",VLOOKUP(E87,ArkSw5!$A$2:$V$130,11,FALSE),0)+IF(A87="SW6",VLOOKUP(E87,ArkSw6!$A$2:$V$130,11,FALSE),0)+IF(A87="U911",VLOOKUP(E87,ArkU11d!$A$2:$V$130,11,FALSE),0)</f>
        <v>0</v>
      </c>
      <c r="L87" s="111">
        <f>IF(A87=43,VLOOKUP(E87,Ark43s!$A$2:$V$130,12,FALSE),0)+IF(A87=34,VLOOKUP(E87,'Ark34'!$A$2:$V$130,12,FALSE),0)+IF(E87="cup",VLOOKUP(E87,Arkcup!$A$2:$V$130,12,FALSE),0)+IF(A87=45,VLOOKUP(E87,'Ark45'!$A$2:$V$130,12,FALSE),0)++IF(A87=54,VLOOKUP(E87,'Ark54'!$A$2:$V$130,12,FALSE),0)+IF(A87=56,VLOOKUP(E87,'Ark56'!$A$2:$V$130,12,FALSE),0)+IF(A87=65,VLOOKUP(E87,'Ark65'!$A$2:$V$130,12,FALSE),0)+IF(A87="SW3",VLOOKUP(E87,ArkSw3!$A$2:$V$130,12,FALSE),0)+IF(A87="SW4",VLOOKUP(E87,ArkSw4!$A$2:$V$130,12,FALSE),0)+IF(A87="SW5",VLOOKUP(E87,ArkSw5!$A$2:$V$130,12,FALSE),0)+IF(A87="SW6",VLOOKUP(E87,ArkSw6!$A$2:$V$130,12,FALSE),0)+IF(A87="U911",VLOOKUP(E87,ArkU11d!$A$2:$V$130,12,FALSE),0)</f>
        <v>0</v>
      </c>
      <c r="M87" s="111">
        <f>IF(A87=43,VLOOKUP(E87,Ark43s!$A$2:$V$130,13,FALSE),0)+IF(A87=34,VLOOKUP(E87,'Ark34'!$A$2:$V$130,13,FALSE),0)+IF(E87="cup",VLOOKUP(E87,Arkcup!$A$2:$V$130,13,FALSE),0)+IF(A87=45,VLOOKUP(E87,'Ark45'!$A$2:$V$130,13,FALSE),0)++IF(A87=54,VLOOKUP(E87,'Ark54'!$A$2:$V$130,13,FALSE),0)+IF(A87=56,VLOOKUP(E87,'Ark56'!$A$2:$V$130,13,FALSE),0)+IF(A87=65,VLOOKUP(E87,'Ark65'!$A$2:$V$130,13,FALSE),0)+IF(A87="SW3",VLOOKUP(E87,ArkSw3!$A$2:$V$130,13,FALSE),0)+IF(A87="SW4",VLOOKUP(E87,ArkSw4!$A$2:$V$130,13,FALSE),0)+IF(A87="SW5",VLOOKUP(E87,ArkSw5!$A$2:$V$130,13,FALSE),0)+IF(A87="SW6",VLOOKUP(E87,ArkSw6!$A$2:$V$130,13,FALSE),0)+IF(A87="U911",VLOOKUP(E87,ArkU11d!$A$2:$V$130,13,FALSE),0)</f>
        <v>0</v>
      </c>
      <c r="N87" s="111">
        <f>IF(A87=43,VLOOKUP(E87,Ark43s!$A$2:$V$130,14,FALSE),0)+IF(A87=34,VLOOKUP(E87,'Ark34'!$A$2:$V$130,14,FALSE),0)+IF(E87="cup",VLOOKUP(E87,Arkcup!$A$2:$V$130,14,FALSE),0)+IF(A87=45,VLOOKUP(E87,'Ark45'!$A$2:$V$130,14,FALSE),0)++IF(A87=54,VLOOKUP(E87,'Ark54'!$A$2:$V$130,14,FALSE),0)+IF(A87=56,VLOOKUP(E87,'Ark56'!$A$2:$V$130,14,FALSE),0)+IF(A87=65,VLOOKUP(E87,'Ark65'!$A$2:$V$130,14,FALSE),0)+IF(A87="SW3",VLOOKUP(E87,ArkSw3!$A$2:$V$130,14,FALSE),0)+IF(A87="SW4",VLOOKUP(E87,ArkSw4!$A$2:$V$130,14,FALSE),0)+IF(A87="SW5",VLOOKUP(E87,ArkSw5!$A$2:$V$130,14,FALSE),0)+IF(A87="SW6",VLOOKUP(E87,ArkSw6!$A$2:$V$130,14,FALSE),0)+IF(A87="U911",VLOOKUP(E87,ArkU11d!$A$2:$V$130,14,FALSE),0)</f>
        <v>0</v>
      </c>
      <c r="O87" s="111">
        <f>IF(A87=43,VLOOKUP(E87,Ark43s!$A$2:$V$130,15,FALSE),0)+IF(A87=34,VLOOKUP(E87,'Ark34'!$A$2:$V$130,15,FALSE),0)+IF(E87="cup",VLOOKUP(E87,Arkcup!$A$2:$V$130,15,FALSE),0)+IF(A87=45,VLOOKUP(E87,'Ark45'!$A$2:$V$130,15,FALSE),0)++IF(A87=54,VLOOKUP(E87,'Ark54'!$A$2:$V$130,15,FALSE),0)+IF(A87=56,VLOOKUP(E87,'Ark56'!$A$2:$V$130,15,FALSE),0)+IF(A87=65,VLOOKUP(E87,'Ark65'!$A$2:$V$130,15,FALSE),0)+IF(A87="SW3",VLOOKUP(E87,ArkSw3!$A$2:$V$130,15,FALSE),0)+IF(A87="SW4",VLOOKUP(E87,ArkSw4!$A$2:$V$130,15,FALSE),0)+IF(A87="SW5",VLOOKUP(E87,ArkSw5!$A$2:$V$130,15,FALSE),0)+IF(A87="SW6",VLOOKUP(E87,ArkSw6!$A$2:$V$130,15,FALSE),0)+IF(A87="U911",VLOOKUP(E87,ArkU11d!$A$2:$V$130,15,FALSE),0)</f>
        <v>0</v>
      </c>
      <c r="P87" s="111">
        <f>IF(A87=43,VLOOKUP(E87,Ark43s!$A$2:$V$130,16,FALSE),0)+IF(A87=34,VLOOKUP(E87,'Ark34'!$A$2:$V$130,16,FALSE),0)+IF(E87="cup",VLOOKUP(E87,Arkcup!$A$2:$V$130,16,FALSE),0)+IF(A87=45,VLOOKUP(E87,'Ark45'!$A$2:$V$130,16,FALSE),0)+IF(A87=54,VLOOKUP(E87,'Ark54'!$A$2:$V$130,16,FALSE),0)+IF(A87=56,VLOOKUP(E87,'Ark56'!$A$2:$V$130,16,FALSE),0)+IF(A87=65,VLOOKUP(E87,'Ark65'!$A$2:$V$130,16,FALSE),0)+IF(A87="U911",VLOOKUP(E87,ArkU11d!$A$2:$V$130,16,FALSE),0)</f>
        <v>0</v>
      </c>
      <c r="Q87" s="111">
        <f>IF(A87=43,VLOOKUP(E87,Ark43s!$A$2:$V$130,17,FALSE),0)+IF(A87=34,VLOOKUP(E87,'Ark34'!$A$2:$V$130,17,FALSE),0)+IF(E87="cup",VLOOKUP(E87,Arkcup!$A$2:$V$130,17,FALSE),0)+IF(A87=45,VLOOKUP(E87,'Ark45'!$A$2:$V$130,17,FALSE),0)+IF(A87=54,VLOOKUP(E87,'Ark54'!$A$2:$V$130,17,FALSE),0)+IF(A87=56,VLOOKUP(E87,'Ark56'!$A$2:$V$130,17,FALSE),0)+IF(A87=65,VLOOKUP(E87,'Ark65'!$A$2:$V$130,17,FALSE),0)+IF(A87="U911",VLOOKUP(E87,ArkU11d!$A$2:$V$130,17,FALSE),0)</f>
        <v>0</v>
      </c>
      <c r="R87" s="111">
        <f>IF(A87=43,VLOOKUP(E87,Ark43s!$A$2:$V$130,18,FALSE),0)+IF(A87=34,VLOOKUP(E87,'Ark34'!$A$2:$V$130,18,FALSE),0)+IF(E87="cup",VLOOKUP(E87,Arkcup!$A$2:$V$130,18,FALSE),0)+IF(A87=45,VLOOKUP(E87,'Ark45'!$A$2:$V$130,18,FALSE),0)+IF(A87=54,VLOOKUP(E87,'Ark54'!$A$2:$V$130,18,FALSE),0)+IF(A87=56,VLOOKUP(E87,'Ark56'!$A$2:$V$130,18,FALSE),0)+IF(A87=65,VLOOKUP(E87,'Ark65'!$A$2:$V$130,18,FALSE),0)+IF(A87="U911",VLOOKUP(E87,ArkU11d!$A$2:$V$130,18,FALSE),0)</f>
        <v>0</v>
      </c>
      <c r="S87" s="111">
        <f>IF(A87=43,VLOOKUP(E87,Ark43s!$A$2:$V$130,19,FALSE),0)+IF(A87=34,VLOOKUP(E87,'Ark34'!$A$2:$V$130,19,FALSE),0)+IF(E87="cup",VLOOKUP(E87,Arkcup!$A$2:$V$130,19,FALSE),0)+IF(A87=45,VLOOKUP(E87,'Ark45'!$A$2:$V$130,19,FALSE),0)+IF(A87=54,VLOOKUP(E87,'Ark54'!$A$2:$V$130,19,FALSE),0)+IF(A87=56,VLOOKUP(E87,'Ark56'!$A$2:$V$130,19,FALSE),0)+IF(A87=65,VLOOKUP(E87,'Ark65'!$A$2:$V$130,19,FALSE),0)+IF(A87="U911",VLOOKUP(E87,ArkU11d!$A$2:$V$130,19,FALSE),0)</f>
        <v>0</v>
      </c>
      <c r="T87" s="111">
        <f>IF(A87=43,VLOOKUP(E87,Ark43s!$A$2:$V$130,20,FALSE),0)+IF(A87=34,VLOOKUP(E87,'Ark34'!$A$2:$V$130,20,FALSE),0)+IF(E87="cup",VLOOKUP(E87,Arkcup!$A$2:$V$130,20,FALSE),0)+IF(A87=45,VLOOKUP(E87,'Ark45'!$A$2:$V$130,20,FALSE),0)+IF(A87=54,VLOOKUP(E87,'Ark54'!$A$2:$V$130,20,FALSE),0)+IF(A87=56,VLOOKUP(E87,'Ark56'!$A$2:$V$130,20,FALSE),0)+IF(A87=65,VLOOKUP(E87,'Ark65'!$A$2:$V$130,20,FALSE),0)+IF(A87="U911",VLOOKUP(E87,ArkU11d!$A$2:$V$130,20,FALSE),0)</f>
        <v>0</v>
      </c>
      <c r="U87" s="111">
        <f>IF(A87=43,VLOOKUP(E87,Ark43s!$A$2:$V$130,21,FALSE),0)+IF(A87=34,VLOOKUP(E87,'Ark34'!$A$2:$V$130,21,FALSE),0)+IF(E87="cup",VLOOKUP(E87,Arkcup!$A$2:$V$130,21,FALSE),0)+IF(A87=45,VLOOKUP(E87,'Ark45'!$A$2:$V$130,21,FALSE),0)+IF(A87=54,VLOOKUP(E87,'Ark54'!$A$2:$V$130,21,FALSE),0)+IF(A87=56,VLOOKUP(E87,'Ark56'!$A$2:$V$130,21,FALSE),0)+IF(A87=65,VLOOKUP(E87,'Ark65'!$A$2:$V$130,21,FALSE),0)+IF(A87="U911",VLOOKUP(E87,ArkU11d!$A$2:$V$130,21,FALSE),0)</f>
        <v>0</v>
      </c>
      <c r="V87" s="22">
        <f t="shared" si="4"/>
        <v>0</v>
      </c>
      <c r="W87" s="115"/>
    </row>
    <row r="88" spans="1:24" ht="15.75" thickBot="1" x14ac:dyDescent="0.3">
      <c r="A88">
        <v>43</v>
      </c>
      <c r="B88" s="35" t="s">
        <v>70</v>
      </c>
      <c r="C88" s="55" t="s">
        <v>24</v>
      </c>
      <c r="D88" s="62"/>
      <c r="E88" s="58">
        <v>0</v>
      </c>
      <c r="F88" s="112">
        <f>IF(A88=43,VLOOKUP(E88,Ark43d!$A$2:$V$130,6,FALSE),0)+IF(A88=34,VLOOKUP(E88,'Ark34'!$A$2:$V$130,6,FALSE),0)+IF(A88="cup",VLOOKUP(E88,Arkcup!$A$2:$V$130,6,FALSE),0)+IF(A88=45,VLOOKUP(E88,'Ark45'!$A$2:$V$130,6,FALSE),0)++IF(A88=54,VLOOKUP(E88,'Ark54'!$A$2:$V$130,6,FALSE),0)+IF(A88=56,VLOOKUP(E88,'Ark56'!$A$2:$V$130,6,FALSE),0)+IF(A88=65,VLOOKUP(E88,'Ark65'!$A$2:$V$130,6,FALSE),0)+IF(A88="U911",VLOOKUP(E88,ArkU11d!$A$2:$V$130,6,FALSE),0)</f>
        <v>0</v>
      </c>
      <c r="G88" s="112">
        <f>IF(A88=43,VLOOKUP(E88,Ark43d!$A$2:$V$130,7,FALSE),0)+IF(A88=34,VLOOKUP(E88,'Ark34'!$A$2:$V$130,7,FALSE),0)+IF(A88="cup",VLOOKUP(E88,Arkcup!$A$2:$V$130,7,FALSE),0)+IF(A88=45,VLOOKUP(E88,'Ark45'!$A$2:$V$130,7,FALSE),0)++IF(A88=54,VLOOKUP(E88,'Ark54'!$A$2:$V$130,7,FALSE),0)+IF(A88=56,VLOOKUP(E88,'Ark56'!$A$2:$V$130,7,FALSE),0)+IF(A88=65,VLOOKUP(E88,'Ark65'!$A$2:$V$130,7,FALSE),0)+IF(A88="U911",VLOOKUP(E88,ArkU11d!$A$2:$V$130,7,FALSE),0)</f>
        <v>0</v>
      </c>
      <c r="H88" s="112">
        <f>IF(A88=43,VLOOKUP(E88,Ark43d!$A$2:$V$130,8,FALSE),0)+IF(A88=34,VLOOKUP(E88,'Ark34'!$A$2:$V$130,8,FALSE),0)+IF(A88="cup",VLOOKUP(E88,Arkcup!$A$2:$V$130,8,FALSE),0)+IF(A88=45,VLOOKUP(E88,'Ark45'!$A$2:$V$130,8,FALSE),0)++IF(A88=54,VLOOKUP(E88,'Ark54'!$A$2:$V$130,8,FALSE),0)+IF(A88=56,VLOOKUP(E88,'Ark56'!$A$2:$V$130,8,FALSE),0)+IF(A88=65,VLOOKUP(E88,'Ark65'!$A$2:$V$130,8,FALSE),0)+IF(A88="U911",VLOOKUP(E88,ArkU11d!$A$2:$V$130,8,FALSE),0)</f>
        <v>0</v>
      </c>
      <c r="I88" s="112">
        <f>IF(A88=43,VLOOKUP(E88,Ark43d!$A$2:$V$130,9,FALSE),0)+IF(A88=34,VLOOKUP(E88,'Ark34'!$A$2:$V$130,9,FALSE),0)+IF(A88="cup",VLOOKUP(E88,Arkcup!$A$2:$V$130,9,FALSE),0)+IF(A88=45,VLOOKUP(E88,'Ark45'!$A$2:$V$130,9,FALSE),0)++IF(A88=54,VLOOKUP(E88,'Ark54'!$A$2:$V$130,9,FALSE),0)+IF(A88=56,VLOOKUP(E88,'Ark56'!$A$2:$V$130,9,FALSE),0)+IF(A88=65,VLOOKUP(E88,'Ark65'!$A$2:$V$130,9,FALSE),0)+IF(A88="U911",VLOOKUP(E88,ArkU11d!$A$2:$V$130,9,FALSE),0)</f>
        <v>0</v>
      </c>
      <c r="J88" s="112">
        <f>IF(A88=43,VLOOKUP(E88,Ark43s!$A$2:$V$130,10,FALSE),0)+IF(A88=34,VLOOKUP(E88,'Ark34'!$A$2:$V$130,10,FALSE),0)+IF(E88="cup",VLOOKUP(E88,Arkcup!$A$2:$V$130,10,FALSE),0)+IF(A88=45,VLOOKUP(E88,'Ark45'!$A$2:$V$130,10,FALSE),0)++IF(A88=54,VLOOKUP(E88,'Ark54'!$A$2:$V$130,10,FALSE),0)+IF(A88=56,VLOOKUP(E88,'Ark56'!$A$2:$V$130,10,FALSE),0)+IF(A88=65,VLOOKUP(E88,'Ark65'!$A$2:$V$130,10,FALSE),0)+IF(A88="SW3",VLOOKUP(E88,ArkSw3!$A$2:$V$130,10,FALSE),0)+IF(A88="SW4",VLOOKUP(E88,ArkSw4!$A$2:$V$130,10,FALSE),0)+IF(A88="SW5",VLOOKUP(E88,ArkSw5!$A$2:$V$130,10,FALSE),0)+IF(A88="SW6",VLOOKUP(E88,ArkSw6!$A$2:$V$130,10,FALSE),0)+IF(A88="U911",VLOOKUP(E88,ArkU11d!$A$2:$V$130,10,FALSE),0)</f>
        <v>0</v>
      </c>
      <c r="K88" s="112">
        <f>IF(A88=43,VLOOKUP(E88,Ark43s!$A$2:$V$130,11,FALSE),0)+IF(A88=34,VLOOKUP(E88,'Ark34'!$A$2:$V$130,11,FALSE),0)+IF(E88="cup",VLOOKUP(E88,Arkcup!$A$2:$V$130,11,FALSE),0)+IF(A88=45,VLOOKUP(E88,'Ark45'!$A$2:$V$130,11,FALSE),0)++IF(A88=54,VLOOKUP(E88,'Ark54'!$A$2:$V$130,11,FALSE),0)+IF(A88=56,VLOOKUP(E88,'Ark56'!$A$2:$V$130,11,FALSE),0)+IF(A88=65,VLOOKUP(E88,'Ark65'!$A$2:$V$130,11,FALSE),0)+IF(A88="SW3",VLOOKUP(E88,ArkSw3!$A$2:$V$130,11,FALSE),0)+IF(A88="SW4",VLOOKUP(E88,ArkSw4!$A$2:$V$130,11,FALSE),0)+IF(A88="SW5",VLOOKUP(E88,ArkSw5!$A$2:$V$130,11,FALSE),0)+IF(A88="SW6",VLOOKUP(E88,ArkSw6!$A$2:$V$130,11,FALSE),0)+IF(A88="U911",VLOOKUP(E88,ArkU11d!$A$2:$V$130,11,FALSE),0)</f>
        <v>0</v>
      </c>
      <c r="L88" s="112">
        <f>IF(A88=43,VLOOKUP(E88,Ark43s!$A$2:$V$130,12,FALSE),0)+IF(A88=34,VLOOKUP(E88,'Ark34'!$A$2:$V$130,12,FALSE),0)+IF(E88="cup",VLOOKUP(E88,Arkcup!$A$2:$V$130,12,FALSE),0)+IF(A88=45,VLOOKUP(E88,'Ark45'!$A$2:$V$130,12,FALSE),0)++IF(A88=54,VLOOKUP(E88,'Ark54'!$A$2:$V$130,12,FALSE),0)+IF(A88=56,VLOOKUP(E88,'Ark56'!$A$2:$V$130,12,FALSE),0)+IF(A88=65,VLOOKUP(E88,'Ark65'!$A$2:$V$130,12,FALSE),0)+IF(A88="SW3",VLOOKUP(E88,ArkSw3!$A$2:$V$130,12,FALSE),0)+IF(A88="SW4",VLOOKUP(E88,ArkSw4!$A$2:$V$130,12,FALSE),0)+IF(A88="SW5",VLOOKUP(E88,ArkSw5!$A$2:$V$130,12,FALSE),0)+IF(A88="SW6",VLOOKUP(E88,ArkSw6!$A$2:$V$130,12,FALSE),0)+IF(A88="U911",VLOOKUP(E88,ArkU11d!$A$2:$V$130,12,FALSE),0)</f>
        <v>0</v>
      </c>
      <c r="M88" s="112">
        <f>IF(A88=43,VLOOKUP(E88,Ark43s!$A$2:$V$130,13,FALSE),0)+IF(A88=34,VLOOKUP(E88,'Ark34'!$A$2:$V$130,13,FALSE),0)+IF(E88="cup",VLOOKUP(E88,Arkcup!$A$2:$V$130,13,FALSE),0)+IF(A88=45,VLOOKUP(E88,'Ark45'!$A$2:$V$130,13,FALSE),0)++IF(A88=54,VLOOKUP(E88,'Ark54'!$A$2:$V$130,13,FALSE),0)+IF(A88=56,VLOOKUP(E88,'Ark56'!$A$2:$V$130,13,FALSE),0)+IF(A88=65,VLOOKUP(E88,'Ark65'!$A$2:$V$130,13,FALSE),0)+IF(A88="SW3",VLOOKUP(E88,ArkSw3!$A$2:$V$130,13,FALSE),0)+IF(A88="SW4",VLOOKUP(E88,ArkSw4!$A$2:$V$130,13,FALSE),0)+IF(A88="SW5",VLOOKUP(E88,ArkSw5!$A$2:$V$130,13,FALSE),0)+IF(A88="SW6",VLOOKUP(E88,ArkSw6!$A$2:$V$130,13,FALSE),0)+IF(A88="U911",VLOOKUP(E88,ArkU11d!$A$2:$V$130,13,FALSE),0)</f>
        <v>0</v>
      </c>
      <c r="N88" s="112">
        <f>IF(A88=43,VLOOKUP(E88,Ark43s!$A$2:$V$130,14,FALSE),0)+IF(A88=34,VLOOKUP(E88,'Ark34'!$A$2:$V$130,14,FALSE),0)+IF(E88="cup",VLOOKUP(E88,Arkcup!$A$2:$V$130,14,FALSE),0)+IF(A88=45,VLOOKUP(E88,'Ark45'!$A$2:$V$130,14,FALSE),0)++IF(A88=54,VLOOKUP(E88,'Ark54'!$A$2:$V$130,14,FALSE),0)+IF(A88=56,VLOOKUP(E88,'Ark56'!$A$2:$V$130,14,FALSE),0)+IF(A88=65,VLOOKUP(E88,'Ark65'!$A$2:$V$130,14,FALSE),0)+IF(A88="SW3",VLOOKUP(E88,ArkSw3!$A$2:$V$130,14,FALSE),0)+IF(A88="SW4",VLOOKUP(E88,ArkSw4!$A$2:$V$130,14,FALSE),0)+IF(A88="SW5",VLOOKUP(E88,ArkSw5!$A$2:$V$130,14,FALSE),0)+IF(A88="SW6",VLOOKUP(E88,ArkSw6!$A$2:$V$130,14,FALSE),0)+IF(A88="U911",VLOOKUP(E88,ArkU11d!$A$2:$V$130,14,FALSE),0)</f>
        <v>0</v>
      </c>
      <c r="O88" s="112">
        <f>IF(A88=43,VLOOKUP(E88,Ark43s!$A$2:$V$130,15,FALSE),0)+IF(A88=34,VLOOKUP(E88,'Ark34'!$A$2:$V$130,15,FALSE),0)+IF(E88="cup",VLOOKUP(E88,Arkcup!$A$2:$V$130,15,FALSE),0)+IF(A88=45,VLOOKUP(E88,'Ark45'!$A$2:$V$130,15,FALSE),0)++IF(A88=54,VLOOKUP(E88,'Ark54'!$A$2:$V$130,15,FALSE),0)+IF(A88=56,VLOOKUP(E88,'Ark56'!$A$2:$V$130,15,FALSE),0)+IF(A88=65,VLOOKUP(E88,'Ark65'!$A$2:$V$130,15,FALSE),0)+IF(A88="SW3",VLOOKUP(E88,ArkSw3!$A$2:$V$130,15,FALSE),0)+IF(A88="SW4",VLOOKUP(E88,ArkSw4!$A$2:$V$130,15,FALSE),0)+IF(A88="SW5",VLOOKUP(E88,ArkSw5!$A$2:$V$130,15,FALSE),0)+IF(A88="SW6",VLOOKUP(E88,ArkSw6!$A$2:$V$130,15,FALSE),0)+IF(A88="U911",VLOOKUP(E88,ArkU11d!$A$2:$V$130,15,FALSE),0)</f>
        <v>0</v>
      </c>
      <c r="P88" s="112">
        <f>IF(A88=43,VLOOKUP(E88,Ark43s!$A$2:$V$130,16,FALSE),0)+IF(A88=34,VLOOKUP(E88,'Ark34'!$A$2:$V$130,16,FALSE),0)+IF(E88="cup",VLOOKUP(E88,Arkcup!$A$2:$V$130,16,FALSE),0)+IF(A88=45,VLOOKUP(E88,'Ark45'!$A$2:$V$130,16,FALSE),0)+IF(A88=54,VLOOKUP(E88,'Ark54'!$A$2:$V$130,16,FALSE),0)+IF(A88=56,VLOOKUP(E88,'Ark56'!$A$2:$V$130,16,FALSE),0)+IF(A88=65,VLOOKUP(E88,'Ark65'!$A$2:$V$130,16,FALSE),0)+IF(A88="U911",VLOOKUP(E88,ArkU11d!$A$2:$V$130,16,FALSE),0)</f>
        <v>0</v>
      </c>
      <c r="Q88" s="112">
        <f>IF(A88=43,VLOOKUP(E88,Ark43s!$A$2:$V$130,17,FALSE),0)+IF(A88=34,VLOOKUP(E88,'Ark34'!$A$2:$V$130,17,FALSE),0)+IF(E88="cup",VLOOKUP(E88,Arkcup!$A$2:$V$130,17,FALSE),0)+IF(A88=45,VLOOKUP(E88,'Ark45'!$A$2:$V$130,17,FALSE),0)+IF(A88=54,VLOOKUP(E88,'Ark54'!$A$2:$V$130,17,FALSE),0)+IF(A88=56,VLOOKUP(E88,'Ark56'!$A$2:$V$130,17,FALSE),0)+IF(A88=65,VLOOKUP(E88,'Ark65'!$A$2:$V$130,17,FALSE),0)+IF(A88="U911",VLOOKUP(E88,ArkU11d!$A$2:$V$130,17,FALSE),0)</f>
        <v>0</v>
      </c>
      <c r="R88" s="112">
        <f>IF(A88=43,VLOOKUP(E88,Ark43s!$A$2:$V$130,18,FALSE),0)+IF(A88=34,VLOOKUP(E88,'Ark34'!$A$2:$V$130,18,FALSE),0)+IF(E88="cup",VLOOKUP(E88,Arkcup!$A$2:$V$130,18,FALSE),0)+IF(A88=45,VLOOKUP(E88,'Ark45'!$A$2:$V$130,18,FALSE),0)+IF(A88=54,VLOOKUP(E88,'Ark54'!$A$2:$V$130,18,FALSE),0)+IF(A88=56,VLOOKUP(E88,'Ark56'!$A$2:$V$130,18,FALSE),0)+IF(A88=65,VLOOKUP(E88,'Ark65'!$A$2:$V$130,18,FALSE),0)+IF(A88="U911",VLOOKUP(E88,ArkU11d!$A$2:$V$130,18,FALSE),0)</f>
        <v>0</v>
      </c>
      <c r="S88" s="112">
        <f>IF(A88=43,VLOOKUP(E88,Ark43s!$A$2:$V$130,19,FALSE),0)+IF(A88=34,VLOOKUP(E88,'Ark34'!$A$2:$V$130,19,FALSE),0)+IF(E88="cup",VLOOKUP(E88,Arkcup!$A$2:$V$130,19,FALSE),0)+IF(A88=45,VLOOKUP(E88,'Ark45'!$A$2:$V$130,19,FALSE),0)+IF(A88=54,VLOOKUP(E88,'Ark54'!$A$2:$V$130,19,FALSE),0)+IF(A88=56,VLOOKUP(E88,'Ark56'!$A$2:$V$130,19,FALSE),0)+IF(A88=65,VLOOKUP(E88,'Ark65'!$A$2:$V$130,19,FALSE),0)+IF(A88="U911",VLOOKUP(E88,ArkU11d!$A$2:$V$130,19,FALSE),0)</f>
        <v>0</v>
      </c>
      <c r="T88" s="112">
        <f>IF(A88=43,VLOOKUP(E88,Ark43s!$A$2:$V$130,20,FALSE),0)+IF(A88=34,VLOOKUP(E88,'Ark34'!$A$2:$V$130,20,FALSE),0)+IF(E88="cup",VLOOKUP(E88,Arkcup!$A$2:$V$130,20,FALSE),0)+IF(A88=45,VLOOKUP(E88,'Ark45'!$A$2:$V$130,20,FALSE),0)+IF(A88=54,VLOOKUP(E88,'Ark54'!$A$2:$V$130,20,FALSE),0)+IF(A88=56,VLOOKUP(E88,'Ark56'!$A$2:$V$130,20,FALSE),0)+IF(A88=65,VLOOKUP(E88,'Ark65'!$A$2:$V$130,20,FALSE),0)+IF(A88="U911",VLOOKUP(E88,ArkU11d!$A$2:$V$130,20,FALSE),0)</f>
        <v>0</v>
      </c>
      <c r="U88" s="112">
        <f>IF(A88=43,VLOOKUP(E88,Ark43s!$A$2:$V$130,21,FALSE),0)+IF(A88=34,VLOOKUP(E88,'Ark34'!$A$2:$V$130,21,FALSE),0)+IF(E88="cup",VLOOKUP(E88,Arkcup!$A$2:$V$130,21,FALSE),0)+IF(A88=45,VLOOKUP(E88,'Ark45'!$A$2:$V$130,21,FALSE),0)+IF(A88=54,VLOOKUP(E88,'Ark54'!$A$2:$V$130,21,FALSE),0)+IF(A88=56,VLOOKUP(E88,'Ark56'!$A$2:$V$130,21,FALSE),0)+IF(A88=65,VLOOKUP(E88,'Ark65'!$A$2:$V$130,21,FALSE),0)+IF(A88="U911",VLOOKUP(E88,ArkU11d!$A$2:$V$130,21,FALSE),0)</f>
        <v>0</v>
      </c>
      <c r="V88" s="14">
        <f t="shared" si="4"/>
        <v>0</v>
      </c>
      <c r="W88" s="116"/>
      <c r="X88" s="41"/>
    </row>
    <row r="89" spans="1:24" x14ac:dyDescent="0.25">
      <c r="A89">
        <v>43</v>
      </c>
      <c r="B89" s="25" t="s">
        <v>54</v>
      </c>
      <c r="C89" s="53" t="s">
        <v>20</v>
      </c>
      <c r="D89" s="60"/>
      <c r="E89" s="56">
        <v>0</v>
      </c>
      <c r="F89" s="110">
        <f>IF(A89=43,VLOOKUP(E89,Ark43s!$A$2:$V$130,6,FALSE),0)+IF(A89=34,VLOOKUP(E89,'Ark34'!$A$2:$V$130,6,FALSE),0)+IF(E89="cup",VLOOKUP(E89,Arkcup!$A$2:$V$130,6,FALSE),0)+IF(A89=45,VLOOKUP(E89,'Ark45'!$A$2:$V$130,6,FALSE),0)+IF(A89=54,VLOOKUP(E89,'Ark54'!$A$2:$V$130,6,FALSE),0)+IF(A89=56,VLOOKUP(E89,'Ark56'!$A$2:$V$130,6,FALSE),0)+IF(A89=65,VLOOKUP(E89,'Ark65'!$A$2:$V$130,6,FALSE),0)+IF(A89="U911",VLOOKUP(E89,ArkU911s!$A$2:$V$130,6,FALSE),0)</f>
        <v>0</v>
      </c>
      <c r="G89" s="110">
        <f>IF(A89=43,VLOOKUP(E89,Ark43s!$A$2:$V$130,7,FALSE),0)+IF(A89=34,VLOOKUP(E89,'Ark34'!$A$2:$V$130,7,FALSE),0)+IF(E89="cup",VLOOKUP(E89,Arkcup!$A$2:$V$130,7,FALSE),0)+IF(A89=45,VLOOKUP(E89,'Ark45'!$A$2:$V$130,7,FALSE),0)++IF(A89=54,VLOOKUP(E89,'Ark54'!$A$2:$V$130,7,FALSE),0)+IF(A89=56,VLOOKUP(E89,'Ark56'!$A$2:$V$130,7,FALSE),0)+IF(A89=65,VLOOKUP(E89,'Ark65'!$A$2:$V$130,7,FALSE),0)+IF(A89="U911",VLOOKUP(E89,ArkU911s!$A$2:$V$130,7,FALSE),0)</f>
        <v>0</v>
      </c>
      <c r="H89" s="110">
        <f>IF(A89=43,VLOOKUP(E89,Ark43s!$A$2:$V$130,8,FALSE),0)+IF(A89=34,VLOOKUP(E89,'Ark34'!$A$2:$V$130,8,FALSE),0)+IF(E89="cup",VLOOKUP(E89,Arkcup!$A$2:$V$130,8,FALSE),0)+IF(A89=45,VLOOKUP(E89,'Ark45'!$A$2:$V$130,8,FALSE),0)++IF(A89=54,VLOOKUP(E89,'Ark54'!$A$2:$V$130,8,FALSE),0)+IF(A89=56,VLOOKUP(E89,'Ark56'!$A$2:$V$130,8,FALSE),0)+IF(A89=65,VLOOKUP(E89,'Ark65'!$A$2:$V$130,8,FALSE),0)+IF(A89="U911",VLOOKUP(E89,ArkU911s!$A$2:$V$130,8,FALSE),0)</f>
        <v>0</v>
      </c>
      <c r="I89" s="110">
        <f>IF(A89=43,VLOOKUP(E89,Ark43s!$A$2:$V$130,9,FALSE),0)+IF(A89=34,VLOOKUP(E89,'Ark34'!$A$2:$V$130,9,FALSE),0)+IF(E89="cup",VLOOKUP(E89,Arkcup!$A$2:$V$130,9,FALSE),0)+IF(A89=45,VLOOKUP(E89,'Ark45'!$A$2:$V$130,9,FALSE),0)++IF(A89=54,VLOOKUP(E89,'Ark54'!$A$2:$V$130,9,FALSE),0)+IF(A89=56,VLOOKUP(E89,'Ark56'!$A$2:$V$130,9,FALSE),0)+IF(A89=65,VLOOKUP(E89,'Ark65'!$A$2:$V$130,9,FALSE),0)+IF(A89="U911",VLOOKUP(E89,ArkU911s!$A$2:$V$130,9,FALSE),0)</f>
        <v>0</v>
      </c>
      <c r="J89" s="110">
        <f>IF(A89=43,VLOOKUP(E89,Ark43s!$A$2:$V$130,10,FALSE),0)+IF(A89=34,VLOOKUP(E89,'Ark34'!$A$2:$V$130,10,FALSE),0)+IF(E89="cup",VLOOKUP(E89,Arkcup!$A$2:$V$130,10,FALSE),0)+IF(A89=45,VLOOKUP(E89,'Ark45'!$A$2:$V$130,10,FALSE),0)++IF(A89=54,VLOOKUP(E89,'Ark54'!$A$2:$V$130,10,FALSE),0)+IF(A89=56,VLOOKUP(E89,'Ark56'!$A$2:$V$130,10,FALSE),0)+IF(A89=65,VLOOKUP(E89,'Ark65'!$A$2:$V$130,10,FALSE),0)+IF(A89="SW3",VLOOKUP(E89,ArkSw3!$A$2:$V$130,10,FALSE),0)+IF(A89="SW4",VLOOKUP(E89,ArkSw4!$A$2:$V$130,10,FALSE),0)+IF(A89="SW5",VLOOKUP(E89,ArkSw5!$A$2:$V$130,10,FALSE),0)+IF(A89="SW6",VLOOKUP(E89,ArkSw6!$A$2:$V$130,10,FALSE),0)+IF(A89="U911",VLOOKUP(E89,ArkU911s!$A$2:$V$130,10,FALSE),0)</f>
        <v>0</v>
      </c>
      <c r="K89" s="110">
        <f>IF(A89=43,VLOOKUP(E89,Ark43s!$A$2:$V$130,11,FALSE),0)+IF(A89=34,VLOOKUP(E89,'Ark34'!$A$2:$V$130,11,FALSE),0)+IF(E89="cup",VLOOKUP(E89,Arkcup!$A$2:$V$130,11,FALSE),0)+IF(A89=45,VLOOKUP(E89,'Ark45'!$A$2:$V$130,11,FALSE),0)++IF(A89=54,VLOOKUP(E89,'Ark54'!$A$2:$V$130,11,FALSE),0)+IF(A89=56,VLOOKUP(E89,'Ark56'!$A$2:$V$130,11,FALSE),0)+IF(A89=65,VLOOKUP(E89,'Ark65'!$A$2:$V$130,11,FALSE),0)+IF(A89="SW3",VLOOKUP(E89,ArkSw3!$A$2:$V$130,11,FALSE),0)+IF(A89="SW4",VLOOKUP(E89,ArkSw4!$A$2:$V$130,11,FALSE),0)+IF(A89="SW5",VLOOKUP(E89,ArkSw5!$A$2:$V$130,11,FALSE),0)+IF(A89="SW6",VLOOKUP(E89,ArkSw6!$A$2:$V$130,11,FALSE),0)+IF(A89="U911",VLOOKUP(E89,ArkU911s!$A$2:$V$130,11,FALSE),0)</f>
        <v>0</v>
      </c>
      <c r="L89" s="110">
        <f>IF(A89=43,VLOOKUP(E89,Ark43s!$A$2:$V$130,12,FALSE),0)+IF(A89=34,VLOOKUP(E89,'Ark34'!$A$2:$V$130,12,FALSE),0)+IF(E89="cup",VLOOKUP(E89,Arkcup!$A$2:$V$130,12,FALSE),0)+IF(A89=45,VLOOKUP(E89,'Ark45'!$A$2:$V$130,12,FALSE),0)++IF(A89=54,VLOOKUP(E89,'Ark54'!$A$2:$V$130,12,FALSE),0)+IF(A89=56,VLOOKUP(E89,'Ark56'!$A$2:$V$130,12,FALSE),0)+IF(A89=65,VLOOKUP(E89,'Ark65'!$A$2:$V$130,12,FALSE),0)+IF(A89="SW3",VLOOKUP(E89,ArkSw3!$A$2:$V$130,12,FALSE),0)+IF(A89="SW4",VLOOKUP(E89,ArkSw4!$A$2:$V$130,12,FALSE),0)+IF(A89="SW5",VLOOKUP(E89,ArkSw5!$A$2:$V$130,12,FALSE),0)+IF(A89="SW6",VLOOKUP(E89,ArkSw6!$A$2:$V$130,12,FALSE),0)+IF(A89="U911",VLOOKUP(E89,ArkU911s!$A$2:$V$130,12,FALSE),0)</f>
        <v>0</v>
      </c>
      <c r="M89" s="110">
        <f>IF(A89=43,VLOOKUP(E89,Ark43s!$A$2:$V$130,13,FALSE),0)+IF(A89=34,VLOOKUP(E89,'Ark34'!$A$2:$V$130,13,FALSE),0)+IF(E89="cup",VLOOKUP(E89,Arkcup!$A$2:$V$130,13,FALSE),0)+IF(A89=45,VLOOKUP(E89,'Ark45'!$A$2:$V$130,13,FALSE),0)++IF(A89=54,VLOOKUP(E89,'Ark54'!$A$2:$V$130,13,FALSE),0)+IF(A89=56,VLOOKUP(E89,'Ark56'!$A$2:$V$130,13,FALSE),0)+IF(A89=65,VLOOKUP(E89,'Ark65'!$A$2:$V$130,13,FALSE),0)+IF(A89="SW3",VLOOKUP(E89,ArkSw3!$A$2:$V$130,13,FALSE),0)+IF(A89="SW4",VLOOKUP(E89,ArkSw4!$A$2:$V$130,13,FALSE),0)+IF(A89="SW5",VLOOKUP(E89,ArkSw5!$A$2:$V$130,13,FALSE),0)+IF(A89="SW6",VLOOKUP(E89,ArkSw6!$A$2:$V$130,13,FALSE),0)+IF(A89="U911",VLOOKUP(E89,ArkU911s!$A$2:$V$130,13,FALSE),0)</f>
        <v>0</v>
      </c>
      <c r="N89" s="110">
        <f>IF(A89=43,VLOOKUP(E89,Ark43s!$A$2:$V$130,14,FALSE),0)+IF(A89=34,VLOOKUP(E89,'Ark34'!$A$2:$V$130,14,FALSE),0)+IF(E89="cup",VLOOKUP(E89,Arkcup!$A$2:$V$130,14,FALSE),0)+IF(A89=45,VLOOKUP(E89,'Ark45'!$A$2:$V$130,14,FALSE),0)++IF(A89=54,VLOOKUP(E89,'Ark54'!$A$2:$V$130,14,FALSE),0)+IF(A89=56,VLOOKUP(E89,'Ark56'!$A$2:$V$130,14,FALSE),0)+IF(A89=65,VLOOKUP(E89,'Ark65'!$A$2:$V$130,14,FALSE),0)+IF(A89="SW3",VLOOKUP(E89,ArkSw3!$A$2:$V$130,14,FALSE),0)+IF(A89="SW4",VLOOKUP(E89,ArkSw4!$A$2:$V$130,14,FALSE),0)+IF(A89="SW5",VLOOKUP(E89,ArkSw5!$A$2:$V$130,14,FALSE),0)+IF(A89="SW6",VLOOKUP(E89,ArkSw6!$A$2:$V$130,14,FALSE),0)+IF(A89="U911",VLOOKUP(E89,ArkU911s!$A$2:$V$130,14,FALSE),0)</f>
        <v>0</v>
      </c>
      <c r="O89" s="110">
        <f>IF(A89=43,VLOOKUP(E89,Ark43s!$A$2:$V$130,15,FALSE),0)+IF(A89=34,VLOOKUP(E89,'Ark34'!$A$2:$V$130,15,FALSE),0)+IF(E89="cup",VLOOKUP(E89,Arkcup!$A$2:$V$130,15,FALSE),0)+IF(A89=45,VLOOKUP(E89,'Ark45'!$A$2:$V$130,15,FALSE),0)++IF(A89=54,VLOOKUP(E89,'Ark54'!$A$2:$V$130,15,FALSE),0)+IF(A89=56,VLOOKUP(E89,'Ark56'!$A$2:$V$130,15,FALSE),0)+IF(A89=65,VLOOKUP(E89,'Ark65'!$A$2:$V$130,15,FALSE),0)+IF(A89="SW3",VLOOKUP(E89,ArkSw3!$A$2:$V$130,15,FALSE),0)+IF(A89="SW4",VLOOKUP(E89,ArkSw4!$A$2:$V$130,15,FALSE),0)+IF(A89="SW5",VLOOKUP(E89,ArkSw5!$A$2:$V$130,15,FALSE),0)+IF(A89="SW6",VLOOKUP(E89,ArkSw6!$A$2:$V$130,15,FALSE),0)+IF(A89="U911",VLOOKUP(E89,ArkU911s!$A$2:$V$130,15,FALSE),0)</f>
        <v>0</v>
      </c>
      <c r="P89" s="110">
        <f>IF(A89=43,VLOOKUP(E89,Ark43s!$A$2:$V$130,16,FALSE),0)+IF(A89=34,VLOOKUP(E89,'Ark34'!$A$2:$V$130,16,FALSE),0)+IF(E89="cup",VLOOKUP(E89,Arkcup!$A$2:$V$130,16,FALSE),0)+IF(A89=45,VLOOKUP(E89,'Ark45'!$A$2:$V$130,16,FALSE),0)+IF(A89=54,VLOOKUP(E89,'Ark54'!$A$2:$V$130,16,FALSE),0)+IF(A89=56,VLOOKUP(E89,'Ark56'!$A$2:$V$130,16,FALSE),0)+IF(A89=65,VLOOKUP(E89,'Ark65'!$A$2:$V$130,16,FALSE),0)+IF(A89="U911",VLOOKUP(E89,ArkU911s!$A$2:$V$130,16,FALSE),0)</f>
        <v>0</v>
      </c>
      <c r="Q89" s="110">
        <f>IF(A89=43,VLOOKUP(E89,Ark43s!$A$2:$V$130,17,FALSE),0)+IF(A89=34,VLOOKUP(E89,'Ark34'!$A$2:$V$130,17,FALSE),0)+IF(E89="cup",VLOOKUP(E89,Arkcup!$A$2:$V$130,17,FALSE),0)+IF(A89=45,VLOOKUP(E89,'Ark45'!$A$2:$V$130,17,FALSE),0)+IF(A89=54,VLOOKUP(E89,'Ark54'!$A$2:$V$130,17,FALSE),0)+IF(A89=56,VLOOKUP(E89,'Ark56'!$A$2:$V$130,17,FALSE),0)+IF(A89=65,VLOOKUP(E89,'Ark65'!$A$2:$V$130,17,FALSE),0)+IF(A89="U911",VLOOKUP(E89,ArkU911s!$A$2:$V$130,17,FALSE),0)</f>
        <v>0</v>
      </c>
      <c r="R89" s="110">
        <f>IF(A89=43,VLOOKUP(E89,Ark43s!$A$2:$V$130,18,FALSE),0)+IF(A89=34,VLOOKUP(E89,'Ark34'!$A$2:$V$130,18,FALSE),0)+IF(E89="cup",VLOOKUP(E89,Arkcup!$A$2:$V$130,18,FALSE),0)+IF(A89=45,VLOOKUP(E89,'Ark45'!$A$2:$V$130,18,FALSE),0)+IF(A89=54,VLOOKUP(E89,'Ark54'!$A$2:$V$130,18,FALSE),0)+IF(A89=56,VLOOKUP(E89,'Ark56'!$A$2:$V$130,18,FALSE),0)+IF(A89=65,VLOOKUP(E89,'Ark65'!$A$2:$V$130,18,FALSE),0)+IF(A89="U911",VLOOKUP(E89,ArkU911s!$A$2:$V$130,18,FALSE),0)</f>
        <v>0</v>
      </c>
      <c r="S89" s="110">
        <f>IF(A89=43,VLOOKUP(E89,Ark43s!$A$2:$V$130,19,FALSE),0)+IF(A89=34,VLOOKUP(E89,'Ark34'!$A$2:$V$130,19,FALSE),0)+IF(E89="cup",VLOOKUP(E89,Arkcup!$A$2:$V$130,19,FALSE),0)+IF(A89=45,VLOOKUP(E89,'Ark45'!$A$2:$V$130,19,FALSE),0)+IF(A89=54,VLOOKUP(E89,'Ark54'!$A$2:$V$130,19,FALSE),0)+IF(A89=56,VLOOKUP(E89,'Ark56'!$A$2:$V$130,19,FALSE),0)+IF(A89=65,VLOOKUP(E89,'Ark65'!$A$2:$V$130,19,FALSE),0)+IF(A89="U911",VLOOKUP(E89,ArkU911s!$A$2:$V$130,19,FALSE),0)</f>
        <v>0</v>
      </c>
      <c r="T89" s="110">
        <f>IF(A89=43,VLOOKUP(E89,Ark43s!$A$2:$V$130,20,FALSE),0)+IF(A89=34,VLOOKUP(E89,'Ark34'!$A$2:$V$130,20,FALSE),0)+IF(E89="cup",VLOOKUP(E89,Arkcup!$A$2:$V$130,20,FALSE),0)+IF(A89=45,VLOOKUP(E89,'Ark45'!$A$2:$V$130,20,FALSE),0)+IF(A89=54,VLOOKUP(E89,'Ark54'!$A$2:$V$130,20,FALSE),0)+IF(A89=56,VLOOKUP(E89,'Ark56'!$A$2:$V$130,20,FALSE),0)+IF(A89=65,VLOOKUP(E89,'Ark65'!$A$2:$V$130,20,FALSE),0)+IF(A89="U911",VLOOKUP(E89,ArkU911s!$A$2:$V$130,20,FALSE),0)</f>
        <v>0</v>
      </c>
      <c r="U89" s="110">
        <f>IF(A89=43,VLOOKUP(E89,Ark43s!$A$2:$V$130,21,FALSE),0)+IF(A89=34,VLOOKUP(E89,'Ark34'!$A$2:$V$130,21,FALSE),0)+IF(E89="cup",VLOOKUP(E89,Arkcup!$A$2:$V$130,21,FALSE),0)+IF(A89=45,VLOOKUP(E89,'Ark45'!$A$2:$V$130,21,FALSE),0)+IF(A89=54,VLOOKUP(E89,'Ark54'!$A$2:$V$130,21,FALSE),0)+IF(A89=56,VLOOKUP(E89,'Ark56'!$A$2:$V$130,21,FALSE),0)+IF(A89=65,VLOOKUP(E89,'Ark65'!$A$2:$V$130,21,FALSE),0)+IF(A89="U911",VLOOKUP(E89,ArkU911s!$A$2:$V$130,21,FALSE),0)</f>
        <v>0</v>
      </c>
      <c r="V89" s="31">
        <f t="shared" si="4"/>
        <v>0</v>
      </c>
      <c r="W89" s="114">
        <f>SUM(V89:V93)</f>
        <v>0</v>
      </c>
    </row>
    <row r="90" spans="1:24" x14ac:dyDescent="0.25">
      <c r="A90">
        <v>43</v>
      </c>
      <c r="B90" s="26" t="s">
        <v>54</v>
      </c>
      <c r="C90" s="54" t="s">
        <v>21</v>
      </c>
      <c r="D90" s="61"/>
      <c r="E90" s="57">
        <v>0</v>
      </c>
      <c r="F90" s="111">
        <f>IF(A90=43,VLOOKUP(E90,Ark43s!$A$2:$V$130,6,FALSE),0)+IF(A90=34,VLOOKUP(E90,'Ark34'!$A$2:$V$130,6,FALSE),0)+IF(E90="cup",VLOOKUP(E90,Arkcup!$A$2:$V$130,6,FALSE),0)+IF(A90=45,VLOOKUP(E90,'Ark45'!$A$2:$V$130,6,FALSE),0)+IF(A90=54,VLOOKUP(E90,'Ark54'!$A$2:$V$130,6,FALSE),0)+IF(A90=56,VLOOKUP(E90,'Ark56'!$A$2:$V$130,6,FALSE),0)+IF(A90=65,VLOOKUP(E90,'Ark65'!$A$2:$V$130,6,FALSE),0)+IF(A90="U911",VLOOKUP(E90,ArkU911s!$A$2:$V$130,6,FALSE),0)</f>
        <v>0</v>
      </c>
      <c r="G90" s="111">
        <f>IF(A90=43,VLOOKUP(E90,Ark43s!$A$2:$V$130,7,FALSE),0)+IF(A90=34,VLOOKUP(E90,'Ark34'!$A$2:$V$130,7,FALSE),0)+IF(E90="cup",VLOOKUP(E90,Arkcup!$A$2:$V$130,7,FALSE),0)+IF(A90=45,VLOOKUP(E90,'Ark45'!$A$2:$V$130,7,FALSE),0)++IF(A90=54,VLOOKUP(E90,'Ark54'!$A$2:$V$130,7,FALSE),0)+IF(A90=56,VLOOKUP(E90,'Ark56'!$A$2:$V$130,7,FALSE),0)+IF(A90=65,VLOOKUP(E90,'Ark65'!$A$2:$V$130,7,FALSE),0)+IF(A90="U911",VLOOKUP(E90,ArkU911s!$A$2:$V$130,7,FALSE),0)</f>
        <v>0</v>
      </c>
      <c r="H90" s="111">
        <f>IF(A90=43,VLOOKUP(E90,Ark43s!$A$2:$V$130,8,FALSE),0)+IF(A90=34,VLOOKUP(E90,'Ark34'!$A$2:$V$130,8,FALSE),0)+IF(E90="cup",VLOOKUP(E90,Arkcup!$A$2:$V$130,8,FALSE),0)+IF(A90=45,VLOOKUP(E90,'Ark45'!$A$2:$V$130,8,FALSE),0)++IF(A90=54,VLOOKUP(E90,'Ark54'!$A$2:$V$130,8,FALSE),0)+IF(A90=56,VLOOKUP(E90,'Ark56'!$A$2:$V$130,8,FALSE),0)+IF(A90=65,VLOOKUP(E90,'Ark65'!$A$2:$V$130,8,FALSE),0)+IF(A90="U911",VLOOKUP(E90,ArkU911s!$A$2:$V$130,8,FALSE),0)</f>
        <v>0</v>
      </c>
      <c r="I90" s="111">
        <f>IF(A90=43,VLOOKUP(E90,Ark43s!$A$2:$V$130,9,FALSE),0)+IF(A90=34,VLOOKUP(E90,'Ark34'!$A$2:$V$130,9,FALSE),0)+IF(E90="cup",VLOOKUP(E90,Arkcup!$A$2:$V$130,9,FALSE),0)+IF(A90=45,VLOOKUP(E90,'Ark45'!$A$2:$V$130,9,FALSE),0)++IF(A90=54,VLOOKUP(E90,'Ark54'!$A$2:$V$130,9,FALSE),0)+IF(A90=56,VLOOKUP(E90,'Ark56'!$A$2:$V$130,9,FALSE),0)+IF(A90=65,VLOOKUP(E90,'Ark65'!$A$2:$V$130,9,FALSE),0)+IF(A90="U911",VLOOKUP(E90,ArkU911s!$A$2:$V$130,9,FALSE),0)</f>
        <v>0</v>
      </c>
      <c r="J90" s="111">
        <f>IF(A90=43,VLOOKUP(E90,Ark43s!$A$2:$V$130,10,FALSE),0)+IF(A90=34,VLOOKUP(E90,'Ark34'!$A$2:$V$130,10,FALSE),0)+IF(E90="cup",VLOOKUP(E90,Arkcup!$A$2:$V$130,10,FALSE),0)+IF(A90=45,VLOOKUP(E90,'Ark45'!$A$2:$V$130,10,FALSE),0)++IF(A90=54,VLOOKUP(E90,'Ark54'!$A$2:$V$130,10,FALSE),0)+IF(A90=56,VLOOKUP(E90,'Ark56'!$A$2:$V$130,10,FALSE),0)+IF(A90=65,VLOOKUP(E90,'Ark65'!$A$2:$V$130,10,FALSE),0)+IF(A90="SW3",VLOOKUP(E90,ArkSw3!$A$2:$V$130,10,FALSE),0)+IF(A90="SW4",VLOOKUP(E90,ArkSw4!$A$2:$V$130,10,FALSE),0)+IF(A90="SW5",VLOOKUP(E90,ArkSw5!$A$2:$V$130,10,FALSE),0)+IF(A90="SW6",VLOOKUP(E90,ArkSw6!$A$2:$V$130,10,FALSE),0)+IF(A90="U911",VLOOKUP(E90,ArkU911s!$A$2:$V$130,10,FALSE),0)</f>
        <v>0</v>
      </c>
      <c r="K90" s="111">
        <f>IF(A90=43,VLOOKUP(E90,Ark43s!$A$2:$V$130,11,FALSE),0)+IF(A90=34,VLOOKUP(E90,'Ark34'!$A$2:$V$130,11,FALSE),0)+IF(E90="cup",VLOOKUP(E90,Arkcup!$A$2:$V$130,11,FALSE),0)+IF(A90=45,VLOOKUP(E90,'Ark45'!$A$2:$V$130,11,FALSE),0)++IF(A90=54,VLOOKUP(E90,'Ark54'!$A$2:$V$130,11,FALSE),0)+IF(A90=56,VLOOKUP(E90,'Ark56'!$A$2:$V$130,11,FALSE),0)+IF(A90=65,VLOOKUP(E90,'Ark65'!$A$2:$V$130,11,FALSE),0)+IF(A90="SW3",VLOOKUP(E90,ArkSw3!$A$2:$V$130,11,FALSE),0)+IF(A90="SW4",VLOOKUP(E90,ArkSw4!$A$2:$V$130,11,FALSE),0)+IF(A90="SW5",VLOOKUP(E90,ArkSw5!$A$2:$V$130,11,FALSE),0)+IF(A90="SW6",VLOOKUP(E90,ArkSw6!$A$2:$V$130,11,FALSE),0)+IF(A90="U911",VLOOKUP(E90,ArkU911s!$A$2:$V$130,11,FALSE),0)</f>
        <v>0</v>
      </c>
      <c r="L90" s="111">
        <f>IF(A90=43,VLOOKUP(E90,Ark43s!$A$2:$V$130,12,FALSE),0)+IF(A90=34,VLOOKUP(E90,'Ark34'!$A$2:$V$130,12,FALSE),0)+IF(E90="cup",VLOOKUP(E90,Arkcup!$A$2:$V$130,12,FALSE),0)+IF(A90=45,VLOOKUP(E90,'Ark45'!$A$2:$V$130,12,FALSE),0)++IF(A90=54,VLOOKUP(E90,'Ark54'!$A$2:$V$130,12,FALSE),0)+IF(A90=56,VLOOKUP(E90,'Ark56'!$A$2:$V$130,12,FALSE),0)+IF(A90=65,VLOOKUP(E90,'Ark65'!$A$2:$V$130,12,FALSE),0)+IF(A90="SW3",VLOOKUP(E90,ArkSw3!$A$2:$V$130,12,FALSE),0)+IF(A90="SW4",VLOOKUP(E90,ArkSw4!$A$2:$V$130,12,FALSE),0)+IF(A90="SW5",VLOOKUP(E90,ArkSw5!$A$2:$V$130,12,FALSE),0)+IF(A90="SW6",VLOOKUP(E90,ArkSw6!$A$2:$V$130,12,FALSE),0)+IF(A90="U911",VLOOKUP(E90,ArkU911s!$A$2:$V$130,12,FALSE),0)</f>
        <v>0</v>
      </c>
      <c r="M90" s="111">
        <f>IF(A90=43,VLOOKUP(E90,Ark43s!$A$2:$V$130,13,FALSE),0)+IF(A90=34,VLOOKUP(E90,'Ark34'!$A$2:$V$130,13,FALSE),0)+IF(E90="cup",VLOOKUP(E90,Arkcup!$A$2:$V$130,13,FALSE),0)+IF(A90=45,VLOOKUP(E90,'Ark45'!$A$2:$V$130,13,FALSE),0)++IF(A90=54,VLOOKUP(E90,'Ark54'!$A$2:$V$130,13,FALSE),0)+IF(A90=56,VLOOKUP(E90,'Ark56'!$A$2:$V$130,13,FALSE),0)+IF(A90=65,VLOOKUP(E90,'Ark65'!$A$2:$V$130,13,FALSE),0)+IF(A90="SW3",VLOOKUP(E90,ArkSw3!$A$2:$V$130,13,FALSE),0)+IF(A90="SW4",VLOOKUP(E90,ArkSw4!$A$2:$V$130,13,FALSE),0)+IF(A90="SW5",VLOOKUP(E90,ArkSw5!$A$2:$V$130,13,FALSE),0)+IF(A90="SW6",VLOOKUP(E90,ArkSw6!$A$2:$V$130,13,FALSE),0)+IF(A90="U911",VLOOKUP(E90,ArkU911s!$A$2:$V$130,13,FALSE),0)</f>
        <v>0</v>
      </c>
      <c r="N90" s="111">
        <f>IF(A90=43,VLOOKUP(E90,Ark43s!$A$2:$V$130,14,FALSE),0)+IF(A90=34,VLOOKUP(E90,'Ark34'!$A$2:$V$130,14,FALSE),0)+IF(E90="cup",VLOOKUP(E90,Arkcup!$A$2:$V$130,14,FALSE),0)+IF(A90=45,VLOOKUP(E90,'Ark45'!$A$2:$V$130,14,FALSE),0)++IF(A90=54,VLOOKUP(E90,'Ark54'!$A$2:$V$130,14,FALSE),0)+IF(A90=56,VLOOKUP(E90,'Ark56'!$A$2:$V$130,14,FALSE),0)+IF(A90=65,VLOOKUP(E90,'Ark65'!$A$2:$V$130,14,FALSE),0)+IF(A90="SW3",VLOOKUP(E90,ArkSw3!$A$2:$V$130,14,FALSE),0)+IF(A90="SW4",VLOOKUP(E90,ArkSw4!$A$2:$V$130,14,FALSE),0)+IF(A90="SW5",VLOOKUP(E90,ArkSw5!$A$2:$V$130,14,FALSE),0)+IF(A90="SW6",VLOOKUP(E90,ArkSw6!$A$2:$V$130,14,FALSE),0)+IF(A90="U911",VLOOKUP(E90,ArkU911s!$A$2:$V$130,14,FALSE),0)</f>
        <v>0</v>
      </c>
      <c r="O90" s="111">
        <f>IF(A90=43,VLOOKUP(E90,Ark43s!$A$2:$V$130,15,FALSE),0)+IF(A90=34,VLOOKUP(E90,'Ark34'!$A$2:$V$130,15,FALSE),0)+IF(E90="cup",VLOOKUP(E90,Arkcup!$A$2:$V$130,15,FALSE),0)+IF(A90=45,VLOOKUP(E90,'Ark45'!$A$2:$V$130,15,FALSE),0)++IF(A90=54,VLOOKUP(E90,'Ark54'!$A$2:$V$130,15,FALSE),0)+IF(A90=56,VLOOKUP(E90,'Ark56'!$A$2:$V$130,15,FALSE),0)+IF(A90=65,VLOOKUP(E90,'Ark65'!$A$2:$V$130,15,FALSE),0)+IF(A90="SW3",VLOOKUP(E90,ArkSw3!$A$2:$V$130,15,FALSE),0)+IF(A90="SW4",VLOOKUP(E90,ArkSw4!$A$2:$V$130,15,FALSE),0)+IF(A90="SW5",VLOOKUP(E90,ArkSw5!$A$2:$V$130,15,FALSE),0)+IF(A90="SW6",VLOOKUP(E90,ArkSw6!$A$2:$V$130,15,FALSE),0)+IF(A90="U911",VLOOKUP(E90,ArkU911s!$A$2:$V$130,15,FALSE),0)</f>
        <v>0</v>
      </c>
      <c r="P90" s="111">
        <f>IF(A90=43,VLOOKUP(E90,Ark43s!$A$2:$V$130,16,FALSE),0)+IF(A90=34,VLOOKUP(E90,'Ark34'!$A$2:$V$130,16,FALSE),0)+IF(E90="cup",VLOOKUP(E90,Arkcup!$A$2:$V$130,16,FALSE),0)+IF(A90=45,VLOOKUP(E90,'Ark45'!$A$2:$V$130,16,FALSE),0)+IF(A90=54,VLOOKUP(E90,'Ark54'!$A$2:$V$130,16,FALSE),0)+IF(A90=56,VLOOKUP(E90,'Ark56'!$A$2:$V$130,16,FALSE),0)+IF(A90=65,VLOOKUP(E90,'Ark65'!$A$2:$V$130,16,FALSE),0)+IF(A90="U911",VLOOKUP(E90,ArkU911s!$A$2:$V$130,16,FALSE),0)</f>
        <v>0</v>
      </c>
      <c r="Q90" s="111">
        <f>IF(A90=43,VLOOKUP(E90,Ark43s!$A$2:$V$130,17,FALSE),0)+IF(A90=34,VLOOKUP(E90,'Ark34'!$A$2:$V$130,17,FALSE),0)+IF(E90="cup",VLOOKUP(E90,Arkcup!$A$2:$V$130,17,FALSE),0)+IF(A90=45,VLOOKUP(E90,'Ark45'!$A$2:$V$130,17,FALSE),0)+IF(A90=54,VLOOKUP(E90,'Ark54'!$A$2:$V$130,17,FALSE),0)+IF(A90=56,VLOOKUP(E90,'Ark56'!$A$2:$V$130,17,FALSE),0)+IF(A90=65,VLOOKUP(E90,'Ark65'!$A$2:$V$130,17,FALSE),0)+IF(A90="U911",VLOOKUP(E90,ArkU911s!$A$2:$V$130,17,FALSE),0)</f>
        <v>0</v>
      </c>
      <c r="R90" s="111">
        <f>IF(A90=43,VLOOKUP(E90,Ark43s!$A$2:$V$130,18,FALSE),0)+IF(A90=34,VLOOKUP(E90,'Ark34'!$A$2:$V$130,18,FALSE),0)+IF(E90="cup",VLOOKUP(E90,Arkcup!$A$2:$V$130,18,FALSE),0)+IF(A90=45,VLOOKUP(E90,'Ark45'!$A$2:$V$130,18,FALSE),0)+IF(A90=54,VLOOKUP(E90,'Ark54'!$A$2:$V$130,18,FALSE),0)+IF(A90=56,VLOOKUP(E90,'Ark56'!$A$2:$V$130,18,FALSE),0)+IF(A90=65,VLOOKUP(E90,'Ark65'!$A$2:$V$130,18,FALSE),0)+IF(A90="U911",VLOOKUP(E90,ArkU911s!$A$2:$V$130,18,FALSE),0)</f>
        <v>0</v>
      </c>
      <c r="S90" s="111">
        <f>IF(A90=43,VLOOKUP(E90,Ark43s!$A$2:$V$130,19,FALSE),0)+IF(A90=34,VLOOKUP(E90,'Ark34'!$A$2:$V$130,19,FALSE),0)+IF(E90="cup",VLOOKUP(E90,Arkcup!$A$2:$V$130,19,FALSE),0)+IF(A90=45,VLOOKUP(E90,'Ark45'!$A$2:$V$130,19,FALSE),0)+IF(A90=54,VLOOKUP(E90,'Ark54'!$A$2:$V$130,19,FALSE),0)+IF(A90=56,VLOOKUP(E90,'Ark56'!$A$2:$V$130,19,FALSE),0)+IF(A90=65,VLOOKUP(E90,'Ark65'!$A$2:$V$130,19,FALSE),0)+IF(A90="U911",VLOOKUP(E90,ArkU911s!$A$2:$V$130,19,FALSE),0)</f>
        <v>0</v>
      </c>
      <c r="T90" s="111">
        <f>IF(A90=43,VLOOKUP(E90,Ark43s!$A$2:$V$130,20,FALSE),0)+IF(A90=34,VLOOKUP(E90,'Ark34'!$A$2:$V$130,20,FALSE),0)+IF(E90="cup",VLOOKUP(E90,Arkcup!$A$2:$V$130,20,FALSE),0)+IF(A90=45,VLOOKUP(E90,'Ark45'!$A$2:$V$130,20,FALSE),0)+IF(A90=54,VLOOKUP(E90,'Ark54'!$A$2:$V$130,20,FALSE),0)+IF(A90=56,VLOOKUP(E90,'Ark56'!$A$2:$V$130,20,FALSE),0)+IF(A90=65,VLOOKUP(E90,'Ark65'!$A$2:$V$130,20,FALSE),0)+IF(A90="U911",VLOOKUP(E90,ArkU911s!$A$2:$V$130,20,FALSE),0)</f>
        <v>0</v>
      </c>
      <c r="U90" s="111">
        <f>IF(A90=43,VLOOKUP(E90,Ark43s!$A$2:$V$130,21,FALSE),0)+IF(A90=34,VLOOKUP(E90,'Ark34'!$A$2:$V$130,21,FALSE),0)+IF(E90="cup",VLOOKUP(E90,Arkcup!$A$2:$V$130,21,FALSE),0)+IF(A90=45,VLOOKUP(E90,'Ark45'!$A$2:$V$130,21,FALSE),0)+IF(A90=54,VLOOKUP(E90,'Ark54'!$A$2:$V$130,21,FALSE),0)+IF(A90=56,VLOOKUP(E90,'Ark56'!$A$2:$V$130,21,FALSE),0)+IF(A90=65,VLOOKUP(E90,'Ark65'!$A$2:$V$130,21,FALSE),0)+IF(A90="U911",VLOOKUP(E90,ArkU911s!$A$2:$V$130,21,FALSE),0)</f>
        <v>0</v>
      </c>
      <c r="V90" s="22">
        <f t="shared" si="4"/>
        <v>0</v>
      </c>
      <c r="W90" s="115"/>
    </row>
    <row r="91" spans="1:24" x14ac:dyDescent="0.25">
      <c r="A91">
        <v>43</v>
      </c>
      <c r="B91" s="26" t="s">
        <v>54</v>
      </c>
      <c r="C91" s="54" t="s">
        <v>22</v>
      </c>
      <c r="D91" s="61"/>
      <c r="E91" s="57">
        <v>0</v>
      </c>
      <c r="F91" s="111">
        <f>IF(A91=43,VLOOKUP(E91,Ark43d!$A$2:$V$130,6,FALSE),0)+IF(A91=34,VLOOKUP(E91,'Ark34'!$A$2:$V$130,6,FALSE),0)+IF(A91="cup",VLOOKUP(E91,Arkcup!$A$2:$V$130,6,FALSE),0)+IF(A91=45,VLOOKUP(E91,'Ark45'!$A$2:$V$130,6,FALSE),0)++IF(A91=54,VLOOKUP(E91,'Ark54'!$A$2:$V$130,6,FALSE),0)+IF(A91=56,VLOOKUP(E91,'Ark56'!$A$2:$V$130,6,FALSE),0)+IF(A91=65,VLOOKUP(E91,'Ark65'!$A$2:$V$130,6,FALSE),0)+IF(A91="U911",VLOOKUP(E91,ArkU11d!$A$2:$V$130,6,FALSE),0)</f>
        <v>0</v>
      </c>
      <c r="G91" s="111">
        <f>IF(A91=43,VLOOKUP(E91,Ark43d!$A$2:$V$130,7,FALSE),0)+IF(A91=34,VLOOKUP(E91,'Ark34'!$A$2:$V$130,7,FALSE),0)+IF(A91="cup",VLOOKUP(E91,Arkcup!$A$2:$V$130,7,FALSE),0)+IF(A91=45,VLOOKUP(E91,'Ark45'!$A$2:$V$130,7,FALSE),0)++IF(A91=54,VLOOKUP(E91,'Ark54'!$A$2:$V$130,7,FALSE),0)+IF(A91=56,VLOOKUP(E91,'Ark56'!$A$2:$V$130,7,FALSE),0)+IF(A91=65,VLOOKUP(E91,'Ark65'!$A$2:$V$130,7,FALSE),0)+IF(A91="U911",VLOOKUP(E91,ArkU11d!$A$2:$V$130,7,FALSE),0)</f>
        <v>0</v>
      </c>
      <c r="H91" s="111">
        <f>IF(A91=43,VLOOKUP(E91,Ark43d!$A$2:$V$130,8,FALSE),0)+IF(A91=34,VLOOKUP(E91,'Ark34'!$A$2:$V$130,8,FALSE),0)+IF(A91="cup",VLOOKUP(E91,Arkcup!$A$2:$V$130,8,FALSE),0)+IF(A91=45,VLOOKUP(E91,'Ark45'!$A$2:$V$130,8,FALSE),0)++IF(A91=54,VLOOKUP(E91,'Ark54'!$A$2:$V$130,8,FALSE),0)+IF(A91=56,VLOOKUP(E91,'Ark56'!$A$2:$V$130,8,FALSE),0)+IF(A91=65,VLOOKUP(E91,'Ark65'!$A$2:$V$130,8,FALSE),0)+IF(A91="U911",VLOOKUP(E91,ArkU11d!$A$2:$V$130,8,FALSE),0)</f>
        <v>0</v>
      </c>
      <c r="I91" s="111">
        <f>IF(A91=43,VLOOKUP(E91,Ark43d!$A$2:$V$130,9,FALSE),0)+IF(A91=34,VLOOKUP(E91,'Ark34'!$A$2:$V$130,9,FALSE),0)+IF(A91="cup",VLOOKUP(E91,Arkcup!$A$2:$V$130,9,FALSE),0)+IF(A91=45,VLOOKUP(E91,'Ark45'!$A$2:$V$130,9,FALSE),0)++IF(A91=54,VLOOKUP(E91,'Ark54'!$A$2:$V$130,9,FALSE),0)+IF(A91=56,VLOOKUP(E91,'Ark56'!$A$2:$V$130,9,FALSE),0)+IF(A91=65,VLOOKUP(E91,'Ark65'!$A$2:$V$130,9,FALSE),0)+IF(A91="U911",VLOOKUP(E91,ArkU11d!$A$2:$V$130,9,FALSE),0)</f>
        <v>0</v>
      </c>
      <c r="J91" s="111">
        <f>IF(A91=43,VLOOKUP(E91,Ark43s!$A$2:$V$130,10,FALSE),0)+IF(A91=34,VLOOKUP(E91,'Ark34'!$A$2:$V$130,10,FALSE),0)+IF(E91="cup",VLOOKUP(E91,Arkcup!$A$2:$V$130,10,FALSE),0)+IF(A91=45,VLOOKUP(E91,'Ark45'!$A$2:$V$130,10,FALSE),0)++IF(A91=54,VLOOKUP(E91,'Ark54'!$A$2:$V$130,10,FALSE),0)+IF(A91=56,VLOOKUP(E91,'Ark56'!$A$2:$V$130,10,FALSE),0)+IF(A91=65,VLOOKUP(E91,'Ark65'!$A$2:$V$130,10,FALSE),0)+IF(A91="SW3",VLOOKUP(E91,ArkSw3!$A$2:$V$130,10,FALSE),0)+IF(A91="SW4",VLOOKUP(E91,ArkSw4!$A$2:$V$130,10,FALSE),0)+IF(A91="SW5",VLOOKUP(E91,ArkSw5!$A$2:$V$130,10,FALSE),0)+IF(A91="SW6",VLOOKUP(E91,ArkSw6!$A$2:$V$130,10,FALSE),0)+IF(A91="U911",VLOOKUP(E91,ArkU11d!$A$2:$V$130,10,FALSE),0)</f>
        <v>0</v>
      </c>
      <c r="K91" s="111">
        <f>IF(A91=43,VLOOKUP(E91,Ark43s!$A$2:$V$130,11,FALSE),0)+IF(A91=34,VLOOKUP(E91,'Ark34'!$A$2:$V$130,11,FALSE),0)+IF(E91="cup",VLOOKUP(E91,Arkcup!$A$2:$V$130,11,FALSE),0)+IF(A91=45,VLOOKUP(E91,'Ark45'!$A$2:$V$130,11,FALSE),0)++IF(A91=54,VLOOKUP(E91,'Ark54'!$A$2:$V$130,11,FALSE),0)+IF(A91=56,VLOOKUP(E91,'Ark56'!$A$2:$V$130,11,FALSE),0)+IF(A91=65,VLOOKUP(E91,'Ark65'!$A$2:$V$130,11,FALSE),0)+IF(A91="SW3",VLOOKUP(E91,ArkSw3!$A$2:$V$130,11,FALSE),0)+IF(A91="SW4",VLOOKUP(E91,ArkSw4!$A$2:$V$130,11,FALSE),0)+IF(A91="SW5",VLOOKUP(E91,ArkSw5!$A$2:$V$130,11,FALSE),0)+IF(A91="SW6",VLOOKUP(E91,ArkSw6!$A$2:$V$130,11,FALSE),0)+IF(A91="U911",VLOOKUP(E91,ArkU11d!$A$2:$V$130,11,FALSE),0)</f>
        <v>0</v>
      </c>
      <c r="L91" s="111">
        <f>IF(A91=43,VLOOKUP(E91,Ark43s!$A$2:$V$130,12,FALSE),0)+IF(A91=34,VLOOKUP(E91,'Ark34'!$A$2:$V$130,12,FALSE),0)+IF(E91="cup",VLOOKUP(E91,Arkcup!$A$2:$V$130,12,FALSE),0)+IF(A91=45,VLOOKUP(E91,'Ark45'!$A$2:$V$130,12,FALSE),0)++IF(A91=54,VLOOKUP(E91,'Ark54'!$A$2:$V$130,12,FALSE),0)+IF(A91=56,VLOOKUP(E91,'Ark56'!$A$2:$V$130,12,FALSE),0)+IF(A91=65,VLOOKUP(E91,'Ark65'!$A$2:$V$130,12,FALSE),0)+IF(A91="SW3",VLOOKUP(E91,ArkSw3!$A$2:$V$130,12,FALSE),0)+IF(A91="SW4",VLOOKUP(E91,ArkSw4!$A$2:$V$130,12,FALSE),0)+IF(A91="SW5",VLOOKUP(E91,ArkSw5!$A$2:$V$130,12,FALSE),0)+IF(A91="SW6",VLOOKUP(E91,ArkSw6!$A$2:$V$130,12,FALSE),0)+IF(A91="U911",VLOOKUP(E91,ArkU11d!$A$2:$V$130,12,FALSE),0)</f>
        <v>0</v>
      </c>
      <c r="M91" s="111">
        <f>IF(A91=43,VLOOKUP(E91,Ark43s!$A$2:$V$130,13,FALSE),0)+IF(A91=34,VLOOKUP(E91,'Ark34'!$A$2:$V$130,13,FALSE),0)+IF(E91="cup",VLOOKUP(E91,Arkcup!$A$2:$V$130,13,FALSE),0)+IF(A91=45,VLOOKUP(E91,'Ark45'!$A$2:$V$130,13,FALSE),0)++IF(A91=54,VLOOKUP(E91,'Ark54'!$A$2:$V$130,13,FALSE),0)+IF(A91=56,VLOOKUP(E91,'Ark56'!$A$2:$V$130,13,FALSE),0)+IF(A91=65,VLOOKUP(E91,'Ark65'!$A$2:$V$130,13,FALSE),0)+IF(A91="SW3",VLOOKUP(E91,ArkSw3!$A$2:$V$130,13,FALSE),0)+IF(A91="SW4",VLOOKUP(E91,ArkSw4!$A$2:$V$130,13,FALSE),0)+IF(A91="SW5",VLOOKUP(E91,ArkSw5!$A$2:$V$130,13,FALSE),0)+IF(A91="SW6",VLOOKUP(E91,ArkSw6!$A$2:$V$130,13,FALSE),0)+IF(A91="U911",VLOOKUP(E91,ArkU11d!$A$2:$V$130,13,FALSE),0)</f>
        <v>0</v>
      </c>
      <c r="N91" s="111">
        <f>IF(A91=43,VLOOKUP(E91,Ark43s!$A$2:$V$130,14,FALSE),0)+IF(A91=34,VLOOKUP(E91,'Ark34'!$A$2:$V$130,14,FALSE),0)+IF(E91="cup",VLOOKUP(E91,Arkcup!$A$2:$V$130,14,FALSE),0)+IF(A91=45,VLOOKUP(E91,'Ark45'!$A$2:$V$130,14,FALSE),0)++IF(A91=54,VLOOKUP(E91,'Ark54'!$A$2:$V$130,14,FALSE),0)+IF(A91=56,VLOOKUP(E91,'Ark56'!$A$2:$V$130,14,FALSE),0)+IF(A91=65,VLOOKUP(E91,'Ark65'!$A$2:$V$130,14,FALSE),0)+IF(A91="SW3",VLOOKUP(E91,ArkSw3!$A$2:$V$130,14,FALSE),0)+IF(A91="SW4",VLOOKUP(E91,ArkSw4!$A$2:$V$130,14,FALSE),0)+IF(A91="SW5",VLOOKUP(E91,ArkSw5!$A$2:$V$130,14,FALSE),0)+IF(A91="SW6",VLOOKUP(E91,ArkSw6!$A$2:$V$130,14,FALSE),0)+IF(A91="U911",VLOOKUP(E91,ArkU11d!$A$2:$V$130,14,FALSE),0)</f>
        <v>0</v>
      </c>
      <c r="O91" s="111">
        <f>IF(A91=43,VLOOKUP(E91,Ark43s!$A$2:$V$130,15,FALSE),0)+IF(A91=34,VLOOKUP(E91,'Ark34'!$A$2:$V$130,15,FALSE),0)+IF(E91="cup",VLOOKUP(E91,Arkcup!$A$2:$V$130,15,FALSE),0)+IF(A91=45,VLOOKUP(E91,'Ark45'!$A$2:$V$130,15,FALSE),0)++IF(A91=54,VLOOKUP(E91,'Ark54'!$A$2:$V$130,15,FALSE),0)+IF(A91=56,VLOOKUP(E91,'Ark56'!$A$2:$V$130,15,FALSE),0)+IF(A91=65,VLOOKUP(E91,'Ark65'!$A$2:$V$130,15,FALSE),0)+IF(A91="SW3",VLOOKUP(E91,ArkSw3!$A$2:$V$130,15,FALSE),0)+IF(A91="SW4",VLOOKUP(E91,ArkSw4!$A$2:$V$130,15,FALSE),0)+IF(A91="SW5",VLOOKUP(E91,ArkSw5!$A$2:$V$130,15,FALSE),0)+IF(A91="SW6",VLOOKUP(E91,ArkSw6!$A$2:$V$130,15,FALSE),0)+IF(A91="U911",VLOOKUP(E91,ArkU11d!$A$2:$V$130,15,FALSE),0)</f>
        <v>0</v>
      </c>
      <c r="P91" s="111">
        <f>IF(A91=43,VLOOKUP(E91,Ark43s!$A$2:$V$130,16,FALSE),0)+IF(A91=34,VLOOKUP(E91,'Ark34'!$A$2:$V$130,16,FALSE),0)+IF(E91="cup",VLOOKUP(E91,Arkcup!$A$2:$V$130,16,FALSE),0)+IF(A91=45,VLOOKUP(E91,'Ark45'!$A$2:$V$130,16,FALSE),0)+IF(A91=54,VLOOKUP(E91,'Ark54'!$A$2:$V$130,16,FALSE),0)+IF(A91=56,VLOOKUP(E91,'Ark56'!$A$2:$V$130,16,FALSE),0)+IF(A91=65,VLOOKUP(E91,'Ark65'!$A$2:$V$130,16,FALSE),0)+IF(A91="U911",VLOOKUP(E91,ArkU11d!$A$2:$V$130,16,FALSE),0)</f>
        <v>0</v>
      </c>
      <c r="Q91" s="111">
        <f>IF(A91=43,VLOOKUP(E91,Ark43s!$A$2:$V$130,17,FALSE),0)+IF(A91=34,VLOOKUP(E91,'Ark34'!$A$2:$V$130,17,FALSE),0)+IF(E91="cup",VLOOKUP(E91,Arkcup!$A$2:$V$130,17,FALSE),0)+IF(A91=45,VLOOKUP(E91,'Ark45'!$A$2:$V$130,17,FALSE),0)+IF(A91=54,VLOOKUP(E91,'Ark54'!$A$2:$V$130,17,FALSE),0)+IF(A91=56,VLOOKUP(E91,'Ark56'!$A$2:$V$130,17,FALSE),0)+IF(A91=65,VLOOKUP(E91,'Ark65'!$A$2:$V$130,17,FALSE),0)+IF(A91="U911",VLOOKUP(E91,ArkU11d!$A$2:$V$130,17,FALSE),0)</f>
        <v>0</v>
      </c>
      <c r="R91" s="111">
        <f>IF(A91=43,VLOOKUP(E91,Ark43s!$A$2:$V$130,18,FALSE),0)+IF(A91=34,VLOOKUP(E91,'Ark34'!$A$2:$V$130,18,FALSE),0)+IF(E91="cup",VLOOKUP(E91,Arkcup!$A$2:$V$130,18,FALSE),0)+IF(A91=45,VLOOKUP(E91,'Ark45'!$A$2:$V$130,18,FALSE),0)+IF(A91=54,VLOOKUP(E91,'Ark54'!$A$2:$V$130,18,FALSE),0)+IF(A91=56,VLOOKUP(E91,'Ark56'!$A$2:$V$130,18,FALSE),0)+IF(A91=65,VLOOKUP(E91,'Ark65'!$A$2:$V$130,18,FALSE),0)+IF(A91="U911",VLOOKUP(E91,ArkU11d!$A$2:$V$130,18,FALSE),0)</f>
        <v>0</v>
      </c>
      <c r="S91" s="111">
        <f>IF(A91=43,VLOOKUP(E91,Ark43s!$A$2:$V$130,19,FALSE),0)+IF(A91=34,VLOOKUP(E91,'Ark34'!$A$2:$V$130,19,FALSE),0)+IF(E91="cup",VLOOKUP(E91,Arkcup!$A$2:$V$130,19,FALSE),0)+IF(A91=45,VLOOKUP(E91,'Ark45'!$A$2:$V$130,19,FALSE),0)+IF(A91=54,VLOOKUP(E91,'Ark54'!$A$2:$V$130,19,FALSE),0)+IF(A91=56,VLOOKUP(E91,'Ark56'!$A$2:$V$130,19,FALSE),0)+IF(A91=65,VLOOKUP(E91,'Ark65'!$A$2:$V$130,19,FALSE),0)+IF(A91="U911",VLOOKUP(E91,ArkU11d!$A$2:$V$130,19,FALSE),0)</f>
        <v>0</v>
      </c>
      <c r="T91" s="111">
        <f>IF(A91=43,VLOOKUP(E91,Ark43s!$A$2:$V$130,20,FALSE),0)+IF(A91=34,VLOOKUP(E91,'Ark34'!$A$2:$V$130,20,FALSE),0)+IF(E91="cup",VLOOKUP(E91,Arkcup!$A$2:$V$130,20,FALSE),0)+IF(A91=45,VLOOKUP(E91,'Ark45'!$A$2:$V$130,20,FALSE),0)+IF(A91=54,VLOOKUP(E91,'Ark54'!$A$2:$V$130,20,FALSE),0)+IF(A91=56,VLOOKUP(E91,'Ark56'!$A$2:$V$130,20,FALSE),0)+IF(A91=65,VLOOKUP(E91,'Ark65'!$A$2:$V$130,20,FALSE),0)+IF(A91="U911",VLOOKUP(E91,ArkU11d!$A$2:$V$130,20,FALSE),0)</f>
        <v>0</v>
      </c>
      <c r="U91" s="111">
        <f>IF(A91=43,VLOOKUP(E91,Ark43s!$A$2:$V$130,21,FALSE),0)+IF(A91=34,VLOOKUP(E91,'Ark34'!$A$2:$V$130,21,FALSE),0)+IF(E91="cup",VLOOKUP(E91,Arkcup!$A$2:$V$130,21,FALSE),0)+IF(A91=45,VLOOKUP(E91,'Ark45'!$A$2:$V$130,21,FALSE),0)+IF(A91=54,VLOOKUP(E91,'Ark54'!$A$2:$V$130,21,FALSE),0)+IF(A91=56,VLOOKUP(E91,'Ark56'!$A$2:$V$130,21,FALSE),0)+IF(A91=65,VLOOKUP(E91,'Ark65'!$A$2:$V$130,21,FALSE),0)+IF(A91="U911",VLOOKUP(E91,ArkU11d!$A$2:$V$130,21,FALSE),0)</f>
        <v>0</v>
      </c>
      <c r="V91" s="22">
        <f t="shared" si="4"/>
        <v>0</v>
      </c>
      <c r="W91" s="115"/>
    </row>
    <row r="92" spans="1:24" x14ac:dyDescent="0.25">
      <c r="A92">
        <v>43</v>
      </c>
      <c r="B92" s="26" t="s">
        <v>54</v>
      </c>
      <c r="C92" s="54" t="s">
        <v>23</v>
      </c>
      <c r="D92" s="61"/>
      <c r="E92" s="57">
        <v>0</v>
      </c>
      <c r="F92" s="111">
        <f>IF(A92=43,VLOOKUP(E92,Ark43d!$A$2:$V$130,6,FALSE),0)+IF(A92=34,VLOOKUP(E92,'Ark34'!$A$2:$V$130,6,FALSE),0)+IF(A92="cup",VLOOKUP(E92,Arkcup!$A$2:$V$130,6,FALSE),0)+IF(A92=45,VLOOKUP(E92,'Ark45'!$A$2:$V$130,6,FALSE),0)++IF(A92=54,VLOOKUP(E92,'Ark54'!$A$2:$V$130,6,FALSE),0)+IF(A92=56,VLOOKUP(E92,'Ark56'!$A$2:$V$130,6,FALSE),0)+IF(A92=65,VLOOKUP(E92,'Ark65'!$A$2:$V$130,6,FALSE),0)+IF(A92="U911",VLOOKUP(E92,ArkU11d!$A$2:$V$130,6,FALSE),0)</f>
        <v>0</v>
      </c>
      <c r="G92" s="111">
        <f>IF(A92=43,VLOOKUP(E92,Ark43d!$A$2:$V$130,7,FALSE),0)+IF(A92=34,VLOOKUP(E92,'Ark34'!$A$2:$V$130,7,FALSE),0)+IF(A92="cup",VLOOKUP(E92,Arkcup!$A$2:$V$130,7,FALSE),0)+IF(A92=45,VLOOKUP(E92,'Ark45'!$A$2:$V$130,7,FALSE),0)++IF(A92=54,VLOOKUP(E92,'Ark54'!$A$2:$V$130,7,FALSE),0)+IF(A92=56,VLOOKUP(E92,'Ark56'!$A$2:$V$130,7,FALSE),0)+IF(A92=65,VLOOKUP(E92,'Ark65'!$A$2:$V$130,7,FALSE),0)+IF(A92="U911",VLOOKUP(E92,ArkU11d!$A$2:$V$130,7,FALSE),0)</f>
        <v>0</v>
      </c>
      <c r="H92" s="111">
        <f>IF(A92=43,VLOOKUP(E92,Ark43d!$A$2:$V$130,8,FALSE),0)+IF(A92=34,VLOOKUP(E92,'Ark34'!$A$2:$V$130,8,FALSE),0)+IF(A92="cup",VLOOKUP(E92,Arkcup!$A$2:$V$130,8,FALSE),0)+IF(A92=45,VLOOKUP(E92,'Ark45'!$A$2:$V$130,8,FALSE),0)++IF(A92=54,VLOOKUP(E92,'Ark54'!$A$2:$V$130,8,FALSE),0)+IF(A92=56,VLOOKUP(E92,'Ark56'!$A$2:$V$130,8,FALSE),0)+IF(A92=65,VLOOKUP(E92,'Ark65'!$A$2:$V$130,8,FALSE),0)+IF(A92="U911",VLOOKUP(E92,ArkU11d!$A$2:$V$130,8,FALSE),0)</f>
        <v>0</v>
      </c>
      <c r="I92" s="111">
        <f>IF(A92=43,VLOOKUP(E92,Ark43d!$A$2:$V$130,9,FALSE),0)+IF(A92=34,VLOOKUP(E92,'Ark34'!$A$2:$V$130,9,FALSE),0)+IF(A92="cup",VLOOKUP(E92,Arkcup!$A$2:$V$130,9,FALSE),0)+IF(A92=45,VLOOKUP(E92,'Ark45'!$A$2:$V$130,9,FALSE),0)++IF(A92=54,VLOOKUP(E92,'Ark54'!$A$2:$V$130,9,FALSE),0)+IF(A92=56,VLOOKUP(E92,'Ark56'!$A$2:$V$130,9,FALSE),0)+IF(A92=65,VLOOKUP(E92,'Ark65'!$A$2:$V$130,9,FALSE),0)+IF(A92="U911",VLOOKUP(E92,ArkU11d!$A$2:$V$130,9,FALSE),0)</f>
        <v>0</v>
      </c>
      <c r="J92" s="111">
        <f>IF(A92=43,VLOOKUP(E92,Ark43s!$A$2:$V$130,10,FALSE),0)+IF(A92=34,VLOOKUP(E92,'Ark34'!$A$2:$V$130,10,FALSE),0)+IF(E92="cup",VLOOKUP(E92,Arkcup!$A$2:$V$130,10,FALSE),0)+IF(A92=45,VLOOKUP(E92,'Ark45'!$A$2:$V$130,10,FALSE),0)++IF(A92=54,VLOOKUP(E92,'Ark54'!$A$2:$V$130,10,FALSE),0)+IF(A92=56,VLOOKUP(E92,'Ark56'!$A$2:$V$130,10,FALSE),0)+IF(A92=65,VLOOKUP(E92,'Ark65'!$A$2:$V$130,10,FALSE),0)+IF(A92="SW3",VLOOKUP(E92,ArkSw3!$A$2:$V$130,10,FALSE),0)+IF(A92="SW4",VLOOKUP(E92,ArkSw4!$A$2:$V$130,10,FALSE),0)+IF(A92="SW5",VLOOKUP(E92,ArkSw5!$A$2:$V$130,10,FALSE),0)+IF(A92="SW6",VLOOKUP(E92,ArkSw6!$A$2:$V$130,10,FALSE),0)+IF(A92="U911",VLOOKUP(E92,ArkU11d!$A$2:$V$130,10,FALSE),0)</f>
        <v>0</v>
      </c>
      <c r="K92" s="111">
        <f>IF(A92=43,VLOOKUP(E92,Ark43s!$A$2:$V$130,11,FALSE),0)+IF(A92=34,VLOOKUP(E92,'Ark34'!$A$2:$V$130,11,FALSE),0)+IF(E92="cup",VLOOKUP(E92,Arkcup!$A$2:$V$130,11,FALSE),0)+IF(A92=45,VLOOKUP(E92,'Ark45'!$A$2:$V$130,11,FALSE),0)++IF(A92=54,VLOOKUP(E92,'Ark54'!$A$2:$V$130,11,FALSE),0)+IF(A92=56,VLOOKUP(E92,'Ark56'!$A$2:$V$130,11,FALSE),0)+IF(A92=65,VLOOKUP(E92,'Ark65'!$A$2:$V$130,11,FALSE),0)+IF(A92="SW3",VLOOKUP(E92,ArkSw3!$A$2:$V$130,11,FALSE),0)+IF(A92="SW4",VLOOKUP(E92,ArkSw4!$A$2:$V$130,11,FALSE),0)+IF(A92="SW5",VLOOKUP(E92,ArkSw5!$A$2:$V$130,11,FALSE),0)+IF(A92="SW6",VLOOKUP(E92,ArkSw6!$A$2:$V$130,11,FALSE),0)+IF(A92="U911",VLOOKUP(E92,ArkU11d!$A$2:$V$130,11,FALSE),0)</f>
        <v>0</v>
      </c>
      <c r="L92" s="111">
        <f>IF(A92=43,VLOOKUP(E92,Ark43s!$A$2:$V$130,12,FALSE),0)+IF(A92=34,VLOOKUP(E92,'Ark34'!$A$2:$V$130,12,FALSE),0)+IF(E92="cup",VLOOKUP(E92,Arkcup!$A$2:$V$130,12,FALSE),0)+IF(A92=45,VLOOKUP(E92,'Ark45'!$A$2:$V$130,12,FALSE),0)++IF(A92=54,VLOOKUP(E92,'Ark54'!$A$2:$V$130,12,FALSE),0)+IF(A92=56,VLOOKUP(E92,'Ark56'!$A$2:$V$130,12,FALSE),0)+IF(A92=65,VLOOKUP(E92,'Ark65'!$A$2:$V$130,12,FALSE),0)+IF(A92="SW3",VLOOKUP(E92,ArkSw3!$A$2:$V$130,12,FALSE),0)+IF(A92="SW4",VLOOKUP(E92,ArkSw4!$A$2:$V$130,12,FALSE),0)+IF(A92="SW5",VLOOKUP(E92,ArkSw5!$A$2:$V$130,12,FALSE),0)+IF(A92="SW6",VLOOKUP(E92,ArkSw6!$A$2:$V$130,12,FALSE),0)+IF(A92="U911",VLOOKUP(E92,ArkU11d!$A$2:$V$130,12,FALSE),0)</f>
        <v>0</v>
      </c>
      <c r="M92" s="111">
        <f>IF(A92=43,VLOOKUP(E92,Ark43s!$A$2:$V$130,13,FALSE),0)+IF(A92=34,VLOOKUP(E92,'Ark34'!$A$2:$V$130,13,FALSE),0)+IF(E92="cup",VLOOKUP(E92,Arkcup!$A$2:$V$130,13,FALSE),0)+IF(A92=45,VLOOKUP(E92,'Ark45'!$A$2:$V$130,13,FALSE),0)++IF(A92=54,VLOOKUP(E92,'Ark54'!$A$2:$V$130,13,FALSE),0)+IF(A92=56,VLOOKUP(E92,'Ark56'!$A$2:$V$130,13,FALSE),0)+IF(A92=65,VLOOKUP(E92,'Ark65'!$A$2:$V$130,13,FALSE),0)+IF(A92="SW3",VLOOKUP(E92,ArkSw3!$A$2:$V$130,13,FALSE),0)+IF(A92="SW4",VLOOKUP(E92,ArkSw4!$A$2:$V$130,13,FALSE),0)+IF(A92="SW5",VLOOKUP(E92,ArkSw5!$A$2:$V$130,13,FALSE),0)+IF(A92="SW6",VLOOKUP(E92,ArkSw6!$A$2:$V$130,13,FALSE),0)+IF(A92="U911",VLOOKUP(E92,ArkU11d!$A$2:$V$130,13,FALSE),0)</f>
        <v>0</v>
      </c>
      <c r="N92" s="111">
        <f>IF(A92=43,VLOOKUP(E92,Ark43s!$A$2:$V$130,14,FALSE),0)+IF(A92=34,VLOOKUP(E92,'Ark34'!$A$2:$V$130,14,FALSE),0)+IF(E92="cup",VLOOKUP(E92,Arkcup!$A$2:$V$130,14,FALSE),0)+IF(A92=45,VLOOKUP(E92,'Ark45'!$A$2:$V$130,14,FALSE),0)++IF(A92=54,VLOOKUP(E92,'Ark54'!$A$2:$V$130,14,FALSE),0)+IF(A92=56,VLOOKUP(E92,'Ark56'!$A$2:$V$130,14,FALSE),0)+IF(A92=65,VLOOKUP(E92,'Ark65'!$A$2:$V$130,14,FALSE),0)+IF(A92="SW3",VLOOKUP(E92,ArkSw3!$A$2:$V$130,14,FALSE),0)+IF(A92="SW4",VLOOKUP(E92,ArkSw4!$A$2:$V$130,14,FALSE),0)+IF(A92="SW5",VLOOKUP(E92,ArkSw5!$A$2:$V$130,14,FALSE),0)+IF(A92="SW6",VLOOKUP(E92,ArkSw6!$A$2:$V$130,14,FALSE),0)+IF(A92="U911",VLOOKUP(E92,ArkU11d!$A$2:$V$130,14,FALSE),0)</f>
        <v>0</v>
      </c>
      <c r="O92" s="111">
        <f>IF(A92=43,VLOOKUP(E92,Ark43s!$A$2:$V$130,15,FALSE),0)+IF(A92=34,VLOOKUP(E92,'Ark34'!$A$2:$V$130,15,FALSE),0)+IF(E92="cup",VLOOKUP(E92,Arkcup!$A$2:$V$130,15,FALSE),0)+IF(A92=45,VLOOKUP(E92,'Ark45'!$A$2:$V$130,15,FALSE),0)++IF(A92=54,VLOOKUP(E92,'Ark54'!$A$2:$V$130,15,FALSE),0)+IF(A92=56,VLOOKUP(E92,'Ark56'!$A$2:$V$130,15,FALSE),0)+IF(A92=65,VLOOKUP(E92,'Ark65'!$A$2:$V$130,15,FALSE),0)+IF(A92="SW3",VLOOKUP(E92,ArkSw3!$A$2:$V$130,15,FALSE),0)+IF(A92="SW4",VLOOKUP(E92,ArkSw4!$A$2:$V$130,15,FALSE),0)+IF(A92="SW5",VLOOKUP(E92,ArkSw5!$A$2:$V$130,15,FALSE),0)+IF(A92="SW6",VLOOKUP(E92,ArkSw6!$A$2:$V$130,15,FALSE),0)+IF(A92="U911",VLOOKUP(E92,ArkU11d!$A$2:$V$130,15,FALSE),0)</f>
        <v>0</v>
      </c>
      <c r="P92" s="111">
        <f>IF(A92=43,VLOOKUP(E92,Ark43s!$A$2:$V$130,16,FALSE),0)+IF(A92=34,VLOOKUP(E92,'Ark34'!$A$2:$V$130,16,FALSE),0)+IF(E92="cup",VLOOKUP(E92,Arkcup!$A$2:$V$130,16,FALSE),0)+IF(A92=45,VLOOKUP(E92,'Ark45'!$A$2:$V$130,16,FALSE),0)+IF(A92=54,VLOOKUP(E92,'Ark54'!$A$2:$V$130,16,FALSE),0)+IF(A92=56,VLOOKUP(E92,'Ark56'!$A$2:$V$130,16,FALSE),0)+IF(A92=65,VLOOKUP(E92,'Ark65'!$A$2:$V$130,16,FALSE),0)+IF(A92="U911",VLOOKUP(E92,ArkU11d!$A$2:$V$130,16,FALSE),0)</f>
        <v>0</v>
      </c>
      <c r="Q92" s="111">
        <f>IF(A92=43,VLOOKUP(E92,Ark43s!$A$2:$V$130,17,FALSE),0)+IF(A92=34,VLOOKUP(E92,'Ark34'!$A$2:$V$130,17,FALSE),0)+IF(E92="cup",VLOOKUP(E92,Arkcup!$A$2:$V$130,17,FALSE),0)+IF(A92=45,VLOOKUP(E92,'Ark45'!$A$2:$V$130,17,FALSE),0)+IF(A92=54,VLOOKUP(E92,'Ark54'!$A$2:$V$130,17,FALSE),0)+IF(A92=56,VLOOKUP(E92,'Ark56'!$A$2:$V$130,17,FALSE),0)+IF(A92=65,VLOOKUP(E92,'Ark65'!$A$2:$V$130,17,FALSE),0)+IF(A92="U911",VLOOKUP(E92,ArkU11d!$A$2:$V$130,17,FALSE),0)</f>
        <v>0</v>
      </c>
      <c r="R92" s="111">
        <f>IF(A92=43,VLOOKUP(E92,Ark43s!$A$2:$V$130,18,FALSE),0)+IF(A92=34,VLOOKUP(E92,'Ark34'!$A$2:$V$130,18,FALSE),0)+IF(E92="cup",VLOOKUP(E92,Arkcup!$A$2:$V$130,18,FALSE),0)+IF(A92=45,VLOOKUP(E92,'Ark45'!$A$2:$V$130,18,FALSE),0)+IF(A92=54,VLOOKUP(E92,'Ark54'!$A$2:$V$130,18,FALSE),0)+IF(A92=56,VLOOKUP(E92,'Ark56'!$A$2:$V$130,18,FALSE),0)+IF(A92=65,VLOOKUP(E92,'Ark65'!$A$2:$V$130,18,FALSE),0)+IF(A92="U911",VLOOKUP(E92,ArkU11d!$A$2:$V$130,18,FALSE),0)</f>
        <v>0</v>
      </c>
      <c r="S92" s="111">
        <f>IF(A92=43,VLOOKUP(E92,Ark43s!$A$2:$V$130,19,FALSE),0)+IF(A92=34,VLOOKUP(E92,'Ark34'!$A$2:$V$130,19,FALSE),0)+IF(E92="cup",VLOOKUP(E92,Arkcup!$A$2:$V$130,19,FALSE),0)+IF(A92=45,VLOOKUP(E92,'Ark45'!$A$2:$V$130,19,FALSE),0)+IF(A92=54,VLOOKUP(E92,'Ark54'!$A$2:$V$130,19,FALSE),0)+IF(A92=56,VLOOKUP(E92,'Ark56'!$A$2:$V$130,19,FALSE),0)+IF(A92=65,VLOOKUP(E92,'Ark65'!$A$2:$V$130,19,FALSE),0)+IF(A92="U911",VLOOKUP(E92,ArkU11d!$A$2:$V$130,19,FALSE),0)</f>
        <v>0</v>
      </c>
      <c r="T92" s="111">
        <f>IF(A92=43,VLOOKUP(E92,Ark43s!$A$2:$V$130,20,FALSE),0)+IF(A92=34,VLOOKUP(E92,'Ark34'!$A$2:$V$130,20,FALSE),0)+IF(E92="cup",VLOOKUP(E92,Arkcup!$A$2:$V$130,20,FALSE),0)+IF(A92=45,VLOOKUP(E92,'Ark45'!$A$2:$V$130,20,FALSE),0)+IF(A92=54,VLOOKUP(E92,'Ark54'!$A$2:$V$130,20,FALSE),0)+IF(A92=56,VLOOKUP(E92,'Ark56'!$A$2:$V$130,20,FALSE),0)+IF(A92=65,VLOOKUP(E92,'Ark65'!$A$2:$V$130,20,FALSE),0)+IF(A92="U911",VLOOKUP(E92,ArkU11d!$A$2:$V$130,20,FALSE),0)</f>
        <v>0</v>
      </c>
      <c r="U92" s="111">
        <f>IF(A92=43,VLOOKUP(E92,Ark43s!$A$2:$V$130,21,FALSE),0)+IF(A92=34,VLOOKUP(E92,'Ark34'!$A$2:$V$130,21,FALSE),0)+IF(E92="cup",VLOOKUP(E92,Arkcup!$A$2:$V$130,21,FALSE),0)+IF(A92=45,VLOOKUP(E92,'Ark45'!$A$2:$V$130,21,FALSE),0)+IF(A92=54,VLOOKUP(E92,'Ark54'!$A$2:$V$130,21,FALSE),0)+IF(A92=56,VLOOKUP(E92,'Ark56'!$A$2:$V$130,21,FALSE),0)+IF(A92=65,VLOOKUP(E92,'Ark65'!$A$2:$V$130,21,FALSE),0)+IF(A92="U911",VLOOKUP(E92,ArkU11d!$A$2:$V$130,21,FALSE),0)</f>
        <v>0</v>
      </c>
      <c r="V92" s="22">
        <f t="shared" si="4"/>
        <v>0</v>
      </c>
      <c r="W92" s="115"/>
    </row>
    <row r="93" spans="1:24" ht="15.75" thickBot="1" x14ac:dyDescent="0.3">
      <c r="A93">
        <v>43</v>
      </c>
      <c r="B93" s="35" t="s">
        <v>54</v>
      </c>
      <c r="C93" s="55" t="s">
        <v>24</v>
      </c>
      <c r="D93" s="62"/>
      <c r="E93" s="58">
        <v>0</v>
      </c>
      <c r="F93" s="112">
        <f>IF(A93=43,VLOOKUP(E93,Ark43d!$A$2:$V$130,6,FALSE),0)+IF(A93=34,VLOOKUP(E93,'Ark34'!$A$2:$V$130,6,FALSE),0)+IF(A93="cup",VLOOKUP(E93,Arkcup!$A$2:$V$130,6,FALSE),0)+IF(A93=45,VLOOKUP(E93,'Ark45'!$A$2:$V$130,6,FALSE),0)++IF(A93=54,VLOOKUP(E93,'Ark54'!$A$2:$V$130,6,FALSE),0)+IF(A93=56,VLOOKUP(E93,'Ark56'!$A$2:$V$130,6,FALSE),0)+IF(A93=65,VLOOKUP(E93,'Ark65'!$A$2:$V$130,6,FALSE),0)+IF(A93="U911",VLOOKUP(E93,ArkU11d!$A$2:$V$130,6,FALSE),0)</f>
        <v>0</v>
      </c>
      <c r="G93" s="112">
        <f>IF(A93=43,VLOOKUP(E93,Ark43d!$A$2:$V$130,7,FALSE),0)+IF(A93=34,VLOOKUP(E93,'Ark34'!$A$2:$V$130,7,FALSE),0)+IF(A93="cup",VLOOKUP(E93,Arkcup!$A$2:$V$130,7,FALSE),0)+IF(A93=45,VLOOKUP(E93,'Ark45'!$A$2:$V$130,7,FALSE),0)++IF(A93=54,VLOOKUP(E93,'Ark54'!$A$2:$V$130,7,FALSE),0)+IF(A93=56,VLOOKUP(E93,'Ark56'!$A$2:$V$130,7,FALSE),0)+IF(A93=65,VLOOKUP(E93,'Ark65'!$A$2:$V$130,7,FALSE),0)+IF(A93="U911",VLOOKUP(E93,ArkU11d!$A$2:$V$130,7,FALSE),0)</f>
        <v>0</v>
      </c>
      <c r="H93" s="112">
        <f>IF(A93=43,VLOOKUP(E93,Ark43d!$A$2:$V$130,8,FALSE),0)+IF(A93=34,VLOOKUP(E93,'Ark34'!$A$2:$V$130,8,FALSE),0)+IF(A93="cup",VLOOKUP(E93,Arkcup!$A$2:$V$130,8,FALSE),0)+IF(A93=45,VLOOKUP(E93,'Ark45'!$A$2:$V$130,8,FALSE),0)++IF(A93=54,VLOOKUP(E93,'Ark54'!$A$2:$V$130,8,FALSE),0)+IF(A93=56,VLOOKUP(E93,'Ark56'!$A$2:$V$130,8,FALSE),0)+IF(A93=65,VLOOKUP(E93,'Ark65'!$A$2:$V$130,8,FALSE),0)+IF(A93="U911",VLOOKUP(E93,ArkU11d!$A$2:$V$130,8,FALSE),0)</f>
        <v>0</v>
      </c>
      <c r="I93" s="112">
        <f>IF(A93=43,VLOOKUP(E93,Ark43d!$A$2:$V$130,9,FALSE),0)+IF(A93=34,VLOOKUP(E93,'Ark34'!$A$2:$V$130,9,FALSE),0)+IF(A93="cup",VLOOKUP(E93,Arkcup!$A$2:$V$130,9,FALSE),0)+IF(A93=45,VLOOKUP(E93,'Ark45'!$A$2:$V$130,9,FALSE),0)++IF(A93=54,VLOOKUP(E93,'Ark54'!$A$2:$V$130,9,FALSE),0)+IF(A93=56,VLOOKUP(E93,'Ark56'!$A$2:$V$130,9,FALSE),0)+IF(A93=65,VLOOKUP(E93,'Ark65'!$A$2:$V$130,9,FALSE),0)+IF(A93="U911",VLOOKUP(E93,ArkU11d!$A$2:$V$130,9,FALSE),0)</f>
        <v>0</v>
      </c>
      <c r="J93" s="112">
        <f>IF(A93=43,VLOOKUP(E93,Ark43s!$A$2:$V$130,10,FALSE),0)+IF(A93=34,VLOOKUP(E93,'Ark34'!$A$2:$V$130,10,FALSE),0)+IF(E93="cup",VLOOKUP(E93,Arkcup!$A$2:$V$130,10,FALSE),0)+IF(A93=45,VLOOKUP(E93,'Ark45'!$A$2:$V$130,10,FALSE),0)++IF(A93=54,VLOOKUP(E93,'Ark54'!$A$2:$V$130,10,FALSE),0)+IF(A93=56,VLOOKUP(E93,'Ark56'!$A$2:$V$130,10,FALSE),0)+IF(A93=65,VLOOKUP(E93,'Ark65'!$A$2:$V$130,10,FALSE),0)+IF(A93="SW3",VLOOKUP(E93,ArkSw3!$A$2:$V$130,10,FALSE),0)+IF(A93="SW4",VLOOKUP(E93,ArkSw4!$A$2:$V$130,10,FALSE),0)+IF(A93="SW5",VLOOKUP(E93,ArkSw5!$A$2:$V$130,10,FALSE),0)+IF(A93="SW6",VLOOKUP(E93,ArkSw6!$A$2:$V$130,10,FALSE),0)+IF(A93="U911",VLOOKUP(E93,ArkU11d!$A$2:$V$130,10,FALSE),0)</f>
        <v>0</v>
      </c>
      <c r="K93" s="112">
        <f>IF(A93=43,VLOOKUP(E93,Ark43s!$A$2:$V$130,11,FALSE),0)+IF(A93=34,VLOOKUP(E93,'Ark34'!$A$2:$V$130,11,FALSE),0)+IF(E93="cup",VLOOKUP(E93,Arkcup!$A$2:$V$130,11,FALSE),0)+IF(A93=45,VLOOKUP(E93,'Ark45'!$A$2:$V$130,11,FALSE),0)++IF(A93=54,VLOOKUP(E93,'Ark54'!$A$2:$V$130,11,FALSE),0)+IF(A93=56,VLOOKUP(E93,'Ark56'!$A$2:$V$130,11,FALSE),0)+IF(A93=65,VLOOKUP(E93,'Ark65'!$A$2:$V$130,11,FALSE),0)+IF(A93="SW3",VLOOKUP(E93,ArkSw3!$A$2:$V$130,11,FALSE),0)+IF(A93="SW4",VLOOKUP(E93,ArkSw4!$A$2:$V$130,11,FALSE),0)+IF(A93="SW5",VLOOKUP(E93,ArkSw5!$A$2:$V$130,11,FALSE),0)+IF(A93="SW6",VLOOKUP(E93,ArkSw6!$A$2:$V$130,11,FALSE),0)+IF(A93="U911",VLOOKUP(E93,ArkU11d!$A$2:$V$130,11,FALSE),0)</f>
        <v>0</v>
      </c>
      <c r="L93" s="112">
        <f>IF(A93=43,VLOOKUP(E93,Ark43s!$A$2:$V$130,12,FALSE),0)+IF(A93=34,VLOOKUP(E93,'Ark34'!$A$2:$V$130,12,FALSE),0)+IF(E93="cup",VLOOKUP(E93,Arkcup!$A$2:$V$130,12,FALSE),0)+IF(A93=45,VLOOKUP(E93,'Ark45'!$A$2:$V$130,12,FALSE),0)++IF(A93=54,VLOOKUP(E93,'Ark54'!$A$2:$V$130,12,FALSE),0)+IF(A93=56,VLOOKUP(E93,'Ark56'!$A$2:$V$130,12,FALSE),0)+IF(A93=65,VLOOKUP(E93,'Ark65'!$A$2:$V$130,12,FALSE),0)+IF(A93="SW3",VLOOKUP(E93,ArkSw3!$A$2:$V$130,12,FALSE),0)+IF(A93="SW4",VLOOKUP(E93,ArkSw4!$A$2:$V$130,12,FALSE),0)+IF(A93="SW5",VLOOKUP(E93,ArkSw5!$A$2:$V$130,12,FALSE),0)+IF(A93="SW6",VLOOKUP(E93,ArkSw6!$A$2:$V$130,12,FALSE),0)+IF(A93="U911",VLOOKUP(E93,ArkU11d!$A$2:$V$130,12,FALSE),0)</f>
        <v>0</v>
      </c>
      <c r="M93" s="112">
        <f>IF(A93=43,VLOOKUP(E93,Ark43s!$A$2:$V$130,13,FALSE),0)+IF(A93=34,VLOOKUP(E93,'Ark34'!$A$2:$V$130,13,FALSE),0)+IF(E93="cup",VLOOKUP(E93,Arkcup!$A$2:$V$130,13,FALSE),0)+IF(A93=45,VLOOKUP(E93,'Ark45'!$A$2:$V$130,13,FALSE),0)++IF(A93=54,VLOOKUP(E93,'Ark54'!$A$2:$V$130,13,FALSE),0)+IF(A93=56,VLOOKUP(E93,'Ark56'!$A$2:$V$130,13,FALSE),0)+IF(A93=65,VLOOKUP(E93,'Ark65'!$A$2:$V$130,13,FALSE),0)+IF(A93="SW3",VLOOKUP(E93,ArkSw3!$A$2:$V$130,13,FALSE),0)+IF(A93="SW4",VLOOKUP(E93,ArkSw4!$A$2:$V$130,13,FALSE),0)+IF(A93="SW5",VLOOKUP(E93,ArkSw5!$A$2:$V$130,13,FALSE),0)+IF(A93="SW6",VLOOKUP(E93,ArkSw6!$A$2:$V$130,13,FALSE),0)+IF(A93="U911",VLOOKUP(E93,ArkU11d!$A$2:$V$130,13,FALSE),0)</f>
        <v>0</v>
      </c>
      <c r="N93" s="112">
        <f>IF(A93=43,VLOOKUP(E93,Ark43s!$A$2:$V$130,14,FALSE),0)+IF(A93=34,VLOOKUP(E93,'Ark34'!$A$2:$V$130,14,FALSE),0)+IF(E93="cup",VLOOKUP(E93,Arkcup!$A$2:$V$130,14,FALSE),0)+IF(A93=45,VLOOKUP(E93,'Ark45'!$A$2:$V$130,14,FALSE),0)++IF(A93=54,VLOOKUP(E93,'Ark54'!$A$2:$V$130,14,FALSE),0)+IF(A93=56,VLOOKUP(E93,'Ark56'!$A$2:$V$130,14,FALSE),0)+IF(A93=65,VLOOKUP(E93,'Ark65'!$A$2:$V$130,14,FALSE),0)+IF(A93="SW3",VLOOKUP(E93,ArkSw3!$A$2:$V$130,14,FALSE),0)+IF(A93="SW4",VLOOKUP(E93,ArkSw4!$A$2:$V$130,14,FALSE),0)+IF(A93="SW5",VLOOKUP(E93,ArkSw5!$A$2:$V$130,14,FALSE),0)+IF(A93="SW6",VLOOKUP(E93,ArkSw6!$A$2:$V$130,14,FALSE),0)+IF(A93="U911",VLOOKUP(E93,ArkU11d!$A$2:$V$130,14,FALSE),0)</f>
        <v>0</v>
      </c>
      <c r="O93" s="112">
        <f>IF(A93=43,VLOOKUP(E93,Ark43s!$A$2:$V$130,15,FALSE),0)+IF(A93=34,VLOOKUP(E93,'Ark34'!$A$2:$V$130,15,FALSE),0)+IF(E93="cup",VLOOKUP(E93,Arkcup!$A$2:$V$130,15,FALSE),0)+IF(A93=45,VLOOKUP(E93,'Ark45'!$A$2:$V$130,15,FALSE),0)++IF(A93=54,VLOOKUP(E93,'Ark54'!$A$2:$V$130,15,FALSE),0)+IF(A93=56,VLOOKUP(E93,'Ark56'!$A$2:$V$130,15,FALSE),0)+IF(A93=65,VLOOKUP(E93,'Ark65'!$A$2:$V$130,15,FALSE),0)+IF(A93="SW3",VLOOKUP(E93,ArkSw3!$A$2:$V$130,15,FALSE),0)+IF(A93="SW4",VLOOKUP(E93,ArkSw4!$A$2:$V$130,15,FALSE),0)+IF(A93="SW5",VLOOKUP(E93,ArkSw5!$A$2:$V$130,15,FALSE),0)+IF(A93="SW6",VLOOKUP(E93,ArkSw6!$A$2:$V$130,15,FALSE),0)+IF(A93="U911",VLOOKUP(E93,ArkU11d!$A$2:$V$130,15,FALSE),0)</f>
        <v>0</v>
      </c>
      <c r="P93" s="112">
        <f>IF(A93=43,VLOOKUP(E93,Ark43s!$A$2:$V$130,16,FALSE),0)+IF(A93=34,VLOOKUP(E93,'Ark34'!$A$2:$V$130,16,FALSE),0)+IF(E93="cup",VLOOKUP(E93,Arkcup!$A$2:$V$130,16,FALSE),0)+IF(A93=45,VLOOKUP(E93,'Ark45'!$A$2:$V$130,16,FALSE),0)+IF(A93=54,VLOOKUP(E93,'Ark54'!$A$2:$V$130,16,FALSE),0)+IF(A93=56,VLOOKUP(E93,'Ark56'!$A$2:$V$130,16,FALSE),0)+IF(A93=65,VLOOKUP(E93,'Ark65'!$A$2:$V$130,16,FALSE),0)+IF(A93="U911",VLOOKUP(E93,ArkU11d!$A$2:$V$130,16,FALSE),0)</f>
        <v>0</v>
      </c>
      <c r="Q93" s="112">
        <f>IF(A93=43,VLOOKUP(E93,Ark43s!$A$2:$V$130,17,FALSE),0)+IF(A93=34,VLOOKUP(E93,'Ark34'!$A$2:$V$130,17,FALSE),0)+IF(E93="cup",VLOOKUP(E93,Arkcup!$A$2:$V$130,17,FALSE),0)+IF(A93=45,VLOOKUP(E93,'Ark45'!$A$2:$V$130,17,FALSE),0)+IF(A93=54,VLOOKUP(E93,'Ark54'!$A$2:$V$130,17,FALSE),0)+IF(A93=56,VLOOKUP(E93,'Ark56'!$A$2:$V$130,17,FALSE),0)+IF(A93=65,VLOOKUP(E93,'Ark65'!$A$2:$V$130,17,FALSE),0)+IF(A93="U911",VLOOKUP(E93,ArkU11d!$A$2:$V$130,17,FALSE),0)</f>
        <v>0</v>
      </c>
      <c r="R93" s="112">
        <f>IF(A93=43,VLOOKUP(E93,Ark43s!$A$2:$V$130,18,FALSE),0)+IF(A93=34,VLOOKUP(E93,'Ark34'!$A$2:$V$130,18,FALSE),0)+IF(E93="cup",VLOOKUP(E93,Arkcup!$A$2:$V$130,18,FALSE),0)+IF(A93=45,VLOOKUP(E93,'Ark45'!$A$2:$V$130,18,FALSE),0)+IF(A93=54,VLOOKUP(E93,'Ark54'!$A$2:$V$130,18,FALSE),0)+IF(A93=56,VLOOKUP(E93,'Ark56'!$A$2:$V$130,18,FALSE),0)+IF(A93=65,VLOOKUP(E93,'Ark65'!$A$2:$V$130,18,FALSE),0)+IF(A93="U911",VLOOKUP(E93,ArkU11d!$A$2:$V$130,18,FALSE),0)</f>
        <v>0</v>
      </c>
      <c r="S93" s="112">
        <f>IF(A93=43,VLOOKUP(E93,Ark43s!$A$2:$V$130,19,FALSE),0)+IF(A93=34,VLOOKUP(E93,'Ark34'!$A$2:$V$130,19,FALSE),0)+IF(E93="cup",VLOOKUP(E93,Arkcup!$A$2:$V$130,19,FALSE),0)+IF(A93=45,VLOOKUP(E93,'Ark45'!$A$2:$V$130,19,FALSE),0)+IF(A93=54,VLOOKUP(E93,'Ark54'!$A$2:$V$130,19,FALSE),0)+IF(A93=56,VLOOKUP(E93,'Ark56'!$A$2:$V$130,19,FALSE),0)+IF(A93=65,VLOOKUP(E93,'Ark65'!$A$2:$V$130,19,FALSE),0)+IF(A93="U911",VLOOKUP(E93,ArkU11d!$A$2:$V$130,19,FALSE),0)</f>
        <v>0</v>
      </c>
      <c r="T93" s="112">
        <f>IF(A93=43,VLOOKUP(E93,Ark43s!$A$2:$V$130,20,FALSE),0)+IF(A93=34,VLOOKUP(E93,'Ark34'!$A$2:$V$130,20,FALSE),0)+IF(E93="cup",VLOOKUP(E93,Arkcup!$A$2:$V$130,20,FALSE),0)+IF(A93=45,VLOOKUP(E93,'Ark45'!$A$2:$V$130,20,FALSE),0)+IF(A93=54,VLOOKUP(E93,'Ark54'!$A$2:$V$130,20,FALSE),0)+IF(A93=56,VLOOKUP(E93,'Ark56'!$A$2:$V$130,20,FALSE),0)+IF(A93=65,VLOOKUP(E93,'Ark65'!$A$2:$V$130,20,FALSE),0)+IF(A93="U911",VLOOKUP(E93,ArkU11d!$A$2:$V$130,20,FALSE),0)</f>
        <v>0</v>
      </c>
      <c r="U93" s="112">
        <f>IF(A93=43,VLOOKUP(E93,Ark43s!$A$2:$V$130,21,FALSE),0)+IF(A93=34,VLOOKUP(E93,'Ark34'!$A$2:$V$130,21,FALSE),0)+IF(E93="cup",VLOOKUP(E93,Arkcup!$A$2:$V$130,21,FALSE),0)+IF(A93=45,VLOOKUP(E93,'Ark45'!$A$2:$V$130,21,FALSE),0)+IF(A93=54,VLOOKUP(E93,'Ark54'!$A$2:$V$130,21,FALSE),0)+IF(A93=56,VLOOKUP(E93,'Ark56'!$A$2:$V$130,21,FALSE),0)+IF(A93=65,VLOOKUP(E93,'Ark65'!$A$2:$V$130,21,FALSE),0)+IF(A93="U911",VLOOKUP(E93,ArkU11d!$A$2:$V$130,21,FALSE),0)</f>
        <v>0</v>
      </c>
      <c r="V93" s="14">
        <f t="shared" si="4"/>
        <v>0</v>
      </c>
      <c r="W93" s="116"/>
      <c r="X93" s="41"/>
    </row>
    <row r="94" spans="1:24" x14ac:dyDescent="0.25">
      <c r="A94">
        <v>54</v>
      </c>
      <c r="B94" s="25" t="s">
        <v>55</v>
      </c>
      <c r="C94" s="53" t="s">
        <v>20</v>
      </c>
      <c r="D94" s="60"/>
      <c r="E94" s="56">
        <v>0</v>
      </c>
      <c r="F94" s="110">
        <f>IF(A94=43,VLOOKUP(E94,Ark43s!$A$2:$V$130,6,FALSE),0)+IF(A94=34,VLOOKUP(E94,'Ark34'!$A$2:$V$130,6,FALSE),0)+IF(E94="cup",VLOOKUP(E94,Arkcup!$A$2:$V$130,6,FALSE),0)+IF(A94=45,VLOOKUP(E94,'Ark45'!$A$2:$V$130,6,FALSE),0)+IF(A94=54,VLOOKUP(E94,'Ark54'!$A$2:$V$130,6,FALSE),0)+IF(A94=56,VLOOKUP(E94,'Ark56'!$A$2:$V$130,6,FALSE),0)+IF(A94=65,VLOOKUP(E94,'Ark65'!$A$2:$V$130,6,FALSE),0)+IF(A94="U911",VLOOKUP(E94,ArkU911s!$A$2:$V$130,6,FALSE),0)</f>
        <v>0</v>
      </c>
      <c r="G94" s="110">
        <f>IF(A94=43,VLOOKUP(E94,Ark43s!$A$2:$V$130,7,FALSE),0)+IF(A94=34,VLOOKUP(E94,'Ark34'!$A$2:$V$130,7,FALSE),0)+IF(E94="cup",VLOOKUP(E94,Arkcup!$A$2:$V$130,7,FALSE),0)+IF(A94=45,VLOOKUP(E94,'Ark45'!$A$2:$V$130,7,FALSE),0)++IF(A94=54,VLOOKUP(E94,'Ark54'!$A$2:$V$130,7,FALSE),0)+IF(A94=56,VLOOKUP(E94,'Ark56'!$A$2:$V$130,7,FALSE),0)+IF(A94=65,VLOOKUP(E94,'Ark65'!$A$2:$V$130,7,FALSE),0)+IF(A94="U911",VLOOKUP(E94,ArkU911s!$A$2:$V$130,7,FALSE),0)</f>
        <v>0</v>
      </c>
      <c r="H94" s="110">
        <f>IF(A94=43,VLOOKUP(E94,Ark43s!$A$2:$V$130,8,FALSE),0)+IF(A94=34,VLOOKUP(E94,'Ark34'!$A$2:$V$130,8,FALSE),0)+IF(E94="cup",VLOOKUP(E94,Arkcup!$A$2:$V$130,8,FALSE),0)+IF(A94=45,VLOOKUP(E94,'Ark45'!$A$2:$V$130,8,FALSE),0)++IF(A94=54,VLOOKUP(E94,'Ark54'!$A$2:$V$130,8,FALSE),0)+IF(A94=56,VLOOKUP(E94,'Ark56'!$A$2:$V$130,8,FALSE),0)+IF(A94=65,VLOOKUP(E94,'Ark65'!$A$2:$V$130,8,FALSE),0)+IF(A94="U911",VLOOKUP(E94,ArkU911s!$A$2:$V$130,8,FALSE),0)</f>
        <v>0</v>
      </c>
      <c r="I94" s="110">
        <f>IF(A94=43,VLOOKUP(E94,Ark43s!$A$2:$V$130,9,FALSE),0)+IF(A94=34,VLOOKUP(E94,'Ark34'!$A$2:$V$130,9,FALSE),0)+IF(E94="cup",VLOOKUP(E94,Arkcup!$A$2:$V$130,9,FALSE),0)+IF(A94=45,VLOOKUP(E94,'Ark45'!$A$2:$V$130,9,FALSE),0)++IF(A94=54,VLOOKUP(E94,'Ark54'!$A$2:$V$130,9,FALSE),0)+IF(A94=56,VLOOKUP(E94,'Ark56'!$A$2:$V$130,9,FALSE),0)+IF(A94=65,VLOOKUP(E94,'Ark65'!$A$2:$V$130,9,FALSE),0)+IF(A94="U911",VLOOKUP(E94,ArkU911s!$A$2:$V$130,9,FALSE),0)</f>
        <v>0</v>
      </c>
      <c r="J94" s="110">
        <f>IF(A94=43,VLOOKUP(E94,Ark43s!$A$2:$V$130,10,FALSE),0)+IF(A94=34,VLOOKUP(E94,'Ark34'!$A$2:$V$130,10,FALSE),0)+IF(E94="cup",VLOOKUP(E94,Arkcup!$A$2:$V$130,10,FALSE),0)+IF(A94=45,VLOOKUP(E94,'Ark45'!$A$2:$V$130,10,FALSE),0)++IF(A94=54,VLOOKUP(E94,'Ark54'!$A$2:$V$130,10,FALSE),0)+IF(A94=56,VLOOKUP(E94,'Ark56'!$A$2:$V$130,10,FALSE),0)+IF(A94=65,VLOOKUP(E94,'Ark65'!$A$2:$V$130,10,FALSE),0)+IF(A94="SW3",VLOOKUP(E94,ArkSw3!$A$2:$V$130,10,FALSE),0)+IF(A94="SW4",VLOOKUP(E94,ArkSw4!$A$2:$V$130,10,FALSE),0)+IF(A94="SW5",VLOOKUP(E94,ArkSw5!$A$2:$V$130,10,FALSE),0)+IF(A94="SW6",VLOOKUP(E94,ArkSw6!$A$2:$V$130,10,FALSE),0)+IF(A94="U911",VLOOKUP(E94,ArkU911s!$A$2:$V$130,10,FALSE),0)</f>
        <v>0</v>
      </c>
      <c r="K94" s="110">
        <f>IF(A94=43,VLOOKUP(E94,Ark43s!$A$2:$V$130,11,FALSE),0)+IF(A94=34,VLOOKUP(E94,'Ark34'!$A$2:$V$130,11,FALSE),0)+IF(E94="cup",VLOOKUP(E94,Arkcup!$A$2:$V$130,11,FALSE),0)+IF(A94=45,VLOOKUP(E94,'Ark45'!$A$2:$V$130,11,FALSE),0)++IF(A94=54,VLOOKUP(E94,'Ark54'!$A$2:$V$130,11,FALSE),0)+IF(A94=56,VLOOKUP(E94,'Ark56'!$A$2:$V$130,11,FALSE),0)+IF(A94=65,VLOOKUP(E94,'Ark65'!$A$2:$V$130,11,FALSE),0)+IF(A94="SW3",VLOOKUP(E94,ArkSw3!$A$2:$V$130,11,FALSE),0)+IF(A94="SW4",VLOOKUP(E94,ArkSw4!$A$2:$V$130,11,FALSE),0)+IF(A94="SW5",VLOOKUP(E94,ArkSw5!$A$2:$V$130,11,FALSE),0)+IF(A94="SW6",VLOOKUP(E94,ArkSw6!$A$2:$V$130,11,FALSE),0)+IF(A94="U911",VLOOKUP(E94,ArkU911s!$A$2:$V$130,11,FALSE),0)</f>
        <v>0</v>
      </c>
      <c r="L94" s="110">
        <f>IF(A94=43,VLOOKUP(E94,Ark43s!$A$2:$V$130,12,FALSE),0)+IF(A94=34,VLOOKUP(E94,'Ark34'!$A$2:$V$130,12,FALSE),0)+IF(E94="cup",VLOOKUP(E94,Arkcup!$A$2:$V$130,12,FALSE),0)+IF(A94=45,VLOOKUP(E94,'Ark45'!$A$2:$V$130,12,FALSE),0)++IF(A94=54,VLOOKUP(E94,'Ark54'!$A$2:$V$130,12,FALSE),0)+IF(A94=56,VLOOKUP(E94,'Ark56'!$A$2:$V$130,12,FALSE),0)+IF(A94=65,VLOOKUP(E94,'Ark65'!$A$2:$V$130,12,FALSE),0)+IF(A94="SW3",VLOOKUP(E94,ArkSw3!$A$2:$V$130,12,FALSE),0)+IF(A94="SW4",VLOOKUP(E94,ArkSw4!$A$2:$V$130,12,FALSE),0)+IF(A94="SW5",VLOOKUP(E94,ArkSw5!$A$2:$V$130,12,FALSE),0)+IF(A94="SW6",VLOOKUP(E94,ArkSw6!$A$2:$V$130,12,FALSE),0)+IF(A94="U911",VLOOKUP(E94,ArkU911s!$A$2:$V$130,12,FALSE),0)</f>
        <v>0</v>
      </c>
      <c r="M94" s="110">
        <f>IF(A94=43,VLOOKUP(E94,Ark43s!$A$2:$V$130,13,FALSE),0)+IF(A94=34,VLOOKUP(E94,'Ark34'!$A$2:$V$130,13,FALSE),0)+IF(E94="cup",VLOOKUP(E94,Arkcup!$A$2:$V$130,13,FALSE),0)+IF(A94=45,VLOOKUP(E94,'Ark45'!$A$2:$V$130,13,FALSE),0)++IF(A94=54,VLOOKUP(E94,'Ark54'!$A$2:$V$130,13,FALSE),0)+IF(A94=56,VLOOKUP(E94,'Ark56'!$A$2:$V$130,13,FALSE),0)+IF(A94=65,VLOOKUP(E94,'Ark65'!$A$2:$V$130,13,FALSE),0)+IF(A94="SW3",VLOOKUP(E94,ArkSw3!$A$2:$V$130,13,FALSE),0)+IF(A94="SW4",VLOOKUP(E94,ArkSw4!$A$2:$V$130,13,FALSE),0)+IF(A94="SW5",VLOOKUP(E94,ArkSw5!$A$2:$V$130,13,FALSE),0)+IF(A94="SW6",VLOOKUP(E94,ArkSw6!$A$2:$V$130,13,FALSE),0)+IF(A94="U911",VLOOKUP(E94,ArkU911s!$A$2:$V$130,13,FALSE),0)</f>
        <v>0</v>
      </c>
      <c r="N94" s="110">
        <f>IF(A94=43,VLOOKUP(E94,Ark43s!$A$2:$V$130,14,FALSE),0)+IF(A94=34,VLOOKUP(E94,'Ark34'!$A$2:$V$130,14,FALSE),0)+IF(E94="cup",VLOOKUP(E94,Arkcup!$A$2:$V$130,14,FALSE),0)+IF(A94=45,VLOOKUP(E94,'Ark45'!$A$2:$V$130,14,FALSE),0)++IF(A94=54,VLOOKUP(E94,'Ark54'!$A$2:$V$130,14,FALSE),0)+IF(A94=56,VLOOKUP(E94,'Ark56'!$A$2:$V$130,14,FALSE),0)+IF(A94=65,VLOOKUP(E94,'Ark65'!$A$2:$V$130,14,FALSE),0)+IF(A94="SW3",VLOOKUP(E94,ArkSw3!$A$2:$V$130,14,FALSE),0)+IF(A94="SW4",VLOOKUP(E94,ArkSw4!$A$2:$V$130,14,FALSE),0)+IF(A94="SW5",VLOOKUP(E94,ArkSw5!$A$2:$V$130,14,FALSE),0)+IF(A94="SW6",VLOOKUP(E94,ArkSw6!$A$2:$V$130,14,FALSE),0)+IF(A94="U911",VLOOKUP(E94,ArkU911s!$A$2:$V$130,14,FALSE),0)</f>
        <v>0</v>
      </c>
      <c r="O94" s="110">
        <f>IF(A94=43,VLOOKUP(E94,Ark43s!$A$2:$V$130,15,FALSE),0)+IF(A94=34,VLOOKUP(E94,'Ark34'!$A$2:$V$130,15,FALSE),0)+IF(E94="cup",VLOOKUP(E94,Arkcup!$A$2:$V$130,15,FALSE),0)+IF(A94=45,VLOOKUP(E94,'Ark45'!$A$2:$V$130,15,FALSE),0)++IF(A94=54,VLOOKUP(E94,'Ark54'!$A$2:$V$130,15,FALSE),0)+IF(A94=56,VLOOKUP(E94,'Ark56'!$A$2:$V$130,15,FALSE),0)+IF(A94=65,VLOOKUP(E94,'Ark65'!$A$2:$V$130,15,FALSE),0)+IF(A94="SW3",VLOOKUP(E94,ArkSw3!$A$2:$V$130,15,FALSE),0)+IF(A94="SW4",VLOOKUP(E94,ArkSw4!$A$2:$V$130,15,FALSE),0)+IF(A94="SW5",VLOOKUP(E94,ArkSw5!$A$2:$V$130,15,FALSE),0)+IF(A94="SW6",VLOOKUP(E94,ArkSw6!$A$2:$V$130,15,FALSE),0)+IF(A94="U911",VLOOKUP(E94,ArkU911s!$A$2:$V$130,15,FALSE),0)</f>
        <v>0</v>
      </c>
      <c r="P94" s="110">
        <f>IF(A94=43,VLOOKUP(E94,Ark43s!$A$2:$V$130,16,FALSE),0)+IF(A94=34,VLOOKUP(E94,'Ark34'!$A$2:$V$130,16,FALSE),0)+IF(E94="cup",VLOOKUP(E94,Arkcup!$A$2:$V$130,16,FALSE),0)+IF(A94=45,VLOOKUP(E94,'Ark45'!$A$2:$V$130,16,FALSE),0)+IF(A94=54,VLOOKUP(E94,'Ark54'!$A$2:$V$130,16,FALSE),0)+IF(A94=56,VLOOKUP(E94,'Ark56'!$A$2:$V$130,16,FALSE),0)+IF(A94=65,VLOOKUP(E94,'Ark65'!$A$2:$V$130,16,FALSE),0)+IF(A94="U911",VLOOKUP(E94,ArkU911s!$A$2:$V$130,16,FALSE),0)</f>
        <v>0</v>
      </c>
      <c r="Q94" s="110">
        <f>IF(A94=43,VLOOKUP(E94,Ark43s!$A$2:$V$130,17,FALSE),0)+IF(A94=34,VLOOKUP(E94,'Ark34'!$A$2:$V$130,17,FALSE),0)+IF(E94="cup",VLOOKUP(E94,Arkcup!$A$2:$V$130,17,FALSE),0)+IF(A94=45,VLOOKUP(E94,'Ark45'!$A$2:$V$130,17,FALSE),0)+IF(A94=54,VLOOKUP(E94,'Ark54'!$A$2:$V$130,17,FALSE),0)+IF(A94=56,VLOOKUP(E94,'Ark56'!$A$2:$V$130,17,FALSE),0)+IF(A94=65,VLOOKUP(E94,'Ark65'!$A$2:$V$130,17,FALSE),0)+IF(A94="U911",VLOOKUP(E94,ArkU911s!$A$2:$V$130,17,FALSE),0)</f>
        <v>0</v>
      </c>
      <c r="R94" s="110">
        <f>IF(A94=43,VLOOKUP(E94,Ark43s!$A$2:$V$130,18,FALSE),0)+IF(A94=34,VLOOKUP(E94,'Ark34'!$A$2:$V$130,18,FALSE),0)+IF(E94="cup",VLOOKUP(E94,Arkcup!$A$2:$V$130,18,FALSE),0)+IF(A94=45,VLOOKUP(E94,'Ark45'!$A$2:$V$130,18,FALSE),0)+IF(A94=54,VLOOKUP(E94,'Ark54'!$A$2:$V$130,18,FALSE),0)+IF(A94=56,VLOOKUP(E94,'Ark56'!$A$2:$V$130,18,FALSE),0)+IF(A94=65,VLOOKUP(E94,'Ark65'!$A$2:$V$130,18,FALSE),0)+IF(A94="U911",VLOOKUP(E94,ArkU911s!$A$2:$V$130,18,FALSE),0)</f>
        <v>0</v>
      </c>
      <c r="S94" s="110">
        <f>IF(A94=43,VLOOKUP(E94,Ark43s!$A$2:$V$130,19,FALSE),0)+IF(A94=34,VLOOKUP(E94,'Ark34'!$A$2:$V$130,19,FALSE),0)+IF(E94="cup",VLOOKUP(E94,Arkcup!$A$2:$V$130,19,FALSE),0)+IF(A94=45,VLOOKUP(E94,'Ark45'!$A$2:$V$130,19,FALSE),0)+IF(A94=54,VLOOKUP(E94,'Ark54'!$A$2:$V$130,19,FALSE),0)+IF(A94=56,VLOOKUP(E94,'Ark56'!$A$2:$V$130,19,FALSE),0)+IF(A94=65,VLOOKUP(E94,'Ark65'!$A$2:$V$130,19,FALSE),0)+IF(A94="U911",VLOOKUP(E94,ArkU911s!$A$2:$V$130,19,FALSE),0)</f>
        <v>0</v>
      </c>
      <c r="T94" s="110">
        <f>IF(A94=43,VLOOKUP(E94,Ark43s!$A$2:$V$130,20,FALSE),0)+IF(A94=34,VLOOKUP(E94,'Ark34'!$A$2:$V$130,20,FALSE),0)+IF(E94="cup",VLOOKUP(E94,Arkcup!$A$2:$V$130,20,FALSE),0)+IF(A94=45,VLOOKUP(E94,'Ark45'!$A$2:$V$130,20,FALSE),0)+IF(A94=54,VLOOKUP(E94,'Ark54'!$A$2:$V$130,20,FALSE),0)+IF(A94=56,VLOOKUP(E94,'Ark56'!$A$2:$V$130,20,FALSE),0)+IF(A94=65,VLOOKUP(E94,'Ark65'!$A$2:$V$130,20,FALSE),0)+IF(A94="U911",VLOOKUP(E94,ArkU911s!$A$2:$V$130,20,FALSE),0)</f>
        <v>0</v>
      </c>
      <c r="U94" s="110">
        <f>IF(A94=43,VLOOKUP(E94,Ark43s!$A$2:$V$130,21,FALSE),0)+IF(A94=34,VLOOKUP(E94,'Ark34'!$A$2:$V$130,21,FALSE),0)+IF(E94="cup",VLOOKUP(E94,Arkcup!$A$2:$V$130,21,FALSE),0)+IF(A94=45,VLOOKUP(E94,'Ark45'!$A$2:$V$130,21,FALSE),0)+IF(A94=54,VLOOKUP(E94,'Ark54'!$A$2:$V$130,21,FALSE),0)+IF(A94=56,VLOOKUP(E94,'Ark56'!$A$2:$V$130,21,FALSE),0)+IF(A94=65,VLOOKUP(E94,'Ark65'!$A$2:$V$130,21,FALSE),0)+IF(A94="U911",VLOOKUP(E94,ArkU911s!$A$2:$V$130,21,FALSE),0)</f>
        <v>0</v>
      </c>
      <c r="V94" s="31">
        <f t="shared" si="4"/>
        <v>0</v>
      </c>
      <c r="W94" s="114">
        <f>SUM(V94:V98)</f>
        <v>0</v>
      </c>
      <c r="X94" s="38"/>
    </row>
    <row r="95" spans="1:24" x14ac:dyDescent="0.25">
      <c r="A95">
        <v>54</v>
      </c>
      <c r="B95" s="26" t="s">
        <v>55</v>
      </c>
      <c r="C95" s="54" t="s">
        <v>21</v>
      </c>
      <c r="D95" s="61"/>
      <c r="E95" s="57">
        <v>0</v>
      </c>
      <c r="F95" s="111">
        <f>IF(A95=43,VLOOKUP(E95,Ark43s!$A$2:$V$130,6,FALSE),0)+IF(A95=34,VLOOKUP(E95,'Ark34'!$A$2:$V$130,6,FALSE),0)+IF(E95="cup",VLOOKUP(E95,Arkcup!$A$2:$V$130,6,FALSE),0)+IF(A95=45,VLOOKUP(E95,'Ark45'!$A$2:$V$130,6,FALSE),0)+IF(A95=54,VLOOKUP(E95,'Ark54'!$A$2:$V$130,6,FALSE),0)+IF(A95=56,VLOOKUP(E95,'Ark56'!$A$2:$V$130,6,FALSE),0)+IF(A95=65,VLOOKUP(E95,'Ark65'!$A$2:$V$130,6,FALSE),0)+IF(A95="U911",VLOOKUP(E95,ArkU911s!$A$2:$V$130,6,FALSE),0)</f>
        <v>0</v>
      </c>
      <c r="G95" s="111">
        <f>IF(A95=43,VLOOKUP(E95,Ark43s!$A$2:$V$130,7,FALSE),0)+IF(A95=34,VLOOKUP(E95,'Ark34'!$A$2:$V$130,7,FALSE),0)+IF(E95="cup",VLOOKUP(E95,Arkcup!$A$2:$V$130,7,FALSE),0)+IF(A95=45,VLOOKUP(E95,'Ark45'!$A$2:$V$130,7,FALSE),0)++IF(A95=54,VLOOKUP(E95,'Ark54'!$A$2:$V$130,7,FALSE),0)+IF(A95=56,VLOOKUP(E95,'Ark56'!$A$2:$V$130,7,FALSE),0)+IF(A95=65,VLOOKUP(E95,'Ark65'!$A$2:$V$130,7,FALSE),0)+IF(A95="U911",VLOOKUP(E95,ArkU911s!$A$2:$V$130,7,FALSE),0)</f>
        <v>0</v>
      </c>
      <c r="H95" s="111">
        <f>IF(A95=43,VLOOKUP(E95,Ark43s!$A$2:$V$130,8,FALSE),0)+IF(A95=34,VLOOKUP(E95,'Ark34'!$A$2:$V$130,8,FALSE),0)+IF(E95="cup",VLOOKUP(E95,Arkcup!$A$2:$V$130,8,FALSE),0)+IF(A95=45,VLOOKUP(E95,'Ark45'!$A$2:$V$130,8,FALSE),0)++IF(A95=54,VLOOKUP(E95,'Ark54'!$A$2:$V$130,8,FALSE),0)+IF(A95=56,VLOOKUP(E95,'Ark56'!$A$2:$V$130,8,FALSE),0)+IF(A95=65,VLOOKUP(E95,'Ark65'!$A$2:$V$130,8,FALSE),0)+IF(A95="U911",VLOOKUP(E95,ArkU911s!$A$2:$V$130,8,FALSE),0)</f>
        <v>0</v>
      </c>
      <c r="I95" s="111">
        <f>IF(A95=43,VLOOKUP(E95,Ark43s!$A$2:$V$130,9,FALSE),0)+IF(A95=34,VLOOKUP(E95,'Ark34'!$A$2:$V$130,9,FALSE),0)+IF(E95="cup",VLOOKUP(E95,Arkcup!$A$2:$V$130,9,FALSE),0)+IF(A95=45,VLOOKUP(E95,'Ark45'!$A$2:$V$130,9,FALSE),0)++IF(A95=54,VLOOKUP(E95,'Ark54'!$A$2:$V$130,9,FALSE),0)+IF(A95=56,VLOOKUP(E95,'Ark56'!$A$2:$V$130,9,FALSE),0)+IF(A95=65,VLOOKUP(E95,'Ark65'!$A$2:$V$130,9,FALSE),0)+IF(A95="U911",VLOOKUP(E95,ArkU911s!$A$2:$V$130,9,FALSE),0)</f>
        <v>0</v>
      </c>
      <c r="J95" s="111">
        <f>IF(A95=43,VLOOKUP(E95,Ark43s!$A$2:$V$130,10,FALSE),0)+IF(A95=34,VLOOKUP(E95,'Ark34'!$A$2:$V$130,10,FALSE),0)+IF(E95="cup",VLOOKUP(E95,Arkcup!$A$2:$V$130,10,FALSE),0)+IF(A95=45,VLOOKUP(E95,'Ark45'!$A$2:$V$130,10,FALSE),0)++IF(A95=54,VLOOKUP(E95,'Ark54'!$A$2:$V$130,10,FALSE),0)+IF(A95=56,VLOOKUP(E95,'Ark56'!$A$2:$V$130,10,FALSE),0)+IF(A95=65,VLOOKUP(E95,'Ark65'!$A$2:$V$130,10,FALSE),0)+IF(A95="SW3",VLOOKUP(E95,ArkSw3!$A$2:$V$130,10,FALSE),0)+IF(A95="SW4",VLOOKUP(E95,ArkSw4!$A$2:$V$130,10,FALSE),0)+IF(A95="SW5",VLOOKUP(E95,ArkSw5!$A$2:$V$130,10,FALSE),0)+IF(A95="SW6",VLOOKUP(E95,ArkSw6!$A$2:$V$130,10,FALSE),0)+IF(A95="U911",VLOOKUP(E95,ArkU911s!$A$2:$V$130,10,FALSE),0)</f>
        <v>0</v>
      </c>
      <c r="K95" s="111">
        <f>IF(A95=43,VLOOKUP(E95,Ark43s!$A$2:$V$130,11,FALSE),0)+IF(A95=34,VLOOKUP(E95,'Ark34'!$A$2:$V$130,11,FALSE),0)+IF(E95="cup",VLOOKUP(E95,Arkcup!$A$2:$V$130,11,FALSE),0)+IF(A95=45,VLOOKUP(E95,'Ark45'!$A$2:$V$130,11,FALSE),0)++IF(A95=54,VLOOKUP(E95,'Ark54'!$A$2:$V$130,11,FALSE),0)+IF(A95=56,VLOOKUP(E95,'Ark56'!$A$2:$V$130,11,FALSE),0)+IF(A95=65,VLOOKUP(E95,'Ark65'!$A$2:$V$130,11,FALSE),0)+IF(A95="SW3",VLOOKUP(E95,ArkSw3!$A$2:$V$130,11,FALSE),0)+IF(A95="SW4",VLOOKUP(E95,ArkSw4!$A$2:$V$130,11,FALSE),0)+IF(A95="SW5",VLOOKUP(E95,ArkSw5!$A$2:$V$130,11,FALSE),0)+IF(A95="SW6",VLOOKUP(E95,ArkSw6!$A$2:$V$130,11,FALSE),0)+IF(A95="U911",VLOOKUP(E95,ArkU911s!$A$2:$V$130,11,FALSE),0)</f>
        <v>0</v>
      </c>
      <c r="L95" s="111">
        <f>IF(A95=43,VLOOKUP(E95,Ark43s!$A$2:$V$130,12,FALSE),0)+IF(A95=34,VLOOKUP(E95,'Ark34'!$A$2:$V$130,12,FALSE),0)+IF(E95="cup",VLOOKUP(E95,Arkcup!$A$2:$V$130,12,FALSE),0)+IF(A95=45,VLOOKUP(E95,'Ark45'!$A$2:$V$130,12,FALSE),0)++IF(A95=54,VLOOKUP(E95,'Ark54'!$A$2:$V$130,12,FALSE),0)+IF(A95=56,VLOOKUP(E95,'Ark56'!$A$2:$V$130,12,FALSE),0)+IF(A95=65,VLOOKUP(E95,'Ark65'!$A$2:$V$130,12,FALSE),0)+IF(A95="SW3",VLOOKUP(E95,ArkSw3!$A$2:$V$130,12,FALSE),0)+IF(A95="SW4",VLOOKUP(E95,ArkSw4!$A$2:$V$130,12,FALSE),0)+IF(A95="SW5",VLOOKUP(E95,ArkSw5!$A$2:$V$130,12,FALSE),0)+IF(A95="SW6",VLOOKUP(E95,ArkSw6!$A$2:$V$130,12,FALSE),0)+IF(A95="U911",VLOOKUP(E95,ArkU911s!$A$2:$V$130,12,FALSE),0)</f>
        <v>0</v>
      </c>
      <c r="M95" s="111">
        <f>IF(A95=43,VLOOKUP(E95,Ark43s!$A$2:$V$130,13,FALSE),0)+IF(A95=34,VLOOKUP(E95,'Ark34'!$A$2:$V$130,13,FALSE),0)+IF(E95="cup",VLOOKUP(E95,Arkcup!$A$2:$V$130,13,FALSE),0)+IF(A95=45,VLOOKUP(E95,'Ark45'!$A$2:$V$130,13,FALSE),0)++IF(A95=54,VLOOKUP(E95,'Ark54'!$A$2:$V$130,13,FALSE),0)+IF(A95=56,VLOOKUP(E95,'Ark56'!$A$2:$V$130,13,FALSE),0)+IF(A95=65,VLOOKUP(E95,'Ark65'!$A$2:$V$130,13,FALSE),0)+IF(A95="SW3",VLOOKUP(E95,ArkSw3!$A$2:$V$130,13,FALSE),0)+IF(A95="SW4",VLOOKUP(E95,ArkSw4!$A$2:$V$130,13,FALSE),0)+IF(A95="SW5",VLOOKUP(E95,ArkSw5!$A$2:$V$130,13,FALSE),0)+IF(A95="SW6",VLOOKUP(E95,ArkSw6!$A$2:$V$130,13,FALSE),0)+IF(A95="U911",VLOOKUP(E95,ArkU911s!$A$2:$V$130,13,FALSE),0)</f>
        <v>0</v>
      </c>
      <c r="N95" s="111">
        <f>IF(A95=43,VLOOKUP(E95,Ark43s!$A$2:$V$130,14,FALSE),0)+IF(A95=34,VLOOKUP(E95,'Ark34'!$A$2:$V$130,14,FALSE),0)+IF(E95="cup",VLOOKUP(E95,Arkcup!$A$2:$V$130,14,FALSE),0)+IF(A95=45,VLOOKUP(E95,'Ark45'!$A$2:$V$130,14,FALSE),0)++IF(A95=54,VLOOKUP(E95,'Ark54'!$A$2:$V$130,14,FALSE),0)+IF(A95=56,VLOOKUP(E95,'Ark56'!$A$2:$V$130,14,FALSE),0)+IF(A95=65,VLOOKUP(E95,'Ark65'!$A$2:$V$130,14,FALSE),0)+IF(A95="SW3",VLOOKUP(E95,ArkSw3!$A$2:$V$130,14,FALSE),0)+IF(A95="SW4",VLOOKUP(E95,ArkSw4!$A$2:$V$130,14,FALSE),0)+IF(A95="SW5",VLOOKUP(E95,ArkSw5!$A$2:$V$130,14,FALSE),0)+IF(A95="SW6",VLOOKUP(E95,ArkSw6!$A$2:$V$130,14,FALSE),0)+IF(A95="U911",VLOOKUP(E95,ArkU911s!$A$2:$V$130,14,FALSE),0)</f>
        <v>0</v>
      </c>
      <c r="O95" s="111">
        <f>IF(A95=43,VLOOKUP(E95,Ark43s!$A$2:$V$130,15,FALSE),0)+IF(A95=34,VLOOKUP(E95,'Ark34'!$A$2:$V$130,15,FALSE),0)+IF(E95="cup",VLOOKUP(E95,Arkcup!$A$2:$V$130,15,FALSE),0)+IF(A95=45,VLOOKUP(E95,'Ark45'!$A$2:$V$130,15,FALSE),0)++IF(A95=54,VLOOKUP(E95,'Ark54'!$A$2:$V$130,15,FALSE),0)+IF(A95=56,VLOOKUP(E95,'Ark56'!$A$2:$V$130,15,FALSE),0)+IF(A95=65,VLOOKUP(E95,'Ark65'!$A$2:$V$130,15,FALSE),0)+IF(A95="SW3",VLOOKUP(E95,ArkSw3!$A$2:$V$130,15,FALSE),0)+IF(A95="SW4",VLOOKUP(E95,ArkSw4!$A$2:$V$130,15,FALSE),0)+IF(A95="SW5",VLOOKUP(E95,ArkSw5!$A$2:$V$130,15,FALSE),0)+IF(A95="SW6",VLOOKUP(E95,ArkSw6!$A$2:$V$130,15,FALSE),0)+IF(A95="U911",VLOOKUP(E95,ArkU911s!$A$2:$V$130,15,FALSE),0)</f>
        <v>0</v>
      </c>
      <c r="P95" s="111">
        <f>IF(A95=43,VLOOKUP(E95,Ark43s!$A$2:$V$130,16,FALSE),0)+IF(A95=34,VLOOKUP(E95,'Ark34'!$A$2:$V$130,16,FALSE),0)+IF(E95="cup",VLOOKUP(E95,Arkcup!$A$2:$V$130,16,FALSE),0)+IF(A95=45,VLOOKUP(E95,'Ark45'!$A$2:$V$130,16,FALSE),0)+IF(A95=54,VLOOKUP(E95,'Ark54'!$A$2:$V$130,16,FALSE),0)+IF(A95=56,VLOOKUP(E95,'Ark56'!$A$2:$V$130,16,FALSE),0)+IF(A95=65,VLOOKUP(E95,'Ark65'!$A$2:$V$130,16,FALSE),0)+IF(A95="U911",VLOOKUP(E95,ArkU911s!$A$2:$V$130,16,FALSE),0)</f>
        <v>0</v>
      </c>
      <c r="Q95" s="111">
        <f>IF(A95=43,VLOOKUP(E95,Ark43s!$A$2:$V$130,17,FALSE),0)+IF(A95=34,VLOOKUP(E95,'Ark34'!$A$2:$V$130,17,FALSE),0)+IF(E95="cup",VLOOKUP(E95,Arkcup!$A$2:$V$130,17,FALSE),0)+IF(A95=45,VLOOKUP(E95,'Ark45'!$A$2:$V$130,17,FALSE),0)+IF(A95=54,VLOOKUP(E95,'Ark54'!$A$2:$V$130,17,FALSE),0)+IF(A95=56,VLOOKUP(E95,'Ark56'!$A$2:$V$130,17,FALSE),0)+IF(A95=65,VLOOKUP(E95,'Ark65'!$A$2:$V$130,17,FALSE),0)+IF(A95="U911",VLOOKUP(E95,ArkU911s!$A$2:$V$130,17,FALSE),0)</f>
        <v>0</v>
      </c>
      <c r="R95" s="111">
        <f>IF(A95=43,VLOOKUP(E95,Ark43s!$A$2:$V$130,18,FALSE),0)+IF(A95=34,VLOOKUP(E95,'Ark34'!$A$2:$V$130,18,FALSE),0)+IF(E95="cup",VLOOKUP(E95,Arkcup!$A$2:$V$130,18,FALSE),0)+IF(A95=45,VLOOKUP(E95,'Ark45'!$A$2:$V$130,18,FALSE),0)+IF(A95=54,VLOOKUP(E95,'Ark54'!$A$2:$V$130,18,FALSE),0)+IF(A95=56,VLOOKUP(E95,'Ark56'!$A$2:$V$130,18,FALSE),0)+IF(A95=65,VLOOKUP(E95,'Ark65'!$A$2:$V$130,18,FALSE),0)+IF(A95="U911",VLOOKUP(E95,ArkU911s!$A$2:$V$130,18,FALSE),0)</f>
        <v>0</v>
      </c>
      <c r="S95" s="111">
        <f>IF(A95=43,VLOOKUP(E95,Ark43s!$A$2:$V$130,19,FALSE),0)+IF(A95=34,VLOOKUP(E95,'Ark34'!$A$2:$V$130,19,FALSE),0)+IF(E95="cup",VLOOKUP(E95,Arkcup!$A$2:$V$130,19,FALSE),0)+IF(A95=45,VLOOKUP(E95,'Ark45'!$A$2:$V$130,19,FALSE),0)+IF(A95=54,VLOOKUP(E95,'Ark54'!$A$2:$V$130,19,FALSE),0)+IF(A95=56,VLOOKUP(E95,'Ark56'!$A$2:$V$130,19,FALSE),0)+IF(A95=65,VLOOKUP(E95,'Ark65'!$A$2:$V$130,19,FALSE),0)+IF(A95="U911",VLOOKUP(E95,ArkU911s!$A$2:$V$130,19,FALSE),0)</f>
        <v>0</v>
      </c>
      <c r="T95" s="111">
        <f>IF(A95=43,VLOOKUP(E95,Ark43s!$A$2:$V$130,20,FALSE),0)+IF(A95=34,VLOOKUP(E95,'Ark34'!$A$2:$V$130,20,FALSE),0)+IF(E95="cup",VLOOKUP(E95,Arkcup!$A$2:$V$130,20,FALSE),0)+IF(A95=45,VLOOKUP(E95,'Ark45'!$A$2:$V$130,20,FALSE),0)+IF(A95=54,VLOOKUP(E95,'Ark54'!$A$2:$V$130,20,FALSE),0)+IF(A95=56,VLOOKUP(E95,'Ark56'!$A$2:$V$130,20,FALSE),0)+IF(A95=65,VLOOKUP(E95,'Ark65'!$A$2:$V$130,20,FALSE),0)+IF(A95="U911",VLOOKUP(E95,ArkU911s!$A$2:$V$130,20,FALSE),0)</f>
        <v>0</v>
      </c>
      <c r="U95" s="111">
        <f>IF(A95=43,VLOOKUP(E95,Ark43s!$A$2:$V$130,21,FALSE),0)+IF(A95=34,VLOOKUP(E95,'Ark34'!$A$2:$V$130,21,FALSE),0)+IF(E95="cup",VLOOKUP(E95,Arkcup!$A$2:$V$130,21,FALSE),0)+IF(A95=45,VLOOKUP(E95,'Ark45'!$A$2:$V$130,21,FALSE),0)+IF(A95=54,VLOOKUP(E95,'Ark54'!$A$2:$V$130,21,FALSE),0)+IF(A95=56,VLOOKUP(E95,'Ark56'!$A$2:$V$130,21,FALSE),0)+IF(A95=65,VLOOKUP(E95,'Ark65'!$A$2:$V$130,21,FALSE),0)+IF(A95="U911",VLOOKUP(E95,ArkU911s!$A$2:$V$130,21,FALSE),0)</f>
        <v>0</v>
      </c>
      <c r="V95" s="22">
        <f t="shared" si="4"/>
        <v>0</v>
      </c>
      <c r="W95" s="115"/>
    </row>
    <row r="96" spans="1:24" x14ac:dyDescent="0.25">
      <c r="A96">
        <v>43</v>
      </c>
      <c r="B96" s="26" t="s">
        <v>55</v>
      </c>
      <c r="C96" s="54" t="s">
        <v>22</v>
      </c>
      <c r="D96" s="61"/>
      <c r="E96" s="57">
        <v>0</v>
      </c>
      <c r="F96" s="111">
        <f>IF(A96=43,VLOOKUP(E96,Ark43d!$A$2:$V$130,6,FALSE),0)+IF(A96=34,VLOOKUP(E96,'Ark34'!$A$2:$V$130,6,FALSE),0)+IF(A96="cup",VLOOKUP(E96,Arkcup!$A$2:$V$130,6,FALSE),0)+IF(A96=45,VLOOKUP(E96,'Ark45'!$A$2:$V$130,6,FALSE),0)++IF(A96=54,VLOOKUP(E96,'Ark54'!$A$2:$V$130,6,FALSE),0)+IF(A96=56,VLOOKUP(E96,'Ark56'!$A$2:$V$130,6,FALSE),0)+IF(A96=65,VLOOKUP(E96,'Ark65'!$A$2:$V$130,6,FALSE),0)+IF(A96="U911",VLOOKUP(E96,ArkU11d!$A$2:$V$130,6,FALSE),0)</f>
        <v>0</v>
      </c>
      <c r="G96" s="111">
        <f>IF(A96=43,VLOOKUP(E96,Ark43d!$A$2:$V$130,7,FALSE),0)+IF(A96=34,VLOOKUP(E96,'Ark34'!$A$2:$V$130,7,FALSE),0)+IF(A96="cup",VLOOKUP(E96,Arkcup!$A$2:$V$130,7,FALSE),0)+IF(A96=45,VLOOKUP(E96,'Ark45'!$A$2:$V$130,7,FALSE),0)++IF(A96=54,VLOOKUP(E96,'Ark54'!$A$2:$V$130,7,FALSE),0)+IF(A96=56,VLOOKUP(E96,'Ark56'!$A$2:$V$130,7,FALSE),0)+IF(A96=65,VLOOKUP(E96,'Ark65'!$A$2:$V$130,7,FALSE),0)+IF(A96="U911",VLOOKUP(E96,ArkU11d!$A$2:$V$130,7,FALSE),0)</f>
        <v>0</v>
      </c>
      <c r="H96" s="111">
        <f>IF(A96=43,VLOOKUP(E96,Ark43d!$A$2:$V$130,8,FALSE),0)+IF(A96=34,VLOOKUP(E96,'Ark34'!$A$2:$V$130,8,FALSE),0)+IF(A96="cup",VLOOKUP(E96,Arkcup!$A$2:$V$130,8,FALSE),0)+IF(A96=45,VLOOKUP(E96,'Ark45'!$A$2:$V$130,8,FALSE),0)++IF(A96=54,VLOOKUP(E96,'Ark54'!$A$2:$V$130,8,FALSE),0)+IF(A96=56,VLOOKUP(E96,'Ark56'!$A$2:$V$130,8,FALSE),0)+IF(A96=65,VLOOKUP(E96,'Ark65'!$A$2:$V$130,8,FALSE),0)+IF(A96="U911",VLOOKUP(E96,ArkU11d!$A$2:$V$130,8,FALSE),0)</f>
        <v>0</v>
      </c>
      <c r="I96" s="111">
        <f>IF(A96=43,VLOOKUP(E96,Ark43d!$A$2:$V$130,9,FALSE),0)+IF(A96=34,VLOOKUP(E96,'Ark34'!$A$2:$V$130,9,FALSE),0)+IF(A96="cup",VLOOKUP(E96,Arkcup!$A$2:$V$130,9,FALSE),0)+IF(A96=45,VLOOKUP(E96,'Ark45'!$A$2:$V$130,9,FALSE),0)++IF(A96=54,VLOOKUP(E96,'Ark54'!$A$2:$V$130,9,FALSE),0)+IF(A96=56,VLOOKUP(E96,'Ark56'!$A$2:$V$130,9,FALSE),0)+IF(A96=65,VLOOKUP(E96,'Ark65'!$A$2:$V$130,9,FALSE),0)+IF(A96="U911",VLOOKUP(E96,ArkU11d!$A$2:$V$130,9,FALSE),0)</f>
        <v>0</v>
      </c>
      <c r="J96" s="111">
        <f>IF(A96=43,VLOOKUP(E96,Ark43s!$A$2:$V$130,10,FALSE),0)+IF(A96=34,VLOOKUP(E96,'Ark34'!$A$2:$V$130,10,FALSE),0)+IF(E96="cup",VLOOKUP(E96,Arkcup!$A$2:$V$130,10,FALSE),0)+IF(A96=45,VLOOKUP(E96,'Ark45'!$A$2:$V$130,10,FALSE),0)++IF(A96=54,VLOOKUP(E96,'Ark54'!$A$2:$V$130,10,FALSE),0)+IF(A96=56,VLOOKUP(E96,'Ark56'!$A$2:$V$130,10,FALSE),0)+IF(A96=65,VLOOKUP(E96,'Ark65'!$A$2:$V$130,10,FALSE),0)+IF(A96="SW3",VLOOKUP(E96,ArkSw3!$A$2:$V$130,10,FALSE),0)+IF(A96="SW4",VLOOKUP(E96,ArkSw4!$A$2:$V$130,10,FALSE),0)+IF(A96="SW5",VLOOKUP(E96,ArkSw5!$A$2:$V$130,10,FALSE),0)+IF(A96="SW6",VLOOKUP(E96,ArkSw6!$A$2:$V$130,10,FALSE),0)+IF(A96="U911",VLOOKUP(E96,ArkU11d!$A$2:$V$130,10,FALSE),0)</f>
        <v>0</v>
      </c>
      <c r="K96" s="111">
        <f>IF(A96=43,VLOOKUP(E96,Ark43s!$A$2:$V$130,11,FALSE),0)+IF(A96=34,VLOOKUP(E96,'Ark34'!$A$2:$V$130,11,FALSE),0)+IF(E96="cup",VLOOKUP(E96,Arkcup!$A$2:$V$130,11,FALSE),0)+IF(A96=45,VLOOKUP(E96,'Ark45'!$A$2:$V$130,11,FALSE),0)++IF(A96=54,VLOOKUP(E96,'Ark54'!$A$2:$V$130,11,FALSE),0)+IF(A96=56,VLOOKUP(E96,'Ark56'!$A$2:$V$130,11,FALSE),0)+IF(A96=65,VLOOKUP(E96,'Ark65'!$A$2:$V$130,11,FALSE),0)+IF(A96="SW3",VLOOKUP(E96,ArkSw3!$A$2:$V$130,11,FALSE),0)+IF(A96="SW4",VLOOKUP(E96,ArkSw4!$A$2:$V$130,11,FALSE),0)+IF(A96="SW5",VLOOKUP(E96,ArkSw5!$A$2:$V$130,11,FALSE),0)+IF(A96="SW6",VLOOKUP(E96,ArkSw6!$A$2:$V$130,11,FALSE),0)+IF(A96="U911",VLOOKUP(E96,ArkU11d!$A$2:$V$130,11,FALSE),0)</f>
        <v>0</v>
      </c>
      <c r="L96" s="111">
        <f>IF(A96=43,VLOOKUP(E96,Ark43s!$A$2:$V$130,12,FALSE),0)+IF(A96=34,VLOOKUP(E96,'Ark34'!$A$2:$V$130,12,FALSE),0)+IF(E96="cup",VLOOKUP(E96,Arkcup!$A$2:$V$130,12,FALSE),0)+IF(A96=45,VLOOKUP(E96,'Ark45'!$A$2:$V$130,12,FALSE),0)++IF(A96=54,VLOOKUP(E96,'Ark54'!$A$2:$V$130,12,FALSE),0)+IF(A96=56,VLOOKUP(E96,'Ark56'!$A$2:$V$130,12,FALSE),0)+IF(A96=65,VLOOKUP(E96,'Ark65'!$A$2:$V$130,12,FALSE),0)+IF(A96="SW3",VLOOKUP(E96,ArkSw3!$A$2:$V$130,12,FALSE),0)+IF(A96="SW4",VLOOKUP(E96,ArkSw4!$A$2:$V$130,12,FALSE),0)+IF(A96="SW5",VLOOKUP(E96,ArkSw5!$A$2:$V$130,12,FALSE),0)+IF(A96="SW6",VLOOKUP(E96,ArkSw6!$A$2:$V$130,12,FALSE),0)+IF(A96="U911",VLOOKUP(E96,ArkU11d!$A$2:$V$130,12,FALSE),0)</f>
        <v>0</v>
      </c>
      <c r="M96" s="111">
        <f>IF(A96=43,VLOOKUP(E96,Ark43s!$A$2:$V$130,13,FALSE),0)+IF(A96=34,VLOOKUP(E96,'Ark34'!$A$2:$V$130,13,FALSE),0)+IF(E96="cup",VLOOKUP(E96,Arkcup!$A$2:$V$130,13,FALSE),0)+IF(A96=45,VLOOKUP(E96,'Ark45'!$A$2:$V$130,13,FALSE),0)++IF(A96=54,VLOOKUP(E96,'Ark54'!$A$2:$V$130,13,FALSE),0)+IF(A96=56,VLOOKUP(E96,'Ark56'!$A$2:$V$130,13,FALSE),0)+IF(A96=65,VLOOKUP(E96,'Ark65'!$A$2:$V$130,13,FALSE),0)+IF(A96="SW3",VLOOKUP(E96,ArkSw3!$A$2:$V$130,13,FALSE),0)+IF(A96="SW4",VLOOKUP(E96,ArkSw4!$A$2:$V$130,13,FALSE),0)+IF(A96="SW5",VLOOKUP(E96,ArkSw5!$A$2:$V$130,13,FALSE),0)+IF(A96="SW6",VLOOKUP(E96,ArkSw6!$A$2:$V$130,13,FALSE),0)+IF(A96="U911",VLOOKUP(E96,ArkU11d!$A$2:$V$130,13,FALSE),0)</f>
        <v>0</v>
      </c>
      <c r="N96" s="111">
        <f>IF(A96=43,VLOOKUP(E96,Ark43s!$A$2:$V$130,14,FALSE),0)+IF(A96=34,VLOOKUP(E96,'Ark34'!$A$2:$V$130,14,FALSE),0)+IF(E96="cup",VLOOKUP(E96,Arkcup!$A$2:$V$130,14,FALSE),0)+IF(A96=45,VLOOKUP(E96,'Ark45'!$A$2:$V$130,14,FALSE),0)++IF(A96=54,VLOOKUP(E96,'Ark54'!$A$2:$V$130,14,FALSE),0)+IF(A96=56,VLOOKUP(E96,'Ark56'!$A$2:$V$130,14,FALSE),0)+IF(A96=65,VLOOKUP(E96,'Ark65'!$A$2:$V$130,14,FALSE),0)+IF(A96="SW3",VLOOKUP(E96,ArkSw3!$A$2:$V$130,14,FALSE),0)+IF(A96="SW4",VLOOKUP(E96,ArkSw4!$A$2:$V$130,14,FALSE),0)+IF(A96="SW5",VLOOKUP(E96,ArkSw5!$A$2:$V$130,14,FALSE),0)+IF(A96="SW6",VLOOKUP(E96,ArkSw6!$A$2:$V$130,14,FALSE),0)+IF(A96="U911",VLOOKUP(E96,ArkU11d!$A$2:$V$130,14,FALSE),0)</f>
        <v>0</v>
      </c>
      <c r="O96" s="111">
        <f>IF(A96=43,VLOOKUP(E96,Ark43s!$A$2:$V$130,15,FALSE),0)+IF(A96=34,VLOOKUP(E96,'Ark34'!$A$2:$V$130,15,FALSE),0)+IF(E96="cup",VLOOKUP(E96,Arkcup!$A$2:$V$130,15,FALSE),0)+IF(A96=45,VLOOKUP(E96,'Ark45'!$A$2:$V$130,15,FALSE),0)++IF(A96=54,VLOOKUP(E96,'Ark54'!$A$2:$V$130,15,FALSE),0)+IF(A96=56,VLOOKUP(E96,'Ark56'!$A$2:$V$130,15,FALSE),0)+IF(A96=65,VLOOKUP(E96,'Ark65'!$A$2:$V$130,15,FALSE),0)+IF(A96="SW3",VLOOKUP(E96,ArkSw3!$A$2:$V$130,15,FALSE),0)+IF(A96="SW4",VLOOKUP(E96,ArkSw4!$A$2:$V$130,15,FALSE),0)+IF(A96="SW5",VLOOKUP(E96,ArkSw5!$A$2:$V$130,15,FALSE),0)+IF(A96="SW6",VLOOKUP(E96,ArkSw6!$A$2:$V$130,15,FALSE),0)+IF(A96="U911",VLOOKUP(E96,ArkU11d!$A$2:$V$130,15,FALSE),0)</f>
        <v>0</v>
      </c>
      <c r="P96" s="111">
        <f>IF(A96=43,VLOOKUP(E96,Ark43s!$A$2:$V$130,16,FALSE),0)+IF(A96=34,VLOOKUP(E96,'Ark34'!$A$2:$V$130,16,FALSE),0)+IF(E96="cup",VLOOKUP(E96,Arkcup!$A$2:$V$130,16,FALSE),0)+IF(A96=45,VLOOKUP(E96,'Ark45'!$A$2:$V$130,16,FALSE),0)+IF(A96=54,VLOOKUP(E96,'Ark54'!$A$2:$V$130,16,FALSE),0)+IF(A96=56,VLOOKUP(E96,'Ark56'!$A$2:$V$130,16,FALSE),0)+IF(A96=65,VLOOKUP(E96,'Ark65'!$A$2:$V$130,16,FALSE),0)+IF(A96="U911",VLOOKUP(E96,ArkU11d!$A$2:$V$130,16,FALSE),0)</f>
        <v>0</v>
      </c>
      <c r="Q96" s="111">
        <f>IF(A96=43,VLOOKUP(E96,Ark43s!$A$2:$V$130,17,FALSE),0)+IF(A96=34,VLOOKUP(E96,'Ark34'!$A$2:$V$130,17,FALSE),0)+IF(E96="cup",VLOOKUP(E96,Arkcup!$A$2:$V$130,17,FALSE),0)+IF(A96=45,VLOOKUP(E96,'Ark45'!$A$2:$V$130,17,FALSE),0)+IF(A96=54,VLOOKUP(E96,'Ark54'!$A$2:$V$130,17,FALSE),0)+IF(A96=56,VLOOKUP(E96,'Ark56'!$A$2:$V$130,17,FALSE),0)+IF(A96=65,VLOOKUP(E96,'Ark65'!$A$2:$V$130,17,FALSE),0)+IF(A96="U911",VLOOKUP(E96,ArkU11d!$A$2:$V$130,17,FALSE),0)</f>
        <v>0</v>
      </c>
      <c r="R96" s="111">
        <f>IF(A96=43,VLOOKUP(E96,Ark43s!$A$2:$V$130,18,FALSE),0)+IF(A96=34,VLOOKUP(E96,'Ark34'!$A$2:$V$130,18,FALSE),0)+IF(E96="cup",VLOOKUP(E96,Arkcup!$A$2:$V$130,18,FALSE),0)+IF(A96=45,VLOOKUP(E96,'Ark45'!$A$2:$V$130,18,FALSE),0)+IF(A96=54,VLOOKUP(E96,'Ark54'!$A$2:$V$130,18,FALSE),0)+IF(A96=56,VLOOKUP(E96,'Ark56'!$A$2:$V$130,18,FALSE),0)+IF(A96=65,VLOOKUP(E96,'Ark65'!$A$2:$V$130,18,FALSE),0)+IF(A96="U911",VLOOKUP(E96,ArkU11d!$A$2:$V$130,18,FALSE),0)</f>
        <v>0</v>
      </c>
      <c r="S96" s="111">
        <f>IF(A96=43,VLOOKUP(E96,Ark43s!$A$2:$V$130,19,FALSE),0)+IF(A96=34,VLOOKUP(E96,'Ark34'!$A$2:$V$130,19,FALSE),0)+IF(E96="cup",VLOOKUP(E96,Arkcup!$A$2:$V$130,19,FALSE),0)+IF(A96=45,VLOOKUP(E96,'Ark45'!$A$2:$V$130,19,FALSE),0)+IF(A96=54,VLOOKUP(E96,'Ark54'!$A$2:$V$130,19,FALSE),0)+IF(A96=56,VLOOKUP(E96,'Ark56'!$A$2:$V$130,19,FALSE),0)+IF(A96=65,VLOOKUP(E96,'Ark65'!$A$2:$V$130,19,FALSE),0)+IF(A96="U911",VLOOKUP(E96,ArkU11d!$A$2:$V$130,19,FALSE),0)</f>
        <v>0</v>
      </c>
      <c r="T96" s="111">
        <f>IF(A96=43,VLOOKUP(E96,Ark43s!$A$2:$V$130,20,FALSE),0)+IF(A96=34,VLOOKUP(E96,'Ark34'!$A$2:$V$130,20,FALSE),0)+IF(E96="cup",VLOOKUP(E96,Arkcup!$A$2:$V$130,20,FALSE),0)+IF(A96=45,VLOOKUP(E96,'Ark45'!$A$2:$V$130,20,FALSE),0)+IF(A96=54,VLOOKUP(E96,'Ark54'!$A$2:$V$130,20,FALSE),0)+IF(A96=56,VLOOKUP(E96,'Ark56'!$A$2:$V$130,20,FALSE),0)+IF(A96=65,VLOOKUP(E96,'Ark65'!$A$2:$V$130,20,FALSE),0)+IF(A96="U911",VLOOKUP(E96,ArkU11d!$A$2:$V$130,20,FALSE),0)</f>
        <v>0</v>
      </c>
      <c r="U96" s="111">
        <f>IF(A96=43,VLOOKUP(E96,Ark43s!$A$2:$V$130,21,FALSE),0)+IF(A96=34,VLOOKUP(E96,'Ark34'!$A$2:$V$130,21,FALSE),0)+IF(E96="cup",VLOOKUP(E96,Arkcup!$A$2:$V$130,21,FALSE),0)+IF(A96=45,VLOOKUP(E96,'Ark45'!$A$2:$V$130,21,FALSE),0)+IF(A96=54,VLOOKUP(E96,'Ark54'!$A$2:$V$130,21,FALSE),0)+IF(A96=56,VLOOKUP(E96,'Ark56'!$A$2:$V$130,21,FALSE),0)+IF(A96=65,VLOOKUP(E96,'Ark65'!$A$2:$V$130,21,FALSE),0)+IF(A96="U911",VLOOKUP(E96,ArkU11d!$A$2:$V$130,21,FALSE),0)</f>
        <v>0</v>
      </c>
      <c r="V96" s="22">
        <f t="shared" si="4"/>
        <v>0</v>
      </c>
      <c r="W96" s="115"/>
    </row>
    <row r="97" spans="1:24" x14ac:dyDescent="0.25">
      <c r="A97">
        <v>43</v>
      </c>
      <c r="B97" s="26" t="s">
        <v>55</v>
      </c>
      <c r="C97" s="54" t="s">
        <v>23</v>
      </c>
      <c r="D97" s="61"/>
      <c r="E97" s="57">
        <v>0</v>
      </c>
      <c r="F97" s="111">
        <f>IF(A97=43,VLOOKUP(E97,Ark43d!$A$2:$V$130,6,FALSE),0)+IF(A97=34,VLOOKUP(E97,'Ark34'!$A$2:$V$130,6,FALSE),0)+IF(A97="cup",VLOOKUP(E97,Arkcup!$A$2:$V$130,6,FALSE),0)+IF(A97=45,VLOOKUP(E97,'Ark45'!$A$2:$V$130,6,FALSE),0)++IF(A97=54,VLOOKUP(E97,'Ark54'!$A$2:$V$130,6,FALSE),0)+IF(A97=56,VLOOKUP(E97,'Ark56'!$A$2:$V$130,6,FALSE),0)+IF(A97=65,VLOOKUP(E97,'Ark65'!$A$2:$V$130,6,FALSE),0)+IF(A97="U911",VLOOKUP(E97,ArkU11d!$A$2:$V$130,6,FALSE),0)</f>
        <v>0</v>
      </c>
      <c r="G97" s="111">
        <f>IF(A97=43,VLOOKUP(E97,Ark43d!$A$2:$V$130,7,FALSE),0)+IF(A97=34,VLOOKUP(E97,'Ark34'!$A$2:$V$130,7,FALSE),0)+IF(A97="cup",VLOOKUP(E97,Arkcup!$A$2:$V$130,7,FALSE),0)+IF(A97=45,VLOOKUP(E97,'Ark45'!$A$2:$V$130,7,FALSE),0)++IF(A97=54,VLOOKUP(E97,'Ark54'!$A$2:$V$130,7,FALSE),0)+IF(A97=56,VLOOKUP(E97,'Ark56'!$A$2:$V$130,7,FALSE),0)+IF(A97=65,VLOOKUP(E97,'Ark65'!$A$2:$V$130,7,FALSE),0)+IF(A97="U911",VLOOKUP(E97,ArkU11d!$A$2:$V$130,7,FALSE),0)</f>
        <v>0</v>
      </c>
      <c r="H97" s="111">
        <f>IF(A97=43,VLOOKUP(E97,Ark43d!$A$2:$V$130,8,FALSE),0)+IF(A97=34,VLOOKUP(E97,'Ark34'!$A$2:$V$130,8,FALSE),0)+IF(A97="cup",VLOOKUP(E97,Arkcup!$A$2:$V$130,8,FALSE),0)+IF(A97=45,VLOOKUP(E97,'Ark45'!$A$2:$V$130,8,FALSE),0)++IF(A97=54,VLOOKUP(E97,'Ark54'!$A$2:$V$130,8,FALSE),0)+IF(A97=56,VLOOKUP(E97,'Ark56'!$A$2:$V$130,8,FALSE),0)+IF(A97=65,VLOOKUP(E97,'Ark65'!$A$2:$V$130,8,FALSE),0)+IF(A97="U911",VLOOKUP(E97,ArkU11d!$A$2:$V$130,8,FALSE),0)</f>
        <v>0</v>
      </c>
      <c r="I97" s="111">
        <f>IF(A97=43,VLOOKUP(E97,Ark43d!$A$2:$V$130,9,FALSE),0)+IF(A97=34,VLOOKUP(E97,'Ark34'!$A$2:$V$130,9,FALSE),0)+IF(A97="cup",VLOOKUP(E97,Arkcup!$A$2:$V$130,9,FALSE),0)+IF(A97=45,VLOOKUP(E97,'Ark45'!$A$2:$V$130,9,FALSE),0)++IF(A97=54,VLOOKUP(E97,'Ark54'!$A$2:$V$130,9,FALSE),0)+IF(A97=56,VLOOKUP(E97,'Ark56'!$A$2:$V$130,9,FALSE),0)+IF(A97=65,VLOOKUP(E97,'Ark65'!$A$2:$V$130,9,FALSE),0)+IF(A97="U911",VLOOKUP(E97,ArkU11d!$A$2:$V$130,9,FALSE),0)</f>
        <v>0</v>
      </c>
      <c r="J97" s="111">
        <f>IF(A97=43,VLOOKUP(E97,Ark43s!$A$2:$V$130,10,FALSE),0)+IF(A97=34,VLOOKUP(E97,'Ark34'!$A$2:$V$130,10,FALSE),0)+IF(E97="cup",VLOOKUP(E97,Arkcup!$A$2:$V$130,10,FALSE),0)+IF(A97=45,VLOOKUP(E97,'Ark45'!$A$2:$V$130,10,FALSE),0)++IF(A97=54,VLOOKUP(E97,'Ark54'!$A$2:$V$130,10,FALSE),0)+IF(A97=56,VLOOKUP(E97,'Ark56'!$A$2:$V$130,10,FALSE),0)+IF(A97=65,VLOOKUP(E97,'Ark65'!$A$2:$V$130,10,FALSE),0)+IF(A97="SW3",VLOOKUP(E97,ArkSw3!$A$2:$V$130,10,FALSE),0)+IF(A97="SW4",VLOOKUP(E97,ArkSw4!$A$2:$V$130,10,FALSE),0)+IF(A97="SW5",VLOOKUP(E97,ArkSw5!$A$2:$V$130,10,FALSE),0)+IF(A97="SW6",VLOOKUP(E97,ArkSw6!$A$2:$V$130,10,FALSE),0)+IF(A97="U911",VLOOKUP(E97,ArkU11d!$A$2:$V$130,10,FALSE),0)</f>
        <v>0</v>
      </c>
      <c r="K97" s="111">
        <f>IF(A97=43,VLOOKUP(E97,Ark43s!$A$2:$V$130,11,FALSE),0)+IF(A97=34,VLOOKUP(E97,'Ark34'!$A$2:$V$130,11,FALSE),0)+IF(E97="cup",VLOOKUP(E97,Arkcup!$A$2:$V$130,11,FALSE),0)+IF(A97=45,VLOOKUP(E97,'Ark45'!$A$2:$V$130,11,FALSE),0)++IF(A97=54,VLOOKUP(E97,'Ark54'!$A$2:$V$130,11,FALSE),0)+IF(A97=56,VLOOKUP(E97,'Ark56'!$A$2:$V$130,11,FALSE),0)+IF(A97=65,VLOOKUP(E97,'Ark65'!$A$2:$V$130,11,FALSE),0)+IF(A97="SW3",VLOOKUP(E97,ArkSw3!$A$2:$V$130,11,FALSE),0)+IF(A97="SW4",VLOOKUP(E97,ArkSw4!$A$2:$V$130,11,FALSE),0)+IF(A97="SW5",VLOOKUP(E97,ArkSw5!$A$2:$V$130,11,FALSE),0)+IF(A97="SW6",VLOOKUP(E97,ArkSw6!$A$2:$V$130,11,FALSE),0)+IF(A97="U911",VLOOKUP(E97,ArkU11d!$A$2:$V$130,11,FALSE),0)</f>
        <v>0</v>
      </c>
      <c r="L97" s="111">
        <f>IF(A97=43,VLOOKUP(E97,Ark43s!$A$2:$V$130,12,FALSE),0)+IF(A97=34,VLOOKUP(E97,'Ark34'!$A$2:$V$130,12,FALSE),0)+IF(E97="cup",VLOOKUP(E97,Arkcup!$A$2:$V$130,12,FALSE),0)+IF(A97=45,VLOOKUP(E97,'Ark45'!$A$2:$V$130,12,FALSE),0)++IF(A97=54,VLOOKUP(E97,'Ark54'!$A$2:$V$130,12,FALSE),0)+IF(A97=56,VLOOKUP(E97,'Ark56'!$A$2:$V$130,12,FALSE),0)+IF(A97=65,VLOOKUP(E97,'Ark65'!$A$2:$V$130,12,FALSE),0)+IF(A97="SW3",VLOOKUP(E97,ArkSw3!$A$2:$V$130,12,FALSE),0)+IF(A97="SW4",VLOOKUP(E97,ArkSw4!$A$2:$V$130,12,FALSE),0)+IF(A97="SW5",VLOOKUP(E97,ArkSw5!$A$2:$V$130,12,FALSE),0)+IF(A97="SW6",VLOOKUP(E97,ArkSw6!$A$2:$V$130,12,FALSE),0)+IF(A97="U911",VLOOKUP(E97,ArkU11d!$A$2:$V$130,12,FALSE),0)</f>
        <v>0</v>
      </c>
      <c r="M97" s="111">
        <f>IF(A97=43,VLOOKUP(E97,Ark43s!$A$2:$V$130,13,FALSE),0)+IF(A97=34,VLOOKUP(E97,'Ark34'!$A$2:$V$130,13,FALSE),0)+IF(E97="cup",VLOOKUP(E97,Arkcup!$A$2:$V$130,13,FALSE),0)+IF(A97=45,VLOOKUP(E97,'Ark45'!$A$2:$V$130,13,FALSE),0)++IF(A97=54,VLOOKUP(E97,'Ark54'!$A$2:$V$130,13,FALSE),0)+IF(A97=56,VLOOKUP(E97,'Ark56'!$A$2:$V$130,13,FALSE),0)+IF(A97=65,VLOOKUP(E97,'Ark65'!$A$2:$V$130,13,FALSE),0)+IF(A97="SW3",VLOOKUP(E97,ArkSw3!$A$2:$V$130,13,FALSE),0)+IF(A97="SW4",VLOOKUP(E97,ArkSw4!$A$2:$V$130,13,FALSE),0)+IF(A97="SW5",VLOOKUP(E97,ArkSw5!$A$2:$V$130,13,FALSE),0)+IF(A97="SW6",VLOOKUP(E97,ArkSw6!$A$2:$V$130,13,FALSE),0)+IF(A97="U911",VLOOKUP(E97,ArkU11d!$A$2:$V$130,13,FALSE),0)</f>
        <v>0</v>
      </c>
      <c r="N97" s="111">
        <f>IF(A97=43,VLOOKUP(E97,Ark43s!$A$2:$V$130,14,FALSE),0)+IF(A97=34,VLOOKUP(E97,'Ark34'!$A$2:$V$130,14,FALSE),0)+IF(E97="cup",VLOOKUP(E97,Arkcup!$A$2:$V$130,14,FALSE),0)+IF(A97=45,VLOOKUP(E97,'Ark45'!$A$2:$V$130,14,FALSE),0)++IF(A97=54,VLOOKUP(E97,'Ark54'!$A$2:$V$130,14,FALSE),0)+IF(A97=56,VLOOKUP(E97,'Ark56'!$A$2:$V$130,14,FALSE),0)+IF(A97=65,VLOOKUP(E97,'Ark65'!$A$2:$V$130,14,FALSE),0)+IF(A97="SW3",VLOOKUP(E97,ArkSw3!$A$2:$V$130,14,FALSE),0)+IF(A97="SW4",VLOOKUP(E97,ArkSw4!$A$2:$V$130,14,FALSE),0)+IF(A97="SW5",VLOOKUP(E97,ArkSw5!$A$2:$V$130,14,FALSE),0)+IF(A97="SW6",VLOOKUP(E97,ArkSw6!$A$2:$V$130,14,FALSE),0)+IF(A97="U911",VLOOKUP(E97,ArkU11d!$A$2:$V$130,14,FALSE),0)</f>
        <v>0</v>
      </c>
      <c r="O97" s="111">
        <f>IF(A97=43,VLOOKUP(E97,Ark43s!$A$2:$V$130,15,FALSE),0)+IF(A97=34,VLOOKUP(E97,'Ark34'!$A$2:$V$130,15,FALSE),0)+IF(E97="cup",VLOOKUP(E97,Arkcup!$A$2:$V$130,15,FALSE),0)+IF(A97=45,VLOOKUP(E97,'Ark45'!$A$2:$V$130,15,FALSE),0)++IF(A97=54,VLOOKUP(E97,'Ark54'!$A$2:$V$130,15,FALSE),0)+IF(A97=56,VLOOKUP(E97,'Ark56'!$A$2:$V$130,15,FALSE),0)+IF(A97=65,VLOOKUP(E97,'Ark65'!$A$2:$V$130,15,FALSE),0)+IF(A97="SW3",VLOOKUP(E97,ArkSw3!$A$2:$V$130,15,FALSE),0)+IF(A97="SW4",VLOOKUP(E97,ArkSw4!$A$2:$V$130,15,FALSE),0)+IF(A97="SW5",VLOOKUP(E97,ArkSw5!$A$2:$V$130,15,FALSE),0)+IF(A97="SW6",VLOOKUP(E97,ArkSw6!$A$2:$V$130,15,FALSE),0)+IF(A97="U911",VLOOKUP(E97,ArkU11d!$A$2:$V$130,15,FALSE),0)</f>
        <v>0</v>
      </c>
      <c r="P97" s="111">
        <f>IF(A97=43,VLOOKUP(E97,Ark43s!$A$2:$V$130,16,FALSE),0)+IF(A97=34,VLOOKUP(E97,'Ark34'!$A$2:$V$130,16,FALSE),0)+IF(E97="cup",VLOOKUP(E97,Arkcup!$A$2:$V$130,16,FALSE),0)+IF(A97=45,VLOOKUP(E97,'Ark45'!$A$2:$V$130,16,FALSE),0)+IF(A97=54,VLOOKUP(E97,'Ark54'!$A$2:$V$130,16,FALSE),0)+IF(A97=56,VLOOKUP(E97,'Ark56'!$A$2:$V$130,16,FALSE),0)+IF(A97=65,VLOOKUP(E97,'Ark65'!$A$2:$V$130,16,FALSE),0)+IF(A97="U911",VLOOKUP(E97,ArkU11d!$A$2:$V$130,16,FALSE),0)</f>
        <v>0</v>
      </c>
      <c r="Q97" s="111">
        <f>IF(A97=43,VLOOKUP(E97,Ark43s!$A$2:$V$130,17,FALSE),0)+IF(A97=34,VLOOKUP(E97,'Ark34'!$A$2:$V$130,17,FALSE),0)+IF(E97="cup",VLOOKUP(E97,Arkcup!$A$2:$V$130,17,FALSE),0)+IF(A97=45,VLOOKUP(E97,'Ark45'!$A$2:$V$130,17,FALSE),0)+IF(A97=54,VLOOKUP(E97,'Ark54'!$A$2:$V$130,17,FALSE),0)+IF(A97=56,VLOOKUP(E97,'Ark56'!$A$2:$V$130,17,FALSE),0)+IF(A97=65,VLOOKUP(E97,'Ark65'!$A$2:$V$130,17,FALSE),0)+IF(A97="U911",VLOOKUP(E97,ArkU11d!$A$2:$V$130,17,FALSE),0)</f>
        <v>0</v>
      </c>
      <c r="R97" s="111">
        <f>IF(A97=43,VLOOKUP(E97,Ark43s!$A$2:$V$130,18,FALSE),0)+IF(A97=34,VLOOKUP(E97,'Ark34'!$A$2:$V$130,18,FALSE),0)+IF(E97="cup",VLOOKUP(E97,Arkcup!$A$2:$V$130,18,FALSE),0)+IF(A97=45,VLOOKUP(E97,'Ark45'!$A$2:$V$130,18,FALSE),0)+IF(A97=54,VLOOKUP(E97,'Ark54'!$A$2:$V$130,18,FALSE),0)+IF(A97=56,VLOOKUP(E97,'Ark56'!$A$2:$V$130,18,FALSE),0)+IF(A97=65,VLOOKUP(E97,'Ark65'!$A$2:$V$130,18,FALSE),0)+IF(A97="U911",VLOOKUP(E97,ArkU11d!$A$2:$V$130,18,FALSE),0)</f>
        <v>0</v>
      </c>
      <c r="S97" s="111">
        <f>IF(A97=43,VLOOKUP(E97,Ark43s!$A$2:$V$130,19,FALSE),0)+IF(A97=34,VLOOKUP(E97,'Ark34'!$A$2:$V$130,19,FALSE),0)+IF(E97="cup",VLOOKUP(E97,Arkcup!$A$2:$V$130,19,FALSE),0)+IF(A97=45,VLOOKUP(E97,'Ark45'!$A$2:$V$130,19,FALSE),0)+IF(A97=54,VLOOKUP(E97,'Ark54'!$A$2:$V$130,19,FALSE),0)+IF(A97=56,VLOOKUP(E97,'Ark56'!$A$2:$V$130,19,FALSE),0)+IF(A97=65,VLOOKUP(E97,'Ark65'!$A$2:$V$130,19,FALSE),0)+IF(A97="U911",VLOOKUP(E97,ArkU11d!$A$2:$V$130,19,FALSE),0)</f>
        <v>0</v>
      </c>
      <c r="T97" s="111">
        <f>IF(A97=43,VLOOKUP(E97,Ark43s!$A$2:$V$130,20,FALSE),0)+IF(A97=34,VLOOKUP(E97,'Ark34'!$A$2:$V$130,20,FALSE),0)+IF(E97="cup",VLOOKUP(E97,Arkcup!$A$2:$V$130,20,FALSE),0)+IF(A97=45,VLOOKUP(E97,'Ark45'!$A$2:$V$130,20,FALSE),0)+IF(A97=54,VLOOKUP(E97,'Ark54'!$A$2:$V$130,20,FALSE),0)+IF(A97=56,VLOOKUP(E97,'Ark56'!$A$2:$V$130,20,FALSE),0)+IF(A97=65,VLOOKUP(E97,'Ark65'!$A$2:$V$130,20,FALSE),0)+IF(A97="U911",VLOOKUP(E97,ArkU11d!$A$2:$V$130,20,FALSE),0)</f>
        <v>0</v>
      </c>
      <c r="U97" s="111">
        <f>IF(A97=43,VLOOKUP(E97,Ark43s!$A$2:$V$130,21,FALSE),0)+IF(A97=34,VLOOKUP(E97,'Ark34'!$A$2:$V$130,21,FALSE),0)+IF(E97="cup",VLOOKUP(E97,Arkcup!$A$2:$V$130,21,FALSE),0)+IF(A97=45,VLOOKUP(E97,'Ark45'!$A$2:$V$130,21,FALSE),0)+IF(A97=54,VLOOKUP(E97,'Ark54'!$A$2:$V$130,21,FALSE),0)+IF(A97=56,VLOOKUP(E97,'Ark56'!$A$2:$V$130,21,FALSE),0)+IF(A97=65,VLOOKUP(E97,'Ark65'!$A$2:$V$130,21,FALSE),0)+IF(A97="U911",VLOOKUP(E97,ArkU11d!$A$2:$V$130,21,FALSE),0)</f>
        <v>0</v>
      </c>
      <c r="V97" s="22">
        <f t="shared" si="4"/>
        <v>0</v>
      </c>
      <c r="W97" s="115"/>
    </row>
    <row r="98" spans="1:24" ht="15.75" thickBot="1" x14ac:dyDescent="0.3">
      <c r="A98">
        <v>43</v>
      </c>
      <c r="B98" s="35" t="s">
        <v>55</v>
      </c>
      <c r="C98" s="55" t="s">
        <v>24</v>
      </c>
      <c r="D98" s="62"/>
      <c r="E98" s="58">
        <v>0</v>
      </c>
      <c r="F98" s="112">
        <f>IF(A98=43,VLOOKUP(E98,Ark43d!$A$2:$V$130,6,FALSE),0)+IF(A98=34,VLOOKUP(E98,'Ark34'!$A$2:$V$130,6,FALSE),0)+IF(A98="cup",VLOOKUP(E98,Arkcup!$A$2:$V$130,6,FALSE),0)+IF(A98=45,VLOOKUP(E98,'Ark45'!$A$2:$V$130,6,FALSE),0)++IF(A98=54,VLOOKUP(E98,'Ark54'!$A$2:$V$130,6,FALSE),0)+IF(A98=56,VLOOKUP(E98,'Ark56'!$A$2:$V$130,6,FALSE),0)+IF(A98=65,VLOOKUP(E98,'Ark65'!$A$2:$V$130,6,FALSE),0)+IF(A98="U911",VLOOKUP(E98,ArkU11d!$A$2:$V$130,6,FALSE),0)</f>
        <v>0</v>
      </c>
      <c r="G98" s="112">
        <f>IF(A98=43,VLOOKUP(E98,Ark43d!$A$2:$V$130,7,FALSE),0)+IF(A98=34,VLOOKUP(E98,'Ark34'!$A$2:$V$130,7,FALSE),0)+IF(A98="cup",VLOOKUP(E98,Arkcup!$A$2:$V$130,7,FALSE),0)+IF(A98=45,VLOOKUP(E98,'Ark45'!$A$2:$V$130,7,FALSE),0)++IF(A98=54,VLOOKUP(E98,'Ark54'!$A$2:$V$130,7,FALSE),0)+IF(A98=56,VLOOKUP(E98,'Ark56'!$A$2:$V$130,7,FALSE),0)+IF(A98=65,VLOOKUP(E98,'Ark65'!$A$2:$V$130,7,FALSE),0)+IF(A98="U911",VLOOKUP(E98,ArkU11d!$A$2:$V$130,7,FALSE),0)</f>
        <v>0</v>
      </c>
      <c r="H98" s="112">
        <f>IF(A98=43,VLOOKUP(E98,Ark43d!$A$2:$V$130,8,FALSE),0)+IF(A98=34,VLOOKUP(E98,'Ark34'!$A$2:$V$130,8,FALSE),0)+IF(A98="cup",VLOOKUP(E98,Arkcup!$A$2:$V$130,8,FALSE),0)+IF(A98=45,VLOOKUP(E98,'Ark45'!$A$2:$V$130,8,FALSE),0)++IF(A98=54,VLOOKUP(E98,'Ark54'!$A$2:$V$130,8,FALSE),0)+IF(A98=56,VLOOKUP(E98,'Ark56'!$A$2:$V$130,8,FALSE),0)+IF(A98=65,VLOOKUP(E98,'Ark65'!$A$2:$V$130,8,FALSE),0)+IF(A98="U911",VLOOKUP(E98,ArkU11d!$A$2:$V$130,8,FALSE),0)</f>
        <v>0</v>
      </c>
      <c r="I98" s="112">
        <f>IF(A98=43,VLOOKUP(E98,Ark43d!$A$2:$V$130,9,FALSE),0)+IF(A98=34,VLOOKUP(E98,'Ark34'!$A$2:$V$130,9,FALSE),0)+IF(A98="cup",VLOOKUP(E98,Arkcup!$A$2:$V$130,9,FALSE),0)+IF(A98=45,VLOOKUP(E98,'Ark45'!$A$2:$V$130,9,FALSE),0)++IF(A98=54,VLOOKUP(E98,'Ark54'!$A$2:$V$130,9,FALSE),0)+IF(A98=56,VLOOKUP(E98,'Ark56'!$A$2:$V$130,9,FALSE),0)+IF(A98=65,VLOOKUP(E98,'Ark65'!$A$2:$V$130,9,FALSE),0)+IF(A98="U911",VLOOKUP(E98,ArkU11d!$A$2:$V$130,9,FALSE),0)</f>
        <v>0</v>
      </c>
      <c r="J98" s="112">
        <f>IF(A98=43,VLOOKUP(E98,Ark43s!$A$2:$V$130,10,FALSE),0)+IF(A98=34,VLOOKUP(E98,'Ark34'!$A$2:$V$130,10,FALSE),0)+IF(E98="cup",VLOOKUP(E98,Arkcup!$A$2:$V$130,10,FALSE),0)+IF(A98=45,VLOOKUP(E98,'Ark45'!$A$2:$V$130,10,FALSE),0)++IF(A98=54,VLOOKUP(E98,'Ark54'!$A$2:$V$130,10,FALSE),0)+IF(A98=56,VLOOKUP(E98,'Ark56'!$A$2:$V$130,10,FALSE),0)+IF(A98=65,VLOOKUP(E98,'Ark65'!$A$2:$V$130,10,FALSE),0)+IF(A98="SW3",VLOOKUP(E98,ArkSw3!$A$2:$V$130,10,FALSE),0)+IF(A98="SW4",VLOOKUP(E98,ArkSw4!$A$2:$V$130,10,FALSE),0)+IF(A98="SW5",VLOOKUP(E98,ArkSw5!$A$2:$V$130,10,FALSE),0)+IF(A98="SW6",VLOOKUP(E98,ArkSw6!$A$2:$V$130,10,FALSE),0)+IF(A98="U911",VLOOKUP(E98,ArkU11d!$A$2:$V$130,10,FALSE),0)</f>
        <v>0</v>
      </c>
      <c r="K98" s="112">
        <f>IF(A98=43,VLOOKUP(E98,Ark43s!$A$2:$V$130,11,FALSE),0)+IF(A98=34,VLOOKUP(E98,'Ark34'!$A$2:$V$130,11,FALSE),0)+IF(E98="cup",VLOOKUP(E98,Arkcup!$A$2:$V$130,11,FALSE),0)+IF(A98=45,VLOOKUP(E98,'Ark45'!$A$2:$V$130,11,FALSE),0)++IF(A98=54,VLOOKUP(E98,'Ark54'!$A$2:$V$130,11,FALSE),0)+IF(A98=56,VLOOKUP(E98,'Ark56'!$A$2:$V$130,11,FALSE),0)+IF(A98=65,VLOOKUP(E98,'Ark65'!$A$2:$V$130,11,FALSE),0)+IF(A98="SW3",VLOOKUP(E98,ArkSw3!$A$2:$V$130,11,FALSE),0)+IF(A98="SW4",VLOOKUP(E98,ArkSw4!$A$2:$V$130,11,FALSE),0)+IF(A98="SW5",VLOOKUP(E98,ArkSw5!$A$2:$V$130,11,FALSE),0)+IF(A98="SW6",VLOOKUP(E98,ArkSw6!$A$2:$V$130,11,FALSE),0)+IF(A98="U911",VLOOKUP(E98,ArkU11d!$A$2:$V$130,11,FALSE),0)</f>
        <v>0</v>
      </c>
      <c r="L98" s="112">
        <f>IF(A98=43,VLOOKUP(E98,Ark43s!$A$2:$V$130,12,FALSE),0)+IF(A98=34,VLOOKUP(E98,'Ark34'!$A$2:$V$130,12,FALSE),0)+IF(E98="cup",VLOOKUP(E98,Arkcup!$A$2:$V$130,12,FALSE),0)+IF(A98=45,VLOOKUP(E98,'Ark45'!$A$2:$V$130,12,FALSE),0)++IF(A98=54,VLOOKUP(E98,'Ark54'!$A$2:$V$130,12,FALSE),0)+IF(A98=56,VLOOKUP(E98,'Ark56'!$A$2:$V$130,12,FALSE),0)+IF(A98=65,VLOOKUP(E98,'Ark65'!$A$2:$V$130,12,FALSE),0)+IF(A98="SW3",VLOOKUP(E98,ArkSw3!$A$2:$V$130,12,FALSE),0)+IF(A98="SW4",VLOOKUP(E98,ArkSw4!$A$2:$V$130,12,FALSE),0)+IF(A98="SW5",VLOOKUP(E98,ArkSw5!$A$2:$V$130,12,FALSE),0)+IF(A98="SW6",VLOOKUP(E98,ArkSw6!$A$2:$V$130,12,FALSE),0)+IF(A98="U911",VLOOKUP(E98,ArkU11d!$A$2:$V$130,12,FALSE),0)</f>
        <v>0</v>
      </c>
      <c r="M98" s="112">
        <f>IF(A98=43,VLOOKUP(E98,Ark43s!$A$2:$V$130,13,FALSE),0)+IF(A98=34,VLOOKUP(E98,'Ark34'!$A$2:$V$130,13,FALSE),0)+IF(E98="cup",VLOOKUP(E98,Arkcup!$A$2:$V$130,13,FALSE),0)+IF(A98=45,VLOOKUP(E98,'Ark45'!$A$2:$V$130,13,FALSE),0)++IF(A98=54,VLOOKUP(E98,'Ark54'!$A$2:$V$130,13,FALSE),0)+IF(A98=56,VLOOKUP(E98,'Ark56'!$A$2:$V$130,13,FALSE),0)+IF(A98=65,VLOOKUP(E98,'Ark65'!$A$2:$V$130,13,FALSE),0)+IF(A98="SW3",VLOOKUP(E98,ArkSw3!$A$2:$V$130,13,FALSE),0)+IF(A98="SW4",VLOOKUP(E98,ArkSw4!$A$2:$V$130,13,FALSE),0)+IF(A98="SW5",VLOOKUP(E98,ArkSw5!$A$2:$V$130,13,FALSE),0)+IF(A98="SW6",VLOOKUP(E98,ArkSw6!$A$2:$V$130,13,FALSE),0)+IF(A98="U911",VLOOKUP(E98,ArkU11d!$A$2:$V$130,13,FALSE),0)</f>
        <v>0</v>
      </c>
      <c r="N98" s="112">
        <f>IF(A98=43,VLOOKUP(E98,Ark43s!$A$2:$V$130,14,FALSE),0)+IF(A98=34,VLOOKUP(E98,'Ark34'!$A$2:$V$130,14,FALSE),0)+IF(E98="cup",VLOOKUP(E98,Arkcup!$A$2:$V$130,14,FALSE),0)+IF(A98=45,VLOOKUP(E98,'Ark45'!$A$2:$V$130,14,FALSE),0)++IF(A98=54,VLOOKUP(E98,'Ark54'!$A$2:$V$130,14,FALSE),0)+IF(A98=56,VLOOKUP(E98,'Ark56'!$A$2:$V$130,14,FALSE),0)+IF(A98=65,VLOOKUP(E98,'Ark65'!$A$2:$V$130,14,FALSE),0)+IF(A98="SW3",VLOOKUP(E98,ArkSw3!$A$2:$V$130,14,FALSE),0)+IF(A98="SW4",VLOOKUP(E98,ArkSw4!$A$2:$V$130,14,FALSE),0)+IF(A98="SW5",VLOOKUP(E98,ArkSw5!$A$2:$V$130,14,FALSE),0)+IF(A98="SW6",VLOOKUP(E98,ArkSw6!$A$2:$V$130,14,FALSE),0)+IF(A98="U911",VLOOKUP(E98,ArkU11d!$A$2:$V$130,14,FALSE),0)</f>
        <v>0</v>
      </c>
      <c r="O98" s="112">
        <f>IF(A98=43,VLOOKUP(E98,Ark43s!$A$2:$V$130,15,FALSE),0)+IF(A98=34,VLOOKUP(E98,'Ark34'!$A$2:$V$130,15,FALSE),0)+IF(E98="cup",VLOOKUP(E98,Arkcup!$A$2:$V$130,15,FALSE),0)+IF(A98=45,VLOOKUP(E98,'Ark45'!$A$2:$V$130,15,FALSE),0)++IF(A98=54,VLOOKUP(E98,'Ark54'!$A$2:$V$130,15,FALSE),0)+IF(A98=56,VLOOKUP(E98,'Ark56'!$A$2:$V$130,15,FALSE),0)+IF(A98=65,VLOOKUP(E98,'Ark65'!$A$2:$V$130,15,FALSE),0)+IF(A98="SW3",VLOOKUP(E98,ArkSw3!$A$2:$V$130,15,FALSE),0)+IF(A98="SW4",VLOOKUP(E98,ArkSw4!$A$2:$V$130,15,FALSE),0)+IF(A98="SW5",VLOOKUP(E98,ArkSw5!$A$2:$V$130,15,FALSE),0)+IF(A98="SW6",VLOOKUP(E98,ArkSw6!$A$2:$V$130,15,FALSE),0)+IF(A98="U911",VLOOKUP(E98,ArkU11d!$A$2:$V$130,15,FALSE),0)</f>
        <v>0</v>
      </c>
      <c r="P98" s="112">
        <f>IF(A98=43,VLOOKUP(E98,Ark43s!$A$2:$V$130,16,FALSE),0)+IF(A98=34,VLOOKUP(E98,'Ark34'!$A$2:$V$130,16,FALSE),0)+IF(E98="cup",VLOOKUP(E98,Arkcup!$A$2:$V$130,16,FALSE),0)+IF(A98=45,VLOOKUP(E98,'Ark45'!$A$2:$V$130,16,FALSE),0)+IF(A98=54,VLOOKUP(E98,'Ark54'!$A$2:$V$130,16,FALSE),0)+IF(A98=56,VLOOKUP(E98,'Ark56'!$A$2:$V$130,16,FALSE),0)+IF(A98=65,VLOOKUP(E98,'Ark65'!$A$2:$V$130,16,FALSE),0)+IF(A98="U911",VLOOKUP(E98,ArkU11d!$A$2:$V$130,16,FALSE),0)</f>
        <v>0</v>
      </c>
      <c r="Q98" s="112">
        <f>IF(A98=43,VLOOKUP(E98,Ark43s!$A$2:$V$130,17,FALSE),0)+IF(A98=34,VLOOKUP(E98,'Ark34'!$A$2:$V$130,17,FALSE),0)+IF(E98="cup",VLOOKUP(E98,Arkcup!$A$2:$V$130,17,FALSE),0)+IF(A98=45,VLOOKUP(E98,'Ark45'!$A$2:$V$130,17,FALSE),0)+IF(A98=54,VLOOKUP(E98,'Ark54'!$A$2:$V$130,17,FALSE),0)+IF(A98=56,VLOOKUP(E98,'Ark56'!$A$2:$V$130,17,FALSE),0)+IF(A98=65,VLOOKUP(E98,'Ark65'!$A$2:$V$130,17,FALSE),0)+IF(A98="U911",VLOOKUP(E98,ArkU11d!$A$2:$V$130,17,FALSE),0)</f>
        <v>0</v>
      </c>
      <c r="R98" s="112">
        <f>IF(A98=43,VLOOKUP(E98,Ark43s!$A$2:$V$130,18,FALSE),0)+IF(A98=34,VLOOKUP(E98,'Ark34'!$A$2:$V$130,18,FALSE),0)+IF(E98="cup",VLOOKUP(E98,Arkcup!$A$2:$V$130,18,FALSE),0)+IF(A98=45,VLOOKUP(E98,'Ark45'!$A$2:$V$130,18,FALSE),0)+IF(A98=54,VLOOKUP(E98,'Ark54'!$A$2:$V$130,18,FALSE),0)+IF(A98=56,VLOOKUP(E98,'Ark56'!$A$2:$V$130,18,FALSE),0)+IF(A98=65,VLOOKUP(E98,'Ark65'!$A$2:$V$130,18,FALSE),0)+IF(A98="U911",VLOOKUP(E98,ArkU11d!$A$2:$V$130,18,FALSE),0)</f>
        <v>0</v>
      </c>
      <c r="S98" s="112">
        <f>IF(A98=43,VLOOKUP(E98,Ark43s!$A$2:$V$130,19,FALSE),0)+IF(A98=34,VLOOKUP(E98,'Ark34'!$A$2:$V$130,19,FALSE),0)+IF(E98="cup",VLOOKUP(E98,Arkcup!$A$2:$V$130,19,FALSE),0)+IF(A98=45,VLOOKUP(E98,'Ark45'!$A$2:$V$130,19,FALSE),0)+IF(A98=54,VLOOKUP(E98,'Ark54'!$A$2:$V$130,19,FALSE),0)+IF(A98=56,VLOOKUP(E98,'Ark56'!$A$2:$V$130,19,FALSE),0)+IF(A98=65,VLOOKUP(E98,'Ark65'!$A$2:$V$130,19,FALSE),0)+IF(A98="U911",VLOOKUP(E98,ArkU11d!$A$2:$V$130,19,FALSE),0)</f>
        <v>0</v>
      </c>
      <c r="T98" s="112">
        <f>IF(A98=43,VLOOKUP(E98,Ark43s!$A$2:$V$130,20,FALSE),0)+IF(A98=34,VLOOKUP(E98,'Ark34'!$A$2:$V$130,20,FALSE),0)+IF(E98="cup",VLOOKUP(E98,Arkcup!$A$2:$V$130,20,FALSE),0)+IF(A98=45,VLOOKUP(E98,'Ark45'!$A$2:$V$130,20,FALSE),0)+IF(A98=54,VLOOKUP(E98,'Ark54'!$A$2:$V$130,20,FALSE),0)+IF(A98=56,VLOOKUP(E98,'Ark56'!$A$2:$V$130,20,FALSE),0)+IF(A98=65,VLOOKUP(E98,'Ark65'!$A$2:$V$130,20,FALSE),0)+IF(A98="U911",VLOOKUP(E98,ArkU11d!$A$2:$V$130,20,FALSE),0)</f>
        <v>0</v>
      </c>
      <c r="U98" s="112">
        <f>IF(A98=43,VLOOKUP(E98,Ark43s!$A$2:$V$130,21,FALSE),0)+IF(A98=34,VLOOKUP(E98,'Ark34'!$A$2:$V$130,21,FALSE),0)+IF(E98="cup",VLOOKUP(E98,Arkcup!$A$2:$V$130,21,FALSE),0)+IF(A98=45,VLOOKUP(E98,'Ark45'!$A$2:$V$130,21,FALSE),0)+IF(A98=54,VLOOKUP(E98,'Ark54'!$A$2:$V$130,21,FALSE),0)+IF(A98=56,VLOOKUP(E98,'Ark56'!$A$2:$V$130,21,FALSE),0)+IF(A98=65,VLOOKUP(E98,'Ark65'!$A$2:$V$130,21,FALSE),0)+IF(A98="U911",VLOOKUP(E98,ArkU11d!$A$2:$V$130,21,FALSE),0)</f>
        <v>0</v>
      </c>
      <c r="V98" s="14">
        <f t="shared" si="4"/>
        <v>0</v>
      </c>
      <c r="W98" s="116"/>
      <c r="X98" s="41"/>
    </row>
    <row r="99" spans="1:24" x14ac:dyDescent="0.25">
      <c r="A99">
        <v>56</v>
      </c>
      <c r="B99" s="25" t="s">
        <v>56</v>
      </c>
      <c r="C99" s="53" t="s">
        <v>20</v>
      </c>
      <c r="D99" s="60"/>
      <c r="E99" s="56">
        <v>0</v>
      </c>
      <c r="F99" s="110">
        <f>IF(A99=43,VLOOKUP(E99,Ark43s!$A$2:$V$130,6,FALSE),0)+IF(A99=34,VLOOKUP(E99,'Ark34'!$A$2:$V$130,6,FALSE),0)+IF(E99="cup",VLOOKUP(E99,Arkcup!$A$2:$V$130,6,FALSE),0)+IF(A99=45,VLOOKUP(E99,'Ark45'!$A$2:$V$130,6,FALSE),0)+IF(A99=54,VLOOKUP(E99,'Ark54'!$A$2:$V$130,6,FALSE),0)+IF(A99=56,VLOOKUP(E99,'Ark56'!$A$2:$V$130,6,FALSE),0)+IF(A99=65,VLOOKUP(E99,'Ark65'!$A$2:$V$130,6,FALSE),0)+IF(A99="U911",VLOOKUP(E99,ArkU911s!$A$2:$V$130,6,FALSE),0)</f>
        <v>0</v>
      </c>
      <c r="G99" s="110">
        <f>IF(A99=43,VLOOKUP(E99,Ark43s!$A$2:$V$130,7,FALSE),0)+IF(A99=34,VLOOKUP(E99,'Ark34'!$A$2:$V$130,7,FALSE),0)+IF(E99="cup",VLOOKUP(E99,Arkcup!$A$2:$V$130,7,FALSE),0)+IF(A99=45,VLOOKUP(E99,'Ark45'!$A$2:$V$130,7,FALSE),0)++IF(A99=54,VLOOKUP(E99,'Ark54'!$A$2:$V$130,7,FALSE),0)+IF(A99=56,VLOOKUP(E99,'Ark56'!$A$2:$V$130,7,FALSE),0)+IF(A99=65,VLOOKUP(E99,'Ark65'!$A$2:$V$130,7,FALSE),0)+IF(A99="U911",VLOOKUP(E99,ArkU911s!$A$2:$V$130,7,FALSE),0)</f>
        <v>0</v>
      </c>
      <c r="H99" s="110">
        <f>IF(A99=43,VLOOKUP(E99,Ark43s!$A$2:$V$130,8,FALSE),0)+IF(A99=34,VLOOKUP(E99,'Ark34'!$A$2:$V$130,8,FALSE),0)+IF(E99="cup",VLOOKUP(E99,Arkcup!$A$2:$V$130,8,FALSE),0)+IF(A99=45,VLOOKUP(E99,'Ark45'!$A$2:$V$130,8,FALSE),0)++IF(A99=54,VLOOKUP(E99,'Ark54'!$A$2:$V$130,8,FALSE),0)+IF(A99=56,VLOOKUP(E99,'Ark56'!$A$2:$V$130,8,FALSE),0)+IF(A99=65,VLOOKUP(E99,'Ark65'!$A$2:$V$130,8,FALSE),0)+IF(A99="U911",VLOOKUP(E99,ArkU911s!$A$2:$V$130,8,FALSE),0)</f>
        <v>0</v>
      </c>
      <c r="I99" s="110">
        <f>IF(A99=43,VLOOKUP(E99,Ark43s!$A$2:$V$130,9,FALSE),0)+IF(A99=34,VLOOKUP(E99,'Ark34'!$A$2:$V$130,9,FALSE),0)+IF(E99="cup",VLOOKUP(E99,Arkcup!$A$2:$V$130,9,FALSE),0)+IF(A99=45,VLOOKUP(E99,'Ark45'!$A$2:$V$130,9,FALSE),0)++IF(A99=54,VLOOKUP(E99,'Ark54'!$A$2:$V$130,9,FALSE),0)+IF(A99=56,VLOOKUP(E99,'Ark56'!$A$2:$V$130,9,FALSE),0)+IF(A99=65,VLOOKUP(E99,'Ark65'!$A$2:$V$130,9,FALSE),0)+IF(A99="U911",VLOOKUP(E99,ArkU911s!$A$2:$V$130,9,FALSE),0)</f>
        <v>0</v>
      </c>
      <c r="J99" s="110">
        <f>IF(A99=43,VLOOKUP(E99,Ark43s!$A$2:$V$130,10,FALSE),0)+IF(A99=34,VLOOKUP(E99,'Ark34'!$A$2:$V$130,10,FALSE),0)+IF(E99="cup",VLOOKUP(E99,Arkcup!$A$2:$V$130,10,FALSE),0)+IF(A99=45,VLOOKUP(E99,'Ark45'!$A$2:$V$130,10,FALSE),0)++IF(A99=54,VLOOKUP(E99,'Ark54'!$A$2:$V$130,10,FALSE),0)+IF(A99=56,VLOOKUP(E99,'Ark56'!$A$2:$V$130,10,FALSE),0)+IF(A99=65,VLOOKUP(E99,'Ark65'!$A$2:$V$130,10,FALSE),0)+IF(A99="SW3",VLOOKUP(E99,ArkSw3!$A$2:$V$130,10,FALSE),0)+IF(A99="SW4",VLOOKUP(E99,ArkSw4!$A$2:$V$130,10,FALSE),0)+IF(A99="SW5",VLOOKUP(E99,ArkSw5!$A$2:$V$130,10,FALSE),0)+IF(A99="SW6",VLOOKUP(E99,ArkSw6!$A$2:$V$130,10,FALSE),0)+IF(A99="U911",VLOOKUP(E99,ArkU911s!$A$2:$V$130,10,FALSE),0)</f>
        <v>0</v>
      </c>
      <c r="K99" s="110">
        <f>IF(A99=43,VLOOKUP(E99,Ark43s!$A$2:$V$130,11,FALSE),0)+IF(A99=34,VLOOKUP(E99,'Ark34'!$A$2:$V$130,11,FALSE),0)+IF(E99="cup",VLOOKUP(E99,Arkcup!$A$2:$V$130,11,FALSE),0)+IF(A99=45,VLOOKUP(E99,'Ark45'!$A$2:$V$130,11,FALSE),0)++IF(A99=54,VLOOKUP(E99,'Ark54'!$A$2:$V$130,11,FALSE),0)+IF(A99=56,VLOOKUP(E99,'Ark56'!$A$2:$V$130,11,FALSE),0)+IF(A99=65,VLOOKUP(E99,'Ark65'!$A$2:$V$130,11,FALSE),0)+IF(A99="SW3",VLOOKUP(E99,ArkSw3!$A$2:$V$130,11,FALSE),0)+IF(A99="SW4",VLOOKUP(E99,ArkSw4!$A$2:$V$130,11,FALSE),0)+IF(A99="SW5",VLOOKUP(E99,ArkSw5!$A$2:$V$130,11,FALSE),0)+IF(A99="SW6",VLOOKUP(E99,ArkSw6!$A$2:$V$130,11,FALSE),0)+IF(A99="U911",VLOOKUP(E99,ArkU911s!$A$2:$V$130,11,FALSE),0)</f>
        <v>0</v>
      </c>
      <c r="L99" s="110">
        <f>IF(A99=43,VLOOKUP(E99,Ark43s!$A$2:$V$130,12,FALSE),0)+IF(A99=34,VLOOKUP(E99,'Ark34'!$A$2:$V$130,12,FALSE),0)+IF(E99="cup",VLOOKUP(E99,Arkcup!$A$2:$V$130,12,FALSE),0)+IF(A99=45,VLOOKUP(E99,'Ark45'!$A$2:$V$130,12,FALSE),0)++IF(A99=54,VLOOKUP(E99,'Ark54'!$A$2:$V$130,12,FALSE),0)+IF(A99=56,VLOOKUP(E99,'Ark56'!$A$2:$V$130,12,FALSE),0)+IF(A99=65,VLOOKUP(E99,'Ark65'!$A$2:$V$130,12,FALSE),0)+IF(A99="SW3",VLOOKUP(E99,ArkSw3!$A$2:$V$130,12,FALSE),0)+IF(A99="SW4",VLOOKUP(E99,ArkSw4!$A$2:$V$130,12,FALSE),0)+IF(A99="SW5",VLOOKUP(E99,ArkSw5!$A$2:$V$130,12,FALSE),0)+IF(A99="SW6",VLOOKUP(E99,ArkSw6!$A$2:$V$130,12,FALSE),0)+IF(A99="U911",VLOOKUP(E99,ArkU911s!$A$2:$V$130,12,FALSE),0)</f>
        <v>0</v>
      </c>
      <c r="M99" s="110">
        <f>IF(A99=43,VLOOKUP(E99,Ark43s!$A$2:$V$130,13,FALSE),0)+IF(A99=34,VLOOKUP(E99,'Ark34'!$A$2:$V$130,13,FALSE),0)+IF(E99="cup",VLOOKUP(E99,Arkcup!$A$2:$V$130,13,FALSE),0)+IF(A99=45,VLOOKUP(E99,'Ark45'!$A$2:$V$130,13,FALSE),0)++IF(A99=54,VLOOKUP(E99,'Ark54'!$A$2:$V$130,13,FALSE),0)+IF(A99=56,VLOOKUP(E99,'Ark56'!$A$2:$V$130,13,FALSE),0)+IF(A99=65,VLOOKUP(E99,'Ark65'!$A$2:$V$130,13,FALSE),0)+IF(A99="SW3",VLOOKUP(E99,ArkSw3!$A$2:$V$130,13,FALSE),0)+IF(A99="SW4",VLOOKUP(E99,ArkSw4!$A$2:$V$130,13,FALSE),0)+IF(A99="SW5",VLOOKUP(E99,ArkSw5!$A$2:$V$130,13,FALSE),0)+IF(A99="SW6",VLOOKUP(E99,ArkSw6!$A$2:$V$130,13,FALSE),0)+IF(A99="U911",VLOOKUP(E99,ArkU911s!$A$2:$V$130,13,FALSE),0)</f>
        <v>0</v>
      </c>
      <c r="N99" s="110">
        <f>IF(A99=43,VLOOKUP(E99,Ark43s!$A$2:$V$130,14,FALSE),0)+IF(A99=34,VLOOKUP(E99,'Ark34'!$A$2:$V$130,14,FALSE),0)+IF(E99="cup",VLOOKUP(E99,Arkcup!$A$2:$V$130,14,FALSE),0)+IF(A99=45,VLOOKUP(E99,'Ark45'!$A$2:$V$130,14,FALSE),0)++IF(A99=54,VLOOKUP(E99,'Ark54'!$A$2:$V$130,14,FALSE),0)+IF(A99=56,VLOOKUP(E99,'Ark56'!$A$2:$V$130,14,FALSE),0)+IF(A99=65,VLOOKUP(E99,'Ark65'!$A$2:$V$130,14,FALSE),0)+IF(A99="SW3",VLOOKUP(E99,ArkSw3!$A$2:$V$130,14,FALSE),0)+IF(A99="SW4",VLOOKUP(E99,ArkSw4!$A$2:$V$130,14,FALSE),0)+IF(A99="SW5",VLOOKUP(E99,ArkSw5!$A$2:$V$130,14,FALSE),0)+IF(A99="SW6",VLOOKUP(E99,ArkSw6!$A$2:$V$130,14,FALSE),0)+IF(A99="U911",VLOOKUP(E99,ArkU911s!$A$2:$V$130,14,FALSE),0)</f>
        <v>0</v>
      </c>
      <c r="O99" s="110">
        <f>IF(A99=43,VLOOKUP(E99,Ark43s!$A$2:$V$130,15,FALSE),0)+IF(A99=34,VLOOKUP(E99,'Ark34'!$A$2:$V$130,15,FALSE),0)+IF(E99="cup",VLOOKUP(E99,Arkcup!$A$2:$V$130,15,FALSE),0)+IF(A99=45,VLOOKUP(E99,'Ark45'!$A$2:$V$130,15,FALSE),0)++IF(A99=54,VLOOKUP(E99,'Ark54'!$A$2:$V$130,15,FALSE),0)+IF(A99=56,VLOOKUP(E99,'Ark56'!$A$2:$V$130,15,FALSE),0)+IF(A99=65,VLOOKUP(E99,'Ark65'!$A$2:$V$130,15,FALSE),0)+IF(A99="SW3",VLOOKUP(E99,ArkSw3!$A$2:$V$130,15,FALSE),0)+IF(A99="SW4",VLOOKUP(E99,ArkSw4!$A$2:$V$130,15,FALSE),0)+IF(A99="SW5",VLOOKUP(E99,ArkSw5!$A$2:$V$130,15,FALSE),0)+IF(A99="SW6",VLOOKUP(E99,ArkSw6!$A$2:$V$130,15,FALSE),0)+IF(A99="U911",VLOOKUP(E99,ArkU911s!$A$2:$V$130,15,FALSE),0)</f>
        <v>0</v>
      </c>
      <c r="P99" s="110">
        <f>IF(A99=43,VLOOKUP(E99,Ark43s!$A$2:$V$130,16,FALSE),0)+IF(A99=34,VLOOKUP(E99,'Ark34'!$A$2:$V$130,16,FALSE),0)+IF(E99="cup",VLOOKUP(E99,Arkcup!$A$2:$V$130,16,FALSE),0)+IF(A99=45,VLOOKUP(E99,'Ark45'!$A$2:$V$130,16,FALSE),0)+IF(A99=54,VLOOKUP(E99,'Ark54'!$A$2:$V$130,16,FALSE),0)+IF(A99=56,VLOOKUP(E99,'Ark56'!$A$2:$V$130,16,FALSE),0)+IF(A99=65,VLOOKUP(E99,'Ark65'!$A$2:$V$130,16,FALSE),0)+IF(A99="U911",VLOOKUP(E99,ArkU911s!$A$2:$V$130,16,FALSE),0)</f>
        <v>0</v>
      </c>
      <c r="Q99" s="110">
        <f>IF(A99=43,VLOOKUP(E99,Ark43s!$A$2:$V$130,17,FALSE),0)+IF(A99=34,VLOOKUP(E99,'Ark34'!$A$2:$V$130,17,FALSE),0)+IF(E99="cup",VLOOKUP(E99,Arkcup!$A$2:$V$130,17,FALSE),0)+IF(A99=45,VLOOKUP(E99,'Ark45'!$A$2:$V$130,17,FALSE),0)+IF(A99=54,VLOOKUP(E99,'Ark54'!$A$2:$V$130,17,FALSE),0)+IF(A99=56,VLOOKUP(E99,'Ark56'!$A$2:$V$130,17,FALSE),0)+IF(A99=65,VLOOKUP(E99,'Ark65'!$A$2:$V$130,17,FALSE),0)+IF(A99="U911",VLOOKUP(E99,ArkU911s!$A$2:$V$130,17,FALSE),0)</f>
        <v>0</v>
      </c>
      <c r="R99" s="110">
        <f>IF(A99=43,VLOOKUP(E99,Ark43s!$A$2:$V$130,18,FALSE),0)+IF(A99=34,VLOOKUP(E99,'Ark34'!$A$2:$V$130,18,FALSE),0)+IF(E99="cup",VLOOKUP(E99,Arkcup!$A$2:$V$130,18,FALSE),0)+IF(A99=45,VLOOKUP(E99,'Ark45'!$A$2:$V$130,18,FALSE),0)+IF(A99=54,VLOOKUP(E99,'Ark54'!$A$2:$V$130,18,FALSE),0)+IF(A99=56,VLOOKUP(E99,'Ark56'!$A$2:$V$130,18,FALSE),0)+IF(A99=65,VLOOKUP(E99,'Ark65'!$A$2:$V$130,18,FALSE),0)+IF(A99="U911",VLOOKUP(E99,ArkU911s!$A$2:$V$130,18,FALSE),0)</f>
        <v>0</v>
      </c>
      <c r="S99" s="110">
        <f>IF(A99=43,VLOOKUP(E99,Ark43s!$A$2:$V$130,19,FALSE),0)+IF(A99=34,VLOOKUP(E99,'Ark34'!$A$2:$V$130,19,FALSE),0)+IF(E99="cup",VLOOKUP(E99,Arkcup!$A$2:$V$130,19,FALSE),0)+IF(A99=45,VLOOKUP(E99,'Ark45'!$A$2:$V$130,19,FALSE),0)+IF(A99=54,VLOOKUP(E99,'Ark54'!$A$2:$V$130,19,FALSE),0)+IF(A99=56,VLOOKUP(E99,'Ark56'!$A$2:$V$130,19,FALSE),0)+IF(A99=65,VLOOKUP(E99,'Ark65'!$A$2:$V$130,19,FALSE),0)+IF(A99="U911",VLOOKUP(E99,ArkU911s!$A$2:$V$130,19,FALSE),0)</f>
        <v>0</v>
      </c>
      <c r="T99" s="110">
        <f>IF(A99=43,VLOOKUP(E99,Ark43s!$A$2:$V$130,20,FALSE),0)+IF(A99=34,VLOOKUP(E99,'Ark34'!$A$2:$V$130,20,FALSE),0)+IF(E99="cup",VLOOKUP(E99,Arkcup!$A$2:$V$130,20,FALSE),0)+IF(A99=45,VLOOKUP(E99,'Ark45'!$A$2:$V$130,20,FALSE),0)+IF(A99=54,VLOOKUP(E99,'Ark54'!$A$2:$V$130,20,FALSE),0)+IF(A99=56,VLOOKUP(E99,'Ark56'!$A$2:$V$130,20,FALSE),0)+IF(A99=65,VLOOKUP(E99,'Ark65'!$A$2:$V$130,20,FALSE),0)+IF(A99="U911",VLOOKUP(E99,ArkU911s!$A$2:$V$130,20,FALSE),0)</f>
        <v>0</v>
      </c>
      <c r="U99" s="110">
        <f>IF(A99=43,VLOOKUP(E99,Ark43s!$A$2:$V$130,21,FALSE),0)+IF(A99=34,VLOOKUP(E99,'Ark34'!$A$2:$V$130,21,FALSE),0)+IF(E99="cup",VLOOKUP(E99,Arkcup!$A$2:$V$130,21,FALSE),0)+IF(A99=45,VLOOKUP(E99,'Ark45'!$A$2:$V$130,21,FALSE),0)+IF(A99=54,VLOOKUP(E99,'Ark54'!$A$2:$V$130,21,FALSE),0)+IF(A99=56,VLOOKUP(E99,'Ark56'!$A$2:$V$130,21,FALSE),0)+IF(A99=65,VLOOKUP(E99,'Ark65'!$A$2:$V$130,21,FALSE),0)+IF(A99="U911",VLOOKUP(E99,ArkU911s!$A$2:$V$130,21,FALSE),0)</f>
        <v>0</v>
      </c>
      <c r="V99" s="31">
        <f t="shared" si="4"/>
        <v>0</v>
      </c>
      <c r="W99" s="114">
        <f>SUM(V99:V103)</f>
        <v>0</v>
      </c>
    </row>
    <row r="100" spans="1:24" x14ac:dyDescent="0.25">
      <c r="A100">
        <v>56</v>
      </c>
      <c r="B100" s="26" t="s">
        <v>56</v>
      </c>
      <c r="C100" s="54" t="s">
        <v>21</v>
      </c>
      <c r="D100" s="61"/>
      <c r="E100" s="57">
        <v>0</v>
      </c>
      <c r="F100" s="111">
        <f>IF(A100=43,VLOOKUP(E100,Ark43s!$A$2:$V$130,6,FALSE),0)+IF(A100=34,VLOOKUP(E100,'Ark34'!$A$2:$V$130,6,FALSE),0)+IF(E100="cup",VLOOKUP(E100,Arkcup!$A$2:$V$130,6,FALSE),0)+IF(A100=45,VLOOKUP(E100,'Ark45'!$A$2:$V$130,6,FALSE),0)+IF(A100=54,VLOOKUP(E100,'Ark54'!$A$2:$V$130,6,FALSE),0)+IF(A100=56,VLOOKUP(E100,'Ark56'!$A$2:$V$130,6,FALSE),0)+IF(A100=65,VLOOKUP(E100,'Ark65'!$A$2:$V$130,6,FALSE),0)+IF(A100="U911",VLOOKUP(E100,ArkU911s!$A$2:$V$130,6,FALSE),0)</f>
        <v>0</v>
      </c>
      <c r="G100" s="111">
        <f>IF(A100=43,VLOOKUP(E100,Ark43s!$A$2:$V$130,7,FALSE),0)+IF(A100=34,VLOOKUP(E100,'Ark34'!$A$2:$V$130,7,FALSE),0)+IF(E100="cup",VLOOKUP(E100,Arkcup!$A$2:$V$130,7,FALSE),0)+IF(A100=45,VLOOKUP(E100,'Ark45'!$A$2:$V$130,7,FALSE),0)++IF(A100=54,VLOOKUP(E100,'Ark54'!$A$2:$V$130,7,FALSE),0)+IF(A100=56,VLOOKUP(E100,'Ark56'!$A$2:$V$130,7,FALSE),0)+IF(A100=65,VLOOKUP(E100,'Ark65'!$A$2:$V$130,7,FALSE),0)+IF(A100="U911",VLOOKUP(E100,ArkU911s!$A$2:$V$130,7,FALSE),0)</f>
        <v>0</v>
      </c>
      <c r="H100" s="111">
        <f>IF(A100=43,VLOOKUP(E100,Ark43s!$A$2:$V$130,8,FALSE),0)+IF(A100=34,VLOOKUP(E100,'Ark34'!$A$2:$V$130,8,FALSE),0)+IF(E100="cup",VLOOKUP(E100,Arkcup!$A$2:$V$130,8,FALSE),0)+IF(A100=45,VLOOKUP(E100,'Ark45'!$A$2:$V$130,8,FALSE),0)++IF(A100=54,VLOOKUP(E100,'Ark54'!$A$2:$V$130,8,FALSE),0)+IF(A100=56,VLOOKUP(E100,'Ark56'!$A$2:$V$130,8,FALSE),0)+IF(A100=65,VLOOKUP(E100,'Ark65'!$A$2:$V$130,8,FALSE),0)+IF(A100="U911",VLOOKUP(E100,ArkU911s!$A$2:$V$130,8,FALSE),0)</f>
        <v>0</v>
      </c>
      <c r="I100" s="111">
        <f>IF(A100=43,VLOOKUP(E100,Ark43s!$A$2:$V$130,9,FALSE),0)+IF(A100=34,VLOOKUP(E100,'Ark34'!$A$2:$V$130,9,FALSE),0)+IF(E100="cup",VLOOKUP(E100,Arkcup!$A$2:$V$130,9,FALSE),0)+IF(A100=45,VLOOKUP(E100,'Ark45'!$A$2:$V$130,9,FALSE),0)++IF(A100=54,VLOOKUP(E100,'Ark54'!$A$2:$V$130,9,FALSE),0)+IF(A100=56,VLOOKUP(E100,'Ark56'!$A$2:$V$130,9,FALSE),0)+IF(A100=65,VLOOKUP(E100,'Ark65'!$A$2:$V$130,9,FALSE),0)+IF(A100="U911",VLOOKUP(E100,ArkU911s!$A$2:$V$130,9,FALSE),0)</f>
        <v>0</v>
      </c>
      <c r="J100" s="111">
        <f>IF(A100=43,VLOOKUP(E100,Ark43s!$A$2:$V$130,10,FALSE),0)+IF(A100=34,VLOOKUP(E100,'Ark34'!$A$2:$V$130,10,FALSE),0)+IF(E100="cup",VLOOKUP(E100,Arkcup!$A$2:$V$130,10,FALSE),0)+IF(A100=45,VLOOKUP(E100,'Ark45'!$A$2:$V$130,10,FALSE),0)++IF(A100=54,VLOOKUP(E100,'Ark54'!$A$2:$V$130,10,FALSE),0)+IF(A100=56,VLOOKUP(E100,'Ark56'!$A$2:$V$130,10,FALSE),0)+IF(A100=65,VLOOKUP(E100,'Ark65'!$A$2:$V$130,10,FALSE),0)+IF(A100="SW3",VLOOKUP(E100,ArkSw3!$A$2:$V$130,10,FALSE),0)+IF(A100="SW4",VLOOKUP(E100,ArkSw4!$A$2:$V$130,10,FALSE),0)+IF(A100="SW5",VLOOKUP(E100,ArkSw5!$A$2:$V$130,10,FALSE),0)+IF(A100="SW6",VLOOKUP(E100,ArkSw6!$A$2:$V$130,10,FALSE),0)+IF(A100="U911",VLOOKUP(E100,ArkU911s!$A$2:$V$130,10,FALSE),0)</f>
        <v>0</v>
      </c>
      <c r="K100" s="111">
        <f>IF(A100=43,VLOOKUP(E100,Ark43s!$A$2:$V$130,11,FALSE),0)+IF(A100=34,VLOOKUP(E100,'Ark34'!$A$2:$V$130,11,FALSE),0)+IF(E100="cup",VLOOKUP(E100,Arkcup!$A$2:$V$130,11,FALSE),0)+IF(A100=45,VLOOKUP(E100,'Ark45'!$A$2:$V$130,11,FALSE),0)++IF(A100=54,VLOOKUP(E100,'Ark54'!$A$2:$V$130,11,FALSE),0)+IF(A100=56,VLOOKUP(E100,'Ark56'!$A$2:$V$130,11,FALSE),0)+IF(A100=65,VLOOKUP(E100,'Ark65'!$A$2:$V$130,11,FALSE),0)+IF(A100="SW3",VLOOKUP(E100,ArkSw3!$A$2:$V$130,11,FALSE),0)+IF(A100="SW4",VLOOKUP(E100,ArkSw4!$A$2:$V$130,11,FALSE),0)+IF(A100="SW5",VLOOKUP(E100,ArkSw5!$A$2:$V$130,11,FALSE),0)+IF(A100="SW6",VLOOKUP(E100,ArkSw6!$A$2:$V$130,11,FALSE),0)+IF(A100="U911",VLOOKUP(E100,ArkU911s!$A$2:$V$130,11,FALSE),0)</f>
        <v>0</v>
      </c>
      <c r="L100" s="111">
        <f>IF(A100=43,VLOOKUP(E100,Ark43s!$A$2:$V$130,12,FALSE),0)+IF(A100=34,VLOOKUP(E100,'Ark34'!$A$2:$V$130,12,FALSE),0)+IF(E100="cup",VLOOKUP(E100,Arkcup!$A$2:$V$130,12,FALSE),0)+IF(A100=45,VLOOKUP(E100,'Ark45'!$A$2:$V$130,12,FALSE),0)++IF(A100=54,VLOOKUP(E100,'Ark54'!$A$2:$V$130,12,FALSE),0)+IF(A100=56,VLOOKUP(E100,'Ark56'!$A$2:$V$130,12,FALSE),0)+IF(A100=65,VLOOKUP(E100,'Ark65'!$A$2:$V$130,12,FALSE),0)+IF(A100="SW3",VLOOKUP(E100,ArkSw3!$A$2:$V$130,12,FALSE),0)+IF(A100="SW4",VLOOKUP(E100,ArkSw4!$A$2:$V$130,12,FALSE),0)+IF(A100="SW5",VLOOKUP(E100,ArkSw5!$A$2:$V$130,12,FALSE),0)+IF(A100="SW6",VLOOKUP(E100,ArkSw6!$A$2:$V$130,12,FALSE),0)+IF(A100="U911",VLOOKUP(E100,ArkU911s!$A$2:$V$130,12,FALSE),0)</f>
        <v>0</v>
      </c>
      <c r="M100" s="111">
        <f>IF(A100=43,VLOOKUP(E100,Ark43s!$A$2:$V$130,13,FALSE),0)+IF(A100=34,VLOOKUP(E100,'Ark34'!$A$2:$V$130,13,FALSE),0)+IF(E100="cup",VLOOKUP(E100,Arkcup!$A$2:$V$130,13,FALSE),0)+IF(A100=45,VLOOKUP(E100,'Ark45'!$A$2:$V$130,13,FALSE),0)++IF(A100=54,VLOOKUP(E100,'Ark54'!$A$2:$V$130,13,FALSE),0)+IF(A100=56,VLOOKUP(E100,'Ark56'!$A$2:$V$130,13,FALSE),0)+IF(A100=65,VLOOKUP(E100,'Ark65'!$A$2:$V$130,13,FALSE),0)+IF(A100="SW3",VLOOKUP(E100,ArkSw3!$A$2:$V$130,13,FALSE),0)+IF(A100="SW4",VLOOKUP(E100,ArkSw4!$A$2:$V$130,13,FALSE),0)+IF(A100="SW5",VLOOKUP(E100,ArkSw5!$A$2:$V$130,13,FALSE),0)+IF(A100="SW6",VLOOKUP(E100,ArkSw6!$A$2:$V$130,13,FALSE),0)+IF(A100="U911",VLOOKUP(E100,ArkU911s!$A$2:$V$130,13,FALSE),0)</f>
        <v>0</v>
      </c>
      <c r="N100" s="111">
        <f>IF(A100=43,VLOOKUP(E100,Ark43s!$A$2:$V$130,14,FALSE),0)+IF(A100=34,VLOOKUP(E100,'Ark34'!$A$2:$V$130,14,FALSE),0)+IF(E100="cup",VLOOKUP(E100,Arkcup!$A$2:$V$130,14,FALSE),0)+IF(A100=45,VLOOKUP(E100,'Ark45'!$A$2:$V$130,14,FALSE),0)++IF(A100=54,VLOOKUP(E100,'Ark54'!$A$2:$V$130,14,FALSE),0)+IF(A100=56,VLOOKUP(E100,'Ark56'!$A$2:$V$130,14,FALSE),0)+IF(A100=65,VLOOKUP(E100,'Ark65'!$A$2:$V$130,14,FALSE),0)+IF(A100="SW3",VLOOKUP(E100,ArkSw3!$A$2:$V$130,14,FALSE),0)+IF(A100="SW4",VLOOKUP(E100,ArkSw4!$A$2:$V$130,14,FALSE),0)+IF(A100="SW5",VLOOKUP(E100,ArkSw5!$A$2:$V$130,14,FALSE),0)+IF(A100="SW6",VLOOKUP(E100,ArkSw6!$A$2:$V$130,14,FALSE),0)+IF(A100="U911",VLOOKUP(E100,ArkU911s!$A$2:$V$130,14,FALSE),0)</f>
        <v>0</v>
      </c>
      <c r="O100" s="111">
        <f>IF(A100=43,VLOOKUP(E100,Ark43s!$A$2:$V$130,15,FALSE),0)+IF(A100=34,VLOOKUP(E100,'Ark34'!$A$2:$V$130,15,FALSE),0)+IF(E100="cup",VLOOKUP(E100,Arkcup!$A$2:$V$130,15,FALSE),0)+IF(A100=45,VLOOKUP(E100,'Ark45'!$A$2:$V$130,15,FALSE),0)++IF(A100=54,VLOOKUP(E100,'Ark54'!$A$2:$V$130,15,FALSE),0)+IF(A100=56,VLOOKUP(E100,'Ark56'!$A$2:$V$130,15,FALSE),0)+IF(A100=65,VLOOKUP(E100,'Ark65'!$A$2:$V$130,15,FALSE),0)+IF(A100="SW3",VLOOKUP(E100,ArkSw3!$A$2:$V$130,15,FALSE),0)+IF(A100="SW4",VLOOKUP(E100,ArkSw4!$A$2:$V$130,15,FALSE),0)+IF(A100="SW5",VLOOKUP(E100,ArkSw5!$A$2:$V$130,15,FALSE),0)+IF(A100="SW6",VLOOKUP(E100,ArkSw6!$A$2:$V$130,15,FALSE),0)+IF(A100="U911",VLOOKUP(E100,ArkU911s!$A$2:$V$130,15,FALSE),0)</f>
        <v>0</v>
      </c>
      <c r="P100" s="111">
        <f>IF(A100=43,VLOOKUP(E100,Ark43s!$A$2:$V$130,16,FALSE),0)+IF(A100=34,VLOOKUP(E100,'Ark34'!$A$2:$V$130,16,FALSE),0)+IF(E100="cup",VLOOKUP(E100,Arkcup!$A$2:$V$130,16,FALSE),0)+IF(A100=45,VLOOKUP(E100,'Ark45'!$A$2:$V$130,16,FALSE),0)+IF(A100=54,VLOOKUP(E100,'Ark54'!$A$2:$V$130,16,FALSE),0)+IF(A100=56,VLOOKUP(E100,'Ark56'!$A$2:$V$130,16,FALSE),0)+IF(A100=65,VLOOKUP(E100,'Ark65'!$A$2:$V$130,16,FALSE),0)+IF(A100="U911",VLOOKUP(E100,ArkU911s!$A$2:$V$130,16,FALSE),0)</f>
        <v>0</v>
      </c>
      <c r="Q100" s="111">
        <f>IF(A100=43,VLOOKUP(E100,Ark43s!$A$2:$V$130,17,FALSE),0)+IF(A100=34,VLOOKUP(E100,'Ark34'!$A$2:$V$130,17,FALSE),0)+IF(E100="cup",VLOOKUP(E100,Arkcup!$A$2:$V$130,17,FALSE),0)+IF(A100=45,VLOOKUP(E100,'Ark45'!$A$2:$V$130,17,FALSE),0)+IF(A100=54,VLOOKUP(E100,'Ark54'!$A$2:$V$130,17,FALSE),0)+IF(A100=56,VLOOKUP(E100,'Ark56'!$A$2:$V$130,17,FALSE),0)+IF(A100=65,VLOOKUP(E100,'Ark65'!$A$2:$V$130,17,FALSE),0)+IF(A100="U911",VLOOKUP(E100,ArkU911s!$A$2:$V$130,17,FALSE),0)</f>
        <v>0</v>
      </c>
      <c r="R100" s="111">
        <f>IF(A100=43,VLOOKUP(E100,Ark43s!$A$2:$V$130,18,FALSE),0)+IF(A100=34,VLOOKUP(E100,'Ark34'!$A$2:$V$130,18,FALSE),0)+IF(E100="cup",VLOOKUP(E100,Arkcup!$A$2:$V$130,18,FALSE),0)+IF(A100=45,VLOOKUP(E100,'Ark45'!$A$2:$V$130,18,FALSE),0)+IF(A100=54,VLOOKUP(E100,'Ark54'!$A$2:$V$130,18,FALSE),0)+IF(A100=56,VLOOKUP(E100,'Ark56'!$A$2:$V$130,18,FALSE),0)+IF(A100=65,VLOOKUP(E100,'Ark65'!$A$2:$V$130,18,FALSE),0)+IF(A100="U911",VLOOKUP(E100,ArkU911s!$A$2:$V$130,18,FALSE),0)</f>
        <v>0</v>
      </c>
      <c r="S100" s="111">
        <f>IF(A100=43,VLOOKUP(E100,Ark43s!$A$2:$V$130,19,FALSE),0)+IF(A100=34,VLOOKUP(E100,'Ark34'!$A$2:$V$130,19,FALSE),0)+IF(E100="cup",VLOOKUP(E100,Arkcup!$A$2:$V$130,19,FALSE),0)+IF(A100=45,VLOOKUP(E100,'Ark45'!$A$2:$V$130,19,FALSE),0)+IF(A100=54,VLOOKUP(E100,'Ark54'!$A$2:$V$130,19,FALSE),0)+IF(A100=56,VLOOKUP(E100,'Ark56'!$A$2:$V$130,19,FALSE),0)+IF(A100=65,VLOOKUP(E100,'Ark65'!$A$2:$V$130,19,FALSE),0)+IF(A100="U911",VLOOKUP(E100,ArkU911s!$A$2:$V$130,19,FALSE),0)</f>
        <v>0</v>
      </c>
      <c r="T100" s="111">
        <f>IF(A100=43,VLOOKUP(E100,Ark43s!$A$2:$V$130,20,FALSE),0)+IF(A100=34,VLOOKUP(E100,'Ark34'!$A$2:$V$130,20,FALSE),0)+IF(E100="cup",VLOOKUP(E100,Arkcup!$A$2:$V$130,20,FALSE),0)+IF(A100=45,VLOOKUP(E100,'Ark45'!$A$2:$V$130,20,FALSE),0)+IF(A100=54,VLOOKUP(E100,'Ark54'!$A$2:$V$130,20,FALSE),0)+IF(A100=56,VLOOKUP(E100,'Ark56'!$A$2:$V$130,20,FALSE),0)+IF(A100=65,VLOOKUP(E100,'Ark65'!$A$2:$V$130,20,FALSE),0)+IF(A100="U911",VLOOKUP(E100,ArkU911s!$A$2:$V$130,20,FALSE),0)</f>
        <v>0</v>
      </c>
      <c r="U100" s="111">
        <f>IF(A100=43,VLOOKUP(E100,Ark43s!$A$2:$V$130,21,FALSE),0)+IF(A100=34,VLOOKUP(E100,'Ark34'!$A$2:$V$130,21,FALSE),0)+IF(E100="cup",VLOOKUP(E100,Arkcup!$A$2:$V$130,21,FALSE),0)+IF(A100=45,VLOOKUP(E100,'Ark45'!$A$2:$V$130,21,FALSE),0)+IF(A100=54,VLOOKUP(E100,'Ark54'!$A$2:$V$130,21,FALSE),0)+IF(A100=56,VLOOKUP(E100,'Ark56'!$A$2:$V$130,21,FALSE),0)+IF(A100=65,VLOOKUP(E100,'Ark65'!$A$2:$V$130,21,FALSE),0)+IF(A100="U911",VLOOKUP(E100,ArkU911s!$A$2:$V$130,21,FALSE),0)</f>
        <v>0</v>
      </c>
      <c r="V100" s="22">
        <f t="shared" ref="V100:V108" si="5">SUM(J100:U100)</f>
        <v>0</v>
      </c>
      <c r="W100" s="115"/>
    </row>
    <row r="101" spans="1:24" x14ac:dyDescent="0.25">
      <c r="A101">
        <v>43</v>
      </c>
      <c r="B101" s="26" t="s">
        <v>56</v>
      </c>
      <c r="C101" s="54" t="s">
        <v>22</v>
      </c>
      <c r="D101" s="61"/>
      <c r="E101" s="57">
        <v>0</v>
      </c>
      <c r="F101" s="111">
        <f>IF(A101=43,VLOOKUP(E101,Ark43d!$A$2:$V$130,6,FALSE),0)+IF(A101=34,VLOOKUP(E101,'Ark34'!$A$2:$V$130,6,FALSE),0)+IF(A101="cup",VLOOKUP(E101,Arkcup!$A$2:$V$130,6,FALSE),0)+IF(A101=45,VLOOKUP(E101,'Ark45'!$A$2:$V$130,6,FALSE),0)++IF(A101=54,VLOOKUP(E101,'Ark54'!$A$2:$V$130,6,FALSE),0)+IF(A101=56,VLOOKUP(E101,'Ark56'!$A$2:$V$130,6,FALSE),0)+IF(A101=65,VLOOKUP(E101,'Ark65'!$A$2:$V$130,6,FALSE),0)+IF(A101="U911",VLOOKUP(E101,ArkU11d!$A$2:$V$130,6,FALSE),0)</f>
        <v>0</v>
      </c>
      <c r="G101" s="111">
        <f>IF(A101=43,VLOOKUP(E101,Ark43d!$A$2:$V$130,7,FALSE),0)+IF(A101=34,VLOOKUP(E101,'Ark34'!$A$2:$V$130,7,FALSE),0)+IF(A101="cup",VLOOKUP(E101,Arkcup!$A$2:$V$130,7,FALSE),0)+IF(A101=45,VLOOKUP(E101,'Ark45'!$A$2:$V$130,7,FALSE),0)++IF(A101=54,VLOOKUP(E101,'Ark54'!$A$2:$V$130,7,FALSE),0)+IF(A101=56,VLOOKUP(E101,'Ark56'!$A$2:$V$130,7,FALSE),0)+IF(A101=65,VLOOKUP(E101,'Ark65'!$A$2:$V$130,7,FALSE),0)+IF(A101="U911",VLOOKUP(E101,ArkU11d!$A$2:$V$130,7,FALSE),0)</f>
        <v>0</v>
      </c>
      <c r="H101" s="111">
        <f>IF(A101=43,VLOOKUP(E101,Ark43d!$A$2:$V$130,8,FALSE),0)+IF(A101=34,VLOOKUP(E101,'Ark34'!$A$2:$V$130,8,FALSE),0)+IF(A101="cup",VLOOKUP(E101,Arkcup!$A$2:$V$130,8,FALSE),0)+IF(A101=45,VLOOKUP(E101,'Ark45'!$A$2:$V$130,8,FALSE),0)++IF(A101=54,VLOOKUP(E101,'Ark54'!$A$2:$V$130,8,FALSE),0)+IF(A101=56,VLOOKUP(E101,'Ark56'!$A$2:$V$130,8,FALSE),0)+IF(A101=65,VLOOKUP(E101,'Ark65'!$A$2:$V$130,8,FALSE),0)+IF(A101="U911",VLOOKUP(E101,ArkU11d!$A$2:$V$130,8,FALSE),0)</f>
        <v>0</v>
      </c>
      <c r="I101" s="111">
        <f>IF(A101=43,VLOOKUP(E101,Ark43d!$A$2:$V$130,9,FALSE),0)+IF(A101=34,VLOOKUP(E101,'Ark34'!$A$2:$V$130,9,FALSE),0)+IF(A101="cup",VLOOKUP(E101,Arkcup!$A$2:$V$130,9,FALSE),0)+IF(A101=45,VLOOKUP(E101,'Ark45'!$A$2:$V$130,9,FALSE),0)++IF(A101=54,VLOOKUP(E101,'Ark54'!$A$2:$V$130,9,FALSE),0)+IF(A101=56,VLOOKUP(E101,'Ark56'!$A$2:$V$130,9,FALSE),0)+IF(A101=65,VLOOKUP(E101,'Ark65'!$A$2:$V$130,9,FALSE),0)+IF(A101="U911",VLOOKUP(E101,ArkU11d!$A$2:$V$130,9,FALSE),0)</f>
        <v>0</v>
      </c>
      <c r="J101" s="111">
        <f>IF(A101=43,VLOOKUP(E101,Ark43s!$A$2:$V$130,10,FALSE),0)+IF(A101=34,VLOOKUP(E101,'Ark34'!$A$2:$V$130,10,FALSE),0)+IF(E101="cup",VLOOKUP(E101,Arkcup!$A$2:$V$130,10,FALSE),0)+IF(A101=45,VLOOKUP(E101,'Ark45'!$A$2:$V$130,10,FALSE),0)++IF(A101=54,VLOOKUP(E101,'Ark54'!$A$2:$V$130,10,FALSE),0)+IF(A101=56,VLOOKUP(E101,'Ark56'!$A$2:$V$130,10,FALSE),0)+IF(A101=65,VLOOKUP(E101,'Ark65'!$A$2:$V$130,10,FALSE),0)+IF(A101="SW3",VLOOKUP(E101,ArkSw3!$A$2:$V$130,10,FALSE),0)+IF(A101="SW4",VLOOKUP(E101,ArkSw4!$A$2:$V$130,10,FALSE),0)+IF(A101="SW5",VLOOKUP(E101,ArkSw5!$A$2:$V$130,10,FALSE),0)+IF(A101="SW6",VLOOKUP(E101,ArkSw6!$A$2:$V$130,10,FALSE),0)+IF(A101="U911",VLOOKUP(E101,ArkU11d!$A$2:$V$130,10,FALSE),0)</f>
        <v>0</v>
      </c>
      <c r="K101" s="111">
        <f>IF(A101=43,VLOOKUP(E101,Ark43s!$A$2:$V$130,11,FALSE),0)+IF(A101=34,VLOOKUP(E101,'Ark34'!$A$2:$V$130,11,FALSE),0)+IF(E101="cup",VLOOKUP(E101,Arkcup!$A$2:$V$130,11,FALSE),0)+IF(A101=45,VLOOKUP(E101,'Ark45'!$A$2:$V$130,11,FALSE),0)++IF(A101=54,VLOOKUP(E101,'Ark54'!$A$2:$V$130,11,FALSE),0)+IF(A101=56,VLOOKUP(E101,'Ark56'!$A$2:$V$130,11,FALSE),0)+IF(A101=65,VLOOKUP(E101,'Ark65'!$A$2:$V$130,11,FALSE),0)+IF(A101="SW3",VLOOKUP(E101,ArkSw3!$A$2:$V$130,11,FALSE),0)+IF(A101="SW4",VLOOKUP(E101,ArkSw4!$A$2:$V$130,11,FALSE),0)+IF(A101="SW5",VLOOKUP(E101,ArkSw5!$A$2:$V$130,11,FALSE),0)+IF(A101="SW6",VLOOKUP(E101,ArkSw6!$A$2:$V$130,11,FALSE),0)+IF(A101="U911",VLOOKUP(E101,ArkU11d!$A$2:$V$130,11,FALSE),0)</f>
        <v>0</v>
      </c>
      <c r="L101" s="111">
        <f>IF(A101=43,VLOOKUP(E101,Ark43s!$A$2:$V$130,12,FALSE),0)+IF(A101=34,VLOOKUP(E101,'Ark34'!$A$2:$V$130,12,FALSE),0)+IF(E101="cup",VLOOKUP(E101,Arkcup!$A$2:$V$130,12,FALSE),0)+IF(A101=45,VLOOKUP(E101,'Ark45'!$A$2:$V$130,12,FALSE),0)++IF(A101=54,VLOOKUP(E101,'Ark54'!$A$2:$V$130,12,FALSE),0)+IF(A101=56,VLOOKUP(E101,'Ark56'!$A$2:$V$130,12,FALSE),0)+IF(A101=65,VLOOKUP(E101,'Ark65'!$A$2:$V$130,12,FALSE),0)+IF(A101="SW3",VLOOKUP(E101,ArkSw3!$A$2:$V$130,12,FALSE),0)+IF(A101="SW4",VLOOKUP(E101,ArkSw4!$A$2:$V$130,12,FALSE),0)+IF(A101="SW5",VLOOKUP(E101,ArkSw5!$A$2:$V$130,12,FALSE),0)+IF(A101="SW6",VLOOKUP(E101,ArkSw6!$A$2:$V$130,12,FALSE),0)+IF(A101="U911",VLOOKUP(E101,ArkU11d!$A$2:$V$130,12,FALSE),0)</f>
        <v>0</v>
      </c>
      <c r="M101" s="111">
        <f>IF(A101=43,VLOOKUP(E101,Ark43s!$A$2:$V$130,13,FALSE),0)+IF(A101=34,VLOOKUP(E101,'Ark34'!$A$2:$V$130,13,FALSE),0)+IF(E101="cup",VLOOKUP(E101,Arkcup!$A$2:$V$130,13,FALSE),0)+IF(A101=45,VLOOKUP(E101,'Ark45'!$A$2:$V$130,13,FALSE),0)++IF(A101=54,VLOOKUP(E101,'Ark54'!$A$2:$V$130,13,FALSE),0)+IF(A101=56,VLOOKUP(E101,'Ark56'!$A$2:$V$130,13,FALSE),0)+IF(A101=65,VLOOKUP(E101,'Ark65'!$A$2:$V$130,13,FALSE),0)+IF(A101="SW3",VLOOKUP(E101,ArkSw3!$A$2:$V$130,13,FALSE),0)+IF(A101="SW4",VLOOKUP(E101,ArkSw4!$A$2:$V$130,13,FALSE),0)+IF(A101="SW5",VLOOKUP(E101,ArkSw5!$A$2:$V$130,13,FALSE),0)+IF(A101="SW6",VLOOKUP(E101,ArkSw6!$A$2:$V$130,13,FALSE),0)+IF(A101="U911",VLOOKUP(E101,ArkU11d!$A$2:$V$130,13,FALSE),0)</f>
        <v>0</v>
      </c>
      <c r="N101" s="111">
        <f>IF(A101=43,VLOOKUP(E101,Ark43s!$A$2:$V$130,14,FALSE),0)+IF(A101=34,VLOOKUP(E101,'Ark34'!$A$2:$V$130,14,FALSE),0)+IF(E101="cup",VLOOKUP(E101,Arkcup!$A$2:$V$130,14,FALSE),0)+IF(A101=45,VLOOKUP(E101,'Ark45'!$A$2:$V$130,14,FALSE),0)++IF(A101=54,VLOOKUP(E101,'Ark54'!$A$2:$V$130,14,FALSE),0)+IF(A101=56,VLOOKUP(E101,'Ark56'!$A$2:$V$130,14,FALSE),0)+IF(A101=65,VLOOKUP(E101,'Ark65'!$A$2:$V$130,14,FALSE),0)+IF(A101="SW3",VLOOKUP(E101,ArkSw3!$A$2:$V$130,14,FALSE),0)+IF(A101="SW4",VLOOKUP(E101,ArkSw4!$A$2:$V$130,14,FALSE),0)+IF(A101="SW5",VLOOKUP(E101,ArkSw5!$A$2:$V$130,14,FALSE),0)+IF(A101="SW6",VLOOKUP(E101,ArkSw6!$A$2:$V$130,14,FALSE),0)+IF(A101="U911",VLOOKUP(E101,ArkU11d!$A$2:$V$130,14,FALSE),0)</f>
        <v>0</v>
      </c>
      <c r="O101" s="111">
        <f>IF(A101=43,VLOOKUP(E101,Ark43s!$A$2:$V$130,15,FALSE),0)+IF(A101=34,VLOOKUP(E101,'Ark34'!$A$2:$V$130,15,FALSE),0)+IF(E101="cup",VLOOKUP(E101,Arkcup!$A$2:$V$130,15,FALSE),0)+IF(A101=45,VLOOKUP(E101,'Ark45'!$A$2:$V$130,15,FALSE),0)++IF(A101=54,VLOOKUP(E101,'Ark54'!$A$2:$V$130,15,FALSE),0)+IF(A101=56,VLOOKUP(E101,'Ark56'!$A$2:$V$130,15,FALSE),0)+IF(A101=65,VLOOKUP(E101,'Ark65'!$A$2:$V$130,15,FALSE),0)+IF(A101="SW3",VLOOKUP(E101,ArkSw3!$A$2:$V$130,15,FALSE),0)+IF(A101="SW4",VLOOKUP(E101,ArkSw4!$A$2:$V$130,15,FALSE),0)+IF(A101="SW5",VLOOKUP(E101,ArkSw5!$A$2:$V$130,15,FALSE),0)+IF(A101="SW6",VLOOKUP(E101,ArkSw6!$A$2:$V$130,15,FALSE),0)+IF(A101="U911",VLOOKUP(E101,ArkU11d!$A$2:$V$130,15,FALSE),0)</f>
        <v>0</v>
      </c>
      <c r="P101" s="111">
        <f>IF(A101=43,VLOOKUP(E101,Ark43s!$A$2:$V$130,16,FALSE),0)+IF(A101=34,VLOOKUP(E101,'Ark34'!$A$2:$V$130,16,FALSE),0)+IF(E101="cup",VLOOKUP(E101,Arkcup!$A$2:$V$130,16,FALSE),0)+IF(A101=45,VLOOKUP(E101,'Ark45'!$A$2:$V$130,16,FALSE),0)+IF(A101=54,VLOOKUP(E101,'Ark54'!$A$2:$V$130,16,FALSE),0)+IF(A101=56,VLOOKUP(E101,'Ark56'!$A$2:$V$130,16,FALSE),0)+IF(A101=65,VLOOKUP(E101,'Ark65'!$A$2:$V$130,16,FALSE),0)+IF(A101="U911",VLOOKUP(E101,ArkU11d!$A$2:$V$130,16,FALSE),0)</f>
        <v>0</v>
      </c>
      <c r="Q101" s="111">
        <f>IF(A101=43,VLOOKUP(E101,Ark43s!$A$2:$V$130,17,FALSE),0)+IF(A101=34,VLOOKUP(E101,'Ark34'!$A$2:$V$130,17,FALSE),0)+IF(E101="cup",VLOOKUP(E101,Arkcup!$A$2:$V$130,17,FALSE),0)+IF(A101=45,VLOOKUP(E101,'Ark45'!$A$2:$V$130,17,FALSE),0)+IF(A101=54,VLOOKUP(E101,'Ark54'!$A$2:$V$130,17,FALSE),0)+IF(A101=56,VLOOKUP(E101,'Ark56'!$A$2:$V$130,17,FALSE),0)+IF(A101=65,VLOOKUP(E101,'Ark65'!$A$2:$V$130,17,FALSE),0)+IF(A101="U911",VLOOKUP(E101,ArkU11d!$A$2:$V$130,17,FALSE),0)</f>
        <v>0</v>
      </c>
      <c r="R101" s="111">
        <f>IF(A101=43,VLOOKUP(E101,Ark43s!$A$2:$V$130,18,FALSE),0)+IF(A101=34,VLOOKUP(E101,'Ark34'!$A$2:$V$130,18,FALSE),0)+IF(E101="cup",VLOOKUP(E101,Arkcup!$A$2:$V$130,18,FALSE),0)+IF(A101=45,VLOOKUP(E101,'Ark45'!$A$2:$V$130,18,FALSE),0)+IF(A101=54,VLOOKUP(E101,'Ark54'!$A$2:$V$130,18,FALSE),0)+IF(A101=56,VLOOKUP(E101,'Ark56'!$A$2:$V$130,18,FALSE),0)+IF(A101=65,VLOOKUP(E101,'Ark65'!$A$2:$V$130,18,FALSE),0)+IF(A101="U911",VLOOKUP(E101,ArkU11d!$A$2:$V$130,18,FALSE),0)</f>
        <v>0</v>
      </c>
      <c r="S101" s="111">
        <f>IF(A101=43,VLOOKUP(E101,Ark43s!$A$2:$V$130,19,FALSE),0)+IF(A101=34,VLOOKUP(E101,'Ark34'!$A$2:$V$130,19,FALSE),0)+IF(E101="cup",VLOOKUP(E101,Arkcup!$A$2:$V$130,19,FALSE),0)+IF(A101=45,VLOOKUP(E101,'Ark45'!$A$2:$V$130,19,FALSE),0)+IF(A101=54,VLOOKUP(E101,'Ark54'!$A$2:$V$130,19,FALSE),0)+IF(A101=56,VLOOKUP(E101,'Ark56'!$A$2:$V$130,19,FALSE),0)+IF(A101=65,VLOOKUP(E101,'Ark65'!$A$2:$V$130,19,FALSE),0)+IF(A101="U911",VLOOKUP(E101,ArkU11d!$A$2:$V$130,19,FALSE),0)</f>
        <v>0</v>
      </c>
      <c r="T101" s="111">
        <f>IF(A101=43,VLOOKUP(E101,Ark43s!$A$2:$V$130,20,FALSE),0)+IF(A101=34,VLOOKUP(E101,'Ark34'!$A$2:$V$130,20,FALSE),0)+IF(E101="cup",VLOOKUP(E101,Arkcup!$A$2:$V$130,20,FALSE),0)+IF(A101=45,VLOOKUP(E101,'Ark45'!$A$2:$V$130,20,FALSE),0)+IF(A101=54,VLOOKUP(E101,'Ark54'!$A$2:$V$130,20,FALSE),0)+IF(A101=56,VLOOKUP(E101,'Ark56'!$A$2:$V$130,20,FALSE),0)+IF(A101=65,VLOOKUP(E101,'Ark65'!$A$2:$V$130,20,FALSE),0)+IF(A101="U911",VLOOKUP(E101,ArkU11d!$A$2:$V$130,20,FALSE),0)</f>
        <v>0</v>
      </c>
      <c r="U101" s="111">
        <f>IF(A101=43,VLOOKUP(E101,Ark43s!$A$2:$V$130,21,FALSE),0)+IF(A101=34,VLOOKUP(E101,'Ark34'!$A$2:$V$130,21,FALSE),0)+IF(E101="cup",VLOOKUP(E101,Arkcup!$A$2:$V$130,21,FALSE),0)+IF(A101=45,VLOOKUP(E101,'Ark45'!$A$2:$V$130,21,FALSE),0)+IF(A101=54,VLOOKUP(E101,'Ark54'!$A$2:$V$130,21,FALSE),0)+IF(A101=56,VLOOKUP(E101,'Ark56'!$A$2:$V$130,21,FALSE),0)+IF(A101=65,VLOOKUP(E101,'Ark65'!$A$2:$V$130,21,FALSE),0)+IF(A101="U911",VLOOKUP(E101,ArkU11d!$A$2:$V$130,21,FALSE),0)</f>
        <v>0</v>
      </c>
      <c r="V101" s="22">
        <f t="shared" si="5"/>
        <v>0</v>
      </c>
      <c r="W101" s="115"/>
    </row>
    <row r="102" spans="1:24" x14ac:dyDescent="0.25">
      <c r="A102">
        <v>43</v>
      </c>
      <c r="B102" s="26" t="s">
        <v>56</v>
      </c>
      <c r="C102" s="54" t="s">
        <v>23</v>
      </c>
      <c r="D102" s="61"/>
      <c r="E102" s="57">
        <v>0</v>
      </c>
      <c r="F102" s="111">
        <f>IF(A102=43,VLOOKUP(E102,Ark43d!$A$2:$V$130,6,FALSE),0)+IF(A102=34,VLOOKUP(E102,'Ark34'!$A$2:$V$130,6,FALSE),0)+IF(A102="cup",VLOOKUP(E102,Arkcup!$A$2:$V$130,6,FALSE),0)+IF(A102=45,VLOOKUP(E102,'Ark45'!$A$2:$V$130,6,FALSE),0)++IF(A102=54,VLOOKUP(E102,'Ark54'!$A$2:$V$130,6,FALSE),0)+IF(A102=56,VLOOKUP(E102,'Ark56'!$A$2:$V$130,6,FALSE),0)+IF(A102=65,VLOOKUP(E102,'Ark65'!$A$2:$V$130,6,FALSE),0)+IF(A102="U911",VLOOKUP(E102,ArkU11d!$A$2:$V$130,6,FALSE),0)</f>
        <v>0</v>
      </c>
      <c r="G102" s="111">
        <f>IF(A102=43,VLOOKUP(E102,Ark43d!$A$2:$V$130,7,FALSE),0)+IF(A102=34,VLOOKUP(E102,'Ark34'!$A$2:$V$130,7,FALSE),0)+IF(A102="cup",VLOOKUP(E102,Arkcup!$A$2:$V$130,7,FALSE),0)+IF(A102=45,VLOOKUP(E102,'Ark45'!$A$2:$V$130,7,FALSE),0)++IF(A102=54,VLOOKUP(E102,'Ark54'!$A$2:$V$130,7,FALSE),0)+IF(A102=56,VLOOKUP(E102,'Ark56'!$A$2:$V$130,7,FALSE),0)+IF(A102=65,VLOOKUP(E102,'Ark65'!$A$2:$V$130,7,FALSE),0)+IF(A102="U911",VLOOKUP(E102,ArkU11d!$A$2:$V$130,7,FALSE),0)</f>
        <v>0</v>
      </c>
      <c r="H102" s="111">
        <f>IF(A102=43,VLOOKUP(E102,Ark43d!$A$2:$V$130,8,FALSE),0)+IF(A102=34,VLOOKUP(E102,'Ark34'!$A$2:$V$130,8,FALSE),0)+IF(A102="cup",VLOOKUP(E102,Arkcup!$A$2:$V$130,8,FALSE),0)+IF(A102=45,VLOOKUP(E102,'Ark45'!$A$2:$V$130,8,FALSE),0)++IF(A102=54,VLOOKUP(E102,'Ark54'!$A$2:$V$130,8,FALSE),0)+IF(A102=56,VLOOKUP(E102,'Ark56'!$A$2:$V$130,8,FALSE),0)+IF(A102=65,VLOOKUP(E102,'Ark65'!$A$2:$V$130,8,FALSE),0)+IF(A102="U911",VLOOKUP(E102,ArkU11d!$A$2:$V$130,8,FALSE),0)</f>
        <v>0</v>
      </c>
      <c r="I102" s="111">
        <f>IF(A102=43,VLOOKUP(E102,Ark43d!$A$2:$V$130,9,FALSE),0)+IF(A102=34,VLOOKUP(E102,'Ark34'!$A$2:$V$130,9,FALSE),0)+IF(A102="cup",VLOOKUP(E102,Arkcup!$A$2:$V$130,9,FALSE),0)+IF(A102=45,VLOOKUP(E102,'Ark45'!$A$2:$V$130,9,FALSE),0)++IF(A102=54,VLOOKUP(E102,'Ark54'!$A$2:$V$130,9,FALSE),0)+IF(A102=56,VLOOKUP(E102,'Ark56'!$A$2:$V$130,9,FALSE),0)+IF(A102=65,VLOOKUP(E102,'Ark65'!$A$2:$V$130,9,FALSE),0)+IF(A102="U911",VLOOKUP(E102,ArkU11d!$A$2:$V$130,9,FALSE),0)</f>
        <v>0</v>
      </c>
      <c r="J102" s="111">
        <f>IF(A102=43,VLOOKUP(E102,Ark43s!$A$2:$V$130,10,FALSE),0)+IF(A102=34,VLOOKUP(E102,'Ark34'!$A$2:$V$130,10,FALSE),0)+IF(E102="cup",VLOOKUP(E102,Arkcup!$A$2:$V$130,10,FALSE),0)+IF(A102=45,VLOOKUP(E102,'Ark45'!$A$2:$V$130,10,FALSE),0)++IF(A102=54,VLOOKUP(E102,'Ark54'!$A$2:$V$130,10,FALSE),0)+IF(A102=56,VLOOKUP(E102,'Ark56'!$A$2:$V$130,10,FALSE),0)+IF(A102=65,VLOOKUP(E102,'Ark65'!$A$2:$V$130,10,FALSE),0)+IF(A102="SW3",VLOOKUP(E102,ArkSw3!$A$2:$V$130,10,FALSE),0)+IF(A102="SW4",VLOOKUP(E102,ArkSw4!$A$2:$V$130,10,FALSE),0)+IF(A102="SW5",VLOOKUP(E102,ArkSw5!$A$2:$V$130,10,FALSE),0)+IF(A102="SW6",VLOOKUP(E102,ArkSw6!$A$2:$V$130,10,FALSE),0)+IF(A102="U911",VLOOKUP(E102,ArkU11d!$A$2:$V$130,10,FALSE),0)</f>
        <v>0</v>
      </c>
      <c r="K102" s="111">
        <f>IF(A102=43,VLOOKUP(E102,Ark43s!$A$2:$V$130,11,FALSE),0)+IF(A102=34,VLOOKUP(E102,'Ark34'!$A$2:$V$130,11,FALSE),0)+IF(E102="cup",VLOOKUP(E102,Arkcup!$A$2:$V$130,11,FALSE),0)+IF(A102=45,VLOOKUP(E102,'Ark45'!$A$2:$V$130,11,FALSE),0)++IF(A102=54,VLOOKUP(E102,'Ark54'!$A$2:$V$130,11,FALSE),0)+IF(A102=56,VLOOKUP(E102,'Ark56'!$A$2:$V$130,11,FALSE),0)+IF(A102=65,VLOOKUP(E102,'Ark65'!$A$2:$V$130,11,FALSE),0)+IF(A102="SW3",VLOOKUP(E102,ArkSw3!$A$2:$V$130,11,FALSE),0)+IF(A102="SW4",VLOOKUP(E102,ArkSw4!$A$2:$V$130,11,FALSE),0)+IF(A102="SW5",VLOOKUP(E102,ArkSw5!$A$2:$V$130,11,FALSE),0)+IF(A102="SW6",VLOOKUP(E102,ArkSw6!$A$2:$V$130,11,FALSE),0)+IF(A102="U911",VLOOKUP(E102,ArkU11d!$A$2:$V$130,11,FALSE),0)</f>
        <v>0</v>
      </c>
      <c r="L102" s="111">
        <f>IF(A102=43,VLOOKUP(E102,Ark43s!$A$2:$V$130,12,FALSE),0)+IF(A102=34,VLOOKUP(E102,'Ark34'!$A$2:$V$130,12,FALSE),0)+IF(E102="cup",VLOOKUP(E102,Arkcup!$A$2:$V$130,12,FALSE),0)+IF(A102=45,VLOOKUP(E102,'Ark45'!$A$2:$V$130,12,FALSE),0)++IF(A102=54,VLOOKUP(E102,'Ark54'!$A$2:$V$130,12,FALSE),0)+IF(A102=56,VLOOKUP(E102,'Ark56'!$A$2:$V$130,12,FALSE),0)+IF(A102=65,VLOOKUP(E102,'Ark65'!$A$2:$V$130,12,FALSE),0)+IF(A102="SW3",VLOOKUP(E102,ArkSw3!$A$2:$V$130,12,FALSE),0)+IF(A102="SW4",VLOOKUP(E102,ArkSw4!$A$2:$V$130,12,FALSE),0)+IF(A102="SW5",VLOOKUP(E102,ArkSw5!$A$2:$V$130,12,FALSE),0)+IF(A102="SW6",VLOOKUP(E102,ArkSw6!$A$2:$V$130,12,FALSE),0)+IF(A102="U911",VLOOKUP(E102,ArkU11d!$A$2:$V$130,12,FALSE),0)</f>
        <v>0</v>
      </c>
      <c r="M102" s="111">
        <f>IF(A102=43,VLOOKUP(E102,Ark43s!$A$2:$V$130,13,FALSE),0)+IF(A102=34,VLOOKUP(E102,'Ark34'!$A$2:$V$130,13,FALSE),0)+IF(E102="cup",VLOOKUP(E102,Arkcup!$A$2:$V$130,13,FALSE),0)+IF(A102=45,VLOOKUP(E102,'Ark45'!$A$2:$V$130,13,FALSE),0)++IF(A102=54,VLOOKUP(E102,'Ark54'!$A$2:$V$130,13,FALSE),0)+IF(A102=56,VLOOKUP(E102,'Ark56'!$A$2:$V$130,13,FALSE),0)+IF(A102=65,VLOOKUP(E102,'Ark65'!$A$2:$V$130,13,FALSE),0)+IF(A102="SW3",VLOOKUP(E102,ArkSw3!$A$2:$V$130,13,FALSE),0)+IF(A102="SW4",VLOOKUP(E102,ArkSw4!$A$2:$V$130,13,FALSE),0)+IF(A102="SW5",VLOOKUP(E102,ArkSw5!$A$2:$V$130,13,FALSE),0)+IF(A102="SW6",VLOOKUP(E102,ArkSw6!$A$2:$V$130,13,FALSE),0)+IF(A102="U911",VLOOKUP(E102,ArkU11d!$A$2:$V$130,13,FALSE),0)</f>
        <v>0</v>
      </c>
      <c r="N102" s="111">
        <f>IF(A102=43,VLOOKUP(E102,Ark43s!$A$2:$V$130,14,FALSE),0)+IF(A102=34,VLOOKUP(E102,'Ark34'!$A$2:$V$130,14,FALSE),0)+IF(E102="cup",VLOOKUP(E102,Arkcup!$A$2:$V$130,14,FALSE),0)+IF(A102=45,VLOOKUP(E102,'Ark45'!$A$2:$V$130,14,FALSE),0)++IF(A102=54,VLOOKUP(E102,'Ark54'!$A$2:$V$130,14,FALSE),0)+IF(A102=56,VLOOKUP(E102,'Ark56'!$A$2:$V$130,14,FALSE),0)+IF(A102=65,VLOOKUP(E102,'Ark65'!$A$2:$V$130,14,FALSE),0)+IF(A102="SW3",VLOOKUP(E102,ArkSw3!$A$2:$V$130,14,FALSE),0)+IF(A102="SW4",VLOOKUP(E102,ArkSw4!$A$2:$V$130,14,FALSE),0)+IF(A102="SW5",VLOOKUP(E102,ArkSw5!$A$2:$V$130,14,FALSE),0)+IF(A102="SW6",VLOOKUP(E102,ArkSw6!$A$2:$V$130,14,FALSE),0)+IF(A102="U911",VLOOKUP(E102,ArkU11d!$A$2:$V$130,14,FALSE),0)</f>
        <v>0</v>
      </c>
      <c r="O102" s="111">
        <f>IF(A102=43,VLOOKUP(E102,Ark43s!$A$2:$V$130,15,FALSE),0)+IF(A102=34,VLOOKUP(E102,'Ark34'!$A$2:$V$130,15,FALSE),0)+IF(E102="cup",VLOOKUP(E102,Arkcup!$A$2:$V$130,15,FALSE),0)+IF(A102=45,VLOOKUP(E102,'Ark45'!$A$2:$V$130,15,FALSE),0)++IF(A102=54,VLOOKUP(E102,'Ark54'!$A$2:$V$130,15,FALSE),0)+IF(A102=56,VLOOKUP(E102,'Ark56'!$A$2:$V$130,15,FALSE),0)+IF(A102=65,VLOOKUP(E102,'Ark65'!$A$2:$V$130,15,FALSE),0)+IF(A102="SW3",VLOOKUP(E102,ArkSw3!$A$2:$V$130,15,FALSE),0)+IF(A102="SW4",VLOOKUP(E102,ArkSw4!$A$2:$V$130,15,FALSE),0)+IF(A102="SW5",VLOOKUP(E102,ArkSw5!$A$2:$V$130,15,FALSE),0)+IF(A102="SW6",VLOOKUP(E102,ArkSw6!$A$2:$V$130,15,FALSE),0)+IF(A102="U911",VLOOKUP(E102,ArkU11d!$A$2:$V$130,15,FALSE),0)</f>
        <v>0</v>
      </c>
      <c r="P102" s="111">
        <f>IF(A102=43,VLOOKUP(E102,Ark43s!$A$2:$V$130,16,FALSE),0)+IF(A102=34,VLOOKUP(E102,'Ark34'!$A$2:$V$130,16,FALSE),0)+IF(E102="cup",VLOOKUP(E102,Arkcup!$A$2:$V$130,16,FALSE),0)+IF(A102=45,VLOOKUP(E102,'Ark45'!$A$2:$V$130,16,FALSE),0)+IF(A102=54,VLOOKUP(E102,'Ark54'!$A$2:$V$130,16,FALSE),0)+IF(A102=56,VLOOKUP(E102,'Ark56'!$A$2:$V$130,16,FALSE),0)+IF(A102=65,VLOOKUP(E102,'Ark65'!$A$2:$V$130,16,FALSE),0)+IF(A102="U911",VLOOKUP(E102,ArkU11d!$A$2:$V$130,16,FALSE),0)</f>
        <v>0</v>
      </c>
      <c r="Q102" s="111">
        <f>IF(A102=43,VLOOKUP(E102,Ark43s!$A$2:$V$130,17,FALSE),0)+IF(A102=34,VLOOKUP(E102,'Ark34'!$A$2:$V$130,17,FALSE),0)+IF(E102="cup",VLOOKUP(E102,Arkcup!$A$2:$V$130,17,FALSE),0)+IF(A102=45,VLOOKUP(E102,'Ark45'!$A$2:$V$130,17,FALSE),0)+IF(A102=54,VLOOKUP(E102,'Ark54'!$A$2:$V$130,17,FALSE),0)+IF(A102=56,VLOOKUP(E102,'Ark56'!$A$2:$V$130,17,FALSE),0)+IF(A102=65,VLOOKUP(E102,'Ark65'!$A$2:$V$130,17,FALSE),0)+IF(A102="U911",VLOOKUP(E102,ArkU11d!$A$2:$V$130,17,FALSE),0)</f>
        <v>0</v>
      </c>
      <c r="R102" s="111">
        <f>IF(A102=43,VLOOKUP(E102,Ark43s!$A$2:$V$130,18,FALSE),0)+IF(A102=34,VLOOKUP(E102,'Ark34'!$A$2:$V$130,18,FALSE),0)+IF(E102="cup",VLOOKUP(E102,Arkcup!$A$2:$V$130,18,FALSE),0)+IF(A102=45,VLOOKUP(E102,'Ark45'!$A$2:$V$130,18,FALSE),0)+IF(A102=54,VLOOKUP(E102,'Ark54'!$A$2:$V$130,18,FALSE),0)+IF(A102=56,VLOOKUP(E102,'Ark56'!$A$2:$V$130,18,FALSE),0)+IF(A102=65,VLOOKUP(E102,'Ark65'!$A$2:$V$130,18,FALSE),0)+IF(A102="U911",VLOOKUP(E102,ArkU11d!$A$2:$V$130,18,FALSE),0)</f>
        <v>0</v>
      </c>
      <c r="S102" s="111">
        <f>IF(A102=43,VLOOKUP(E102,Ark43s!$A$2:$V$130,19,FALSE),0)+IF(A102=34,VLOOKUP(E102,'Ark34'!$A$2:$V$130,19,FALSE),0)+IF(E102="cup",VLOOKUP(E102,Arkcup!$A$2:$V$130,19,FALSE),0)+IF(A102=45,VLOOKUP(E102,'Ark45'!$A$2:$V$130,19,FALSE),0)+IF(A102=54,VLOOKUP(E102,'Ark54'!$A$2:$V$130,19,FALSE),0)+IF(A102=56,VLOOKUP(E102,'Ark56'!$A$2:$V$130,19,FALSE),0)+IF(A102=65,VLOOKUP(E102,'Ark65'!$A$2:$V$130,19,FALSE),0)+IF(A102="U911",VLOOKUP(E102,ArkU11d!$A$2:$V$130,19,FALSE),0)</f>
        <v>0</v>
      </c>
      <c r="T102" s="111">
        <f>IF(A102=43,VLOOKUP(E102,Ark43s!$A$2:$V$130,20,FALSE),0)+IF(A102=34,VLOOKUP(E102,'Ark34'!$A$2:$V$130,20,FALSE),0)+IF(E102="cup",VLOOKUP(E102,Arkcup!$A$2:$V$130,20,FALSE),0)+IF(A102=45,VLOOKUP(E102,'Ark45'!$A$2:$V$130,20,FALSE),0)+IF(A102=54,VLOOKUP(E102,'Ark54'!$A$2:$V$130,20,FALSE),0)+IF(A102=56,VLOOKUP(E102,'Ark56'!$A$2:$V$130,20,FALSE),0)+IF(A102=65,VLOOKUP(E102,'Ark65'!$A$2:$V$130,20,FALSE),0)+IF(A102="U911",VLOOKUP(E102,ArkU11d!$A$2:$V$130,20,FALSE),0)</f>
        <v>0</v>
      </c>
      <c r="U102" s="111">
        <f>IF(A102=43,VLOOKUP(E102,Ark43s!$A$2:$V$130,21,FALSE),0)+IF(A102=34,VLOOKUP(E102,'Ark34'!$A$2:$V$130,21,FALSE),0)+IF(E102="cup",VLOOKUP(E102,Arkcup!$A$2:$V$130,21,FALSE),0)+IF(A102=45,VLOOKUP(E102,'Ark45'!$A$2:$V$130,21,FALSE),0)+IF(A102=54,VLOOKUP(E102,'Ark54'!$A$2:$V$130,21,FALSE),0)+IF(A102=56,VLOOKUP(E102,'Ark56'!$A$2:$V$130,21,FALSE),0)+IF(A102=65,VLOOKUP(E102,'Ark65'!$A$2:$V$130,21,FALSE),0)+IF(A102="U911",VLOOKUP(E102,ArkU11d!$A$2:$V$130,21,FALSE),0)</f>
        <v>0</v>
      </c>
      <c r="V102" s="22">
        <f t="shared" si="5"/>
        <v>0</v>
      </c>
      <c r="W102" s="115"/>
    </row>
    <row r="103" spans="1:24" ht="15.75" thickBot="1" x14ac:dyDescent="0.3">
      <c r="A103">
        <v>43</v>
      </c>
      <c r="B103" s="35" t="s">
        <v>56</v>
      </c>
      <c r="C103" s="55" t="s">
        <v>24</v>
      </c>
      <c r="D103" s="62"/>
      <c r="E103" s="58">
        <v>0</v>
      </c>
      <c r="F103" s="112">
        <f>IF(A103=43,VLOOKUP(E103,Ark43d!$A$2:$V$130,6,FALSE),0)+IF(A103=34,VLOOKUP(E103,'Ark34'!$A$2:$V$130,6,FALSE),0)+IF(A103="cup",VLOOKUP(E103,Arkcup!$A$2:$V$130,6,FALSE),0)+IF(A103=45,VLOOKUP(E103,'Ark45'!$A$2:$V$130,6,FALSE),0)++IF(A103=54,VLOOKUP(E103,'Ark54'!$A$2:$V$130,6,FALSE),0)+IF(A103=56,VLOOKUP(E103,'Ark56'!$A$2:$V$130,6,FALSE),0)+IF(A103=65,VLOOKUP(E103,'Ark65'!$A$2:$V$130,6,FALSE),0)+IF(A103="U911",VLOOKUP(E103,ArkU11d!$A$2:$V$130,6,FALSE),0)</f>
        <v>0</v>
      </c>
      <c r="G103" s="112">
        <f>IF(A103=43,VLOOKUP(E103,Ark43d!$A$2:$V$130,7,FALSE),0)+IF(A103=34,VLOOKUP(E103,'Ark34'!$A$2:$V$130,7,FALSE),0)+IF(A103="cup",VLOOKUP(E103,Arkcup!$A$2:$V$130,7,FALSE),0)+IF(A103=45,VLOOKUP(E103,'Ark45'!$A$2:$V$130,7,FALSE),0)++IF(A103=54,VLOOKUP(E103,'Ark54'!$A$2:$V$130,7,FALSE),0)+IF(A103=56,VLOOKUP(E103,'Ark56'!$A$2:$V$130,7,FALSE),0)+IF(A103=65,VLOOKUP(E103,'Ark65'!$A$2:$V$130,7,FALSE),0)+IF(A103="U911",VLOOKUP(E103,ArkU11d!$A$2:$V$130,7,FALSE),0)</f>
        <v>0</v>
      </c>
      <c r="H103" s="112">
        <f>IF(A103=43,VLOOKUP(E103,Ark43d!$A$2:$V$130,8,FALSE),0)+IF(A103=34,VLOOKUP(E103,'Ark34'!$A$2:$V$130,8,FALSE),0)+IF(A103="cup",VLOOKUP(E103,Arkcup!$A$2:$V$130,8,FALSE),0)+IF(A103=45,VLOOKUP(E103,'Ark45'!$A$2:$V$130,8,FALSE),0)++IF(A103=54,VLOOKUP(E103,'Ark54'!$A$2:$V$130,8,FALSE),0)+IF(A103=56,VLOOKUP(E103,'Ark56'!$A$2:$V$130,8,FALSE),0)+IF(A103=65,VLOOKUP(E103,'Ark65'!$A$2:$V$130,8,FALSE),0)+IF(A103="U911",VLOOKUP(E103,ArkU11d!$A$2:$V$130,8,FALSE),0)</f>
        <v>0</v>
      </c>
      <c r="I103" s="112">
        <f>IF(A103=43,VLOOKUP(E103,Ark43d!$A$2:$V$130,9,FALSE),0)+IF(A103=34,VLOOKUP(E103,'Ark34'!$A$2:$V$130,9,FALSE),0)+IF(A103="cup",VLOOKUP(E103,Arkcup!$A$2:$V$130,9,FALSE),0)+IF(A103=45,VLOOKUP(E103,'Ark45'!$A$2:$V$130,9,FALSE),0)++IF(A103=54,VLOOKUP(E103,'Ark54'!$A$2:$V$130,9,FALSE),0)+IF(A103=56,VLOOKUP(E103,'Ark56'!$A$2:$V$130,9,FALSE),0)+IF(A103=65,VLOOKUP(E103,'Ark65'!$A$2:$V$130,9,FALSE),0)+IF(A103="U911",VLOOKUP(E103,ArkU11d!$A$2:$V$130,9,FALSE),0)</f>
        <v>0</v>
      </c>
      <c r="J103" s="112">
        <f>IF(A103=43,VLOOKUP(E103,Ark43s!$A$2:$V$130,10,FALSE),0)+IF(A103=34,VLOOKUP(E103,'Ark34'!$A$2:$V$130,10,FALSE),0)+IF(E103="cup",VLOOKUP(E103,Arkcup!$A$2:$V$130,10,FALSE),0)+IF(A103=45,VLOOKUP(E103,'Ark45'!$A$2:$V$130,10,FALSE),0)++IF(A103=54,VLOOKUP(E103,'Ark54'!$A$2:$V$130,10,FALSE),0)+IF(A103=56,VLOOKUP(E103,'Ark56'!$A$2:$V$130,10,FALSE),0)+IF(A103=65,VLOOKUP(E103,'Ark65'!$A$2:$V$130,10,FALSE),0)+IF(A103="SW3",VLOOKUP(E103,ArkSw3!$A$2:$V$130,10,FALSE),0)+IF(A103="SW4",VLOOKUP(E103,ArkSw4!$A$2:$V$130,10,FALSE),0)+IF(A103="SW5",VLOOKUP(E103,ArkSw5!$A$2:$V$130,10,FALSE),0)+IF(A103="SW6",VLOOKUP(E103,ArkSw6!$A$2:$V$130,10,FALSE),0)+IF(A103="U911",VLOOKUP(E103,ArkU11d!$A$2:$V$130,10,FALSE),0)</f>
        <v>0</v>
      </c>
      <c r="K103" s="112">
        <f>IF(A103=43,VLOOKUP(E103,Ark43s!$A$2:$V$130,11,FALSE),0)+IF(A103=34,VLOOKUP(E103,'Ark34'!$A$2:$V$130,11,FALSE),0)+IF(E103="cup",VLOOKUP(E103,Arkcup!$A$2:$V$130,11,FALSE),0)+IF(A103=45,VLOOKUP(E103,'Ark45'!$A$2:$V$130,11,FALSE),0)++IF(A103=54,VLOOKUP(E103,'Ark54'!$A$2:$V$130,11,FALSE),0)+IF(A103=56,VLOOKUP(E103,'Ark56'!$A$2:$V$130,11,FALSE),0)+IF(A103=65,VLOOKUP(E103,'Ark65'!$A$2:$V$130,11,FALSE),0)+IF(A103="SW3",VLOOKUP(E103,ArkSw3!$A$2:$V$130,11,FALSE),0)+IF(A103="SW4",VLOOKUP(E103,ArkSw4!$A$2:$V$130,11,FALSE),0)+IF(A103="SW5",VLOOKUP(E103,ArkSw5!$A$2:$V$130,11,FALSE),0)+IF(A103="SW6",VLOOKUP(E103,ArkSw6!$A$2:$V$130,11,FALSE),0)+IF(A103="U911",VLOOKUP(E103,ArkU11d!$A$2:$V$130,11,FALSE),0)</f>
        <v>0</v>
      </c>
      <c r="L103" s="112">
        <f>IF(A103=43,VLOOKUP(E103,Ark43s!$A$2:$V$130,12,FALSE),0)+IF(A103=34,VLOOKUP(E103,'Ark34'!$A$2:$V$130,12,FALSE),0)+IF(E103="cup",VLOOKUP(E103,Arkcup!$A$2:$V$130,12,FALSE),0)+IF(A103=45,VLOOKUP(E103,'Ark45'!$A$2:$V$130,12,FALSE),0)++IF(A103=54,VLOOKUP(E103,'Ark54'!$A$2:$V$130,12,FALSE),0)+IF(A103=56,VLOOKUP(E103,'Ark56'!$A$2:$V$130,12,FALSE),0)+IF(A103=65,VLOOKUP(E103,'Ark65'!$A$2:$V$130,12,FALSE),0)+IF(A103="SW3",VLOOKUP(E103,ArkSw3!$A$2:$V$130,12,FALSE),0)+IF(A103="SW4",VLOOKUP(E103,ArkSw4!$A$2:$V$130,12,FALSE),0)+IF(A103="SW5",VLOOKUP(E103,ArkSw5!$A$2:$V$130,12,FALSE),0)+IF(A103="SW6",VLOOKUP(E103,ArkSw6!$A$2:$V$130,12,FALSE),0)+IF(A103="U911",VLOOKUP(E103,ArkU11d!$A$2:$V$130,12,FALSE),0)</f>
        <v>0</v>
      </c>
      <c r="M103" s="112">
        <f>IF(A103=43,VLOOKUP(E103,Ark43s!$A$2:$V$130,13,FALSE),0)+IF(A103=34,VLOOKUP(E103,'Ark34'!$A$2:$V$130,13,FALSE),0)+IF(E103="cup",VLOOKUP(E103,Arkcup!$A$2:$V$130,13,FALSE),0)+IF(A103=45,VLOOKUP(E103,'Ark45'!$A$2:$V$130,13,FALSE),0)++IF(A103=54,VLOOKUP(E103,'Ark54'!$A$2:$V$130,13,FALSE),0)+IF(A103=56,VLOOKUP(E103,'Ark56'!$A$2:$V$130,13,FALSE),0)+IF(A103=65,VLOOKUP(E103,'Ark65'!$A$2:$V$130,13,FALSE),0)+IF(A103="SW3",VLOOKUP(E103,ArkSw3!$A$2:$V$130,13,FALSE),0)+IF(A103="SW4",VLOOKUP(E103,ArkSw4!$A$2:$V$130,13,FALSE),0)+IF(A103="SW5",VLOOKUP(E103,ArkSw5!$A$2:$V$130,13,FALSE),0)+IF(A103="SW6",VLOOKUP(E103,ArkSw6!$A$2:$V$130,13,FALSE),0)+IF(A103="U911",VLOOKUP(E103,ArkU11d!$A$2:$V$130,13,FALSE),0)</f>
        <v>0</v>
      </c>
      <c r="N103" s="112">
        <f>IF(A103=43,VLOOKUP(E103,Ark43s!$A$2:$V$130,14,FALSE),0)+IF(A103=34,VLOOKUP(E103,'Ark34'!$A$2:$V$130,14,FALSE),0)+IF(E103="cup",VLOOKUP(E103,Arkcup!$A$2:$V$130,14,FALSE),0)+IF(A103=45,VLOOKUP(E103,'Ark45'!$A$2:$V$130,14,FALSE),0)++IF(A103=54,VLOOKUP(E103,'Ark54'!$A$2:$V$130,14,FALSE),0)+IF(A103=56,VLOOKUP(E103,'Ark56'!$A$2:$V$130,14,FALSE),0)+IF(A103=65,VLOOKUP(E103,'Ark65'!$A$2:$V$130,14,FALSE),0)+IF(A103="SW3",VLOOKUP(E103,ArkSw3!$A$2:$V$130,14,FALSE),0)+IF(A103="SW4",VLOOKUP(E103,ArkSw4!$A$2:$V$130,14,FALSE),0)+IF(A103="SW5",VLOOKUP(E103,ArkSw5!$A$2:$V$130,14,FALSE),0)+IF(A103="SW6",VLOOKUP(E103,ArkSw6!$A$2:$V$130,14,FALSE),0)+IF(A103="U911",VLOOKUP(E103,ArkU11d!$A$2:$V$130,14,FALSE),0)</f>
        <v>0</v>
      </c>
      <c r="O103" s="112">
        <f>IF(A103=43,VLOOKUP(E103,Ark43s!$A$2:$V$130,15,FALSE),0)+IF(A103=34,VLOOKUP(E103,'Ark34'!$A$2:$V$130,15,FALSE),0)+IF(E103="cup",VLOOKUP(E103,Arkcup!$A$2:$V$130,15,FALSE),0)+IF(A103=45,VLOOKUP(E103,'Ark45'!$A$2:$V$130,15,FALSE),0)++IF(A103=54,VLOOKUP(E103,'Ark54'!$A$2:$V$130,15,FALSE),0)+IF(A103=56,VLOOKUP(E103,'Ark56'!$A$2:$V$130,15,FALSE),0)+IF(A103=65,VLOOKUP(E103,'Ark65'!$A$2:$V$130,15,FALSE),0)+IF(A103="SW3",VLOOKUP(E103,ArkSw3!$A$2:$V$130,15,FALSE),0)+IF(A103="SW4",VLOOKUP(E103,ArkSw4!$A$2:$V$130,15,FALSE),0)+IF(A103="SW5",VLOOKUP(E103,ArkSw5!$A$2:$V$130,15,FALSE),0)+IF(A103="SW6",VLOOKUP(E103,ArkSw6!$A$2:$V$130,15,FALSE),0)+IF(A103="U911",VLOOKUP(E103,ArkU11d!$A$2:$V$130,15,FALSE),0)</f>
        <v>0</v>
      </c>
      <c r="P103" s="112">
        <f>IF(A103=43,VLOOKUP(E103,Ark43s!$A$2:$V$130,16,FALSE),0)+IF(A103=34,VLOOKUP(E103,'Ark34'!$A$2:$V$130,16,FALSE),0)+IF(E103="cup",VLOOKUP(E103,Arkcup!$A$2:$V$130,16,FALSE),0)+IF(A103=45,VLOOKUP(E103,'Ark45'!$A$2:$V$130,16,FALSE),0)+IF(A103=54,VLOOKUP(E103,'Ark54'!$A$2:$V$130,16,FALSE),0)+IF(A103=56,VLOOKUP(E103,'Ark56'!$A$2:$V$130,16,FALSE),0)+IF(A103=65,VLOOKUP(E103,'Ark65'!$A$2:$V$130,16,FALSE),0)+IF(A103="U911",VLOOKUP(E103,ArkU11d!$A$2:$V$130,16,FALSE),0)</f>
        <v>0</v>
      </c>
      <c r="Q103" s="112">
        <f>IF(A103=43,VLOOKUP(E103,Ark43s!$A$2:$V$130,17,FALSE),0)+IF(A103=34,VLOOKUP(E103,'Ark34'!$A$2:$V$130,17,FALSE),0)+IF(E103="cup",VLOOKUP(E103,Arkcup!$A$2:$V$130,17,FALSE),0)+IF(A103=45,VLOOKUP(E103,'Ark45'!$A$2:$V$130,17,FALSE),0)+IF(A103=54,VLOOKUP(E103,'Ark54'!$A$2:$V$130,17,FALSE),0)+IF(A103=56,VLOOKUP(E103,'Ark56'!$A$2:$V$130,17,FALSE),0)+IF(A103=65,VLOOKUP(E103,'Ark65'!$A$2:$V$130,17,FALSE),0)+IF(A103="U911",VLOOKUP(E103,ArkU11d!$A$2:$V$130,17,FALSE),0)</f>
        <v>0</v>
      </c>
      <c r="R103" s="112">
        <f>IF(A103=43,VLOOKUP(E103,Ark43s!$A$2:$V$130,18,FALSE),0)+IF(A103=34,VLOOKUP(E103,'Ark34'!$A$2:$V$130,18,FALSE),0)+IF(E103="cup",VLOOKUP(E103,Arkcup!$A$2:$V$130,18,FALSE),0)+IF(A103=45,VLOOKUP(E103,'Ark45'!$A$2:$V$130,18,FALSE),0)+IF(A103=54,VLOOKUP(E103,'Ark54'!$A$2:$V$130,18,FALSE),0)+IF(A103=56,VLOOKUP(E103,'Ark56'!$A$2:$V$130,18,FALSE),0)+IF(A103=65,VLOOKUP(E103,'Ark65'!$A$2:$V$130,18,FALSE),0)+IF(A103="U911",VLOOKUP(E103,ArkU11d!$A$2:$V$130,18,FALSE),0)</f>
        <v>0</v>
      </c>
      <c r="S103" s="112">
        <f>IF(A103=43,VLOOKUP(E103,Ark43s!$A$2:$V$130,19,FALSE),0)+IF(A103=34,VLOOKUP(E103,'Ark34'!$A$2:$V$130,19,FALSE),0)+IF(E103="cup",VLOOKUP(E103,Arkcup!$A$2:$V$130,19,FALSE),0)+IF(A103=45,VLOOKUP(E103,'Ark45'!$A$2:$V$130,19,FALSE),0)+IF(A103=54,VLOOKUP(E103,'Ark54'!$A$2:$V$130,19,FALSE),0)+IF(A103=56,VLOOKUP(E103,'Ark56'!$A$2:$V$130,19,FALSE),0)+IF(A103=65,VLOOKUP(E103,'Ark65'!$A$2:$V$130,19,FALSE),0)+IF(A103="U911",VLOOKUP(E103,ArkU11d!$A$2:$V$130,19,FALSE),0)</f>
        <v>0</v>
      </c>
      <c r="T103" s="112">
        <f>IF(A103=43,VLOOKUP(E103,Ark43s!$A$2:$V$130,20,FALSE),0)+IF(A103=34,VLOOKUP(E103,'Ark34'!$A$2:$V$130,20,FALSE),0)+IF(E103="cup",VLOOKUP(E103,Arkcup!$A$2:$V$130,20,FALSE),0)+IF(A103=45,VLOOKUP(E103,'Ark45'!$A$2:$V$130,20,FALSE),0)+IF(A103=54,VLOOKUP(E103,'Ark54'!$A$2:$V$130,20,FALSE),0)+IF(A103=56,VLOOKUP(E103,'Ark56'!$A$2:$V$130,20,FALSE),0)+IF(A103=65,VLOOKUP(E103,'Ark65'!$A$2:$V$130,20,FALSE),0)+IF(A103="U911",VLOOKUP(E103,ArkU11d!$A$2:$V$130,20,FALSE),0)</f>
        <v>0</v>
      </c>
      <c r="U103" s="112">
        <f>IF(A103=43,VLOOKUP(E103,Ark43s!$A$2:$V$130,21,FALSE),0)+IF(A103=34,VLOOKUP(E103,'Ark34'!$A$2:$V$130,21,FALSE),0)+IF(E103="cup",VLOOKUP(E103,Arkcup!$A$2:$V$130,21,FALSE),0)+IF(A103=45,VLOOKUP(E103,'Ark45'!$A$2:$V$130,21,FALSE),0)+IF(A103=54,VLOOKUP(E103,'Ark54'!$A$2:$V$130,21,FALSE),0)+IF(A103=56,VLOOKUP(E103,'Ark56'!$A$2:$V$130,21,FALSE),0)+IF(A103=65,VLOOKUP(E103,'Ark65'!$A$2:$V$130,21,FALSE),0)+IF(A103="U911",VLOOKUP(E103,ArkU11d!$A$2:$V$130,21,FALSE),0)</f>
        <v>0</v>
      </c>
      <c r="V103" s="14">
        <f t="shared" si="5"/>
        <v>0</v>
      </c>
      <c r="W103" s="116"/>
      <c r="X103" s="41"/>
    </row>
    <row r="104" spans="1:24" x14ac:dyDescent="0.25">
      <c r="A104">
        <v>56</v>
      </c>
      <c r="B104" s="25" t="s">
        <v>57</v>
      </c>
      <c r="C104" s="53" t="s">
        <v>20</v>
      </c>
      <c r="D104" s="60"/>
      <c r="E104" s="56">
        <v>0</v>
      </c>
      <c r="F104" s="110">
        <f>IF(A104=43,VLOOKUP(E104,Ark43s!$A$2:$V$130,6,FALSE),0)+IF(A104=34,VLOOKUP(E104,'Ark34'!$A$2:$V$130,6,FALSE),0)+IF(E104="cup",VLOOKUP(E104,Arkcup!$A$2:$V$130,6,FALSE),0)+IF(A104=45,VLOOKUP(E104,'Ark45'!$A$2:$V$130,6,FALSE),0)+IF(A104=54,VLOOKUP(E104,'Ark54'!$A$2:$V$130,6,FALSE),0)+IF(A104=56,VLOOKUP(E104,'Ark56'!$A$2:$V$130,6,FALSE),0)+IF(A104=65,VLOOKUP(E104,'Ark65'!$A$2:$V$130,6,FALSE),0)+IF(A104="U911",VLOOKUP(E104,ArkU911s!$A$2:$V$130,6,FALSE),0)</f>
        <v>0</v>
      </c>
      <c r="G104" s="110">
        <f>IF(A104=43,VLOOKUP(E104,Ark43s!$A$2:$V$130,7,FALSE),0)+IF(A104=34,VLOOKUP(E104,'Ark34'!$A$2:$V$130,7,FALSE),0)+IF(E104="cup",VLOOKUP(E104,Arkcup!$A$2:$V$130,7,FALSE),0)+IF(A104=45,VLOOKUP(E104,'Ark45'!$A$2:$V$130,7,FALSE),0)++IF(A104=54,VLOOKUP(E104,'Ark54'!$A$2:$V$130,7,FALSE),0)+IF(A104=56,VLOOKUP(E104,'Ark56'!$A$2:$V$130,7,FALSE),0)+IF(A104=65,VLOOKUP(E104,'Ark65'!$A$2:$V$130,7,FALSE),0)+IF(A104="U911",VLOOKUP(E104,ArkU911s!$A$2:$V$130,7,FALSE),0)</f>
        <v>0</v>
      </c>
      <c r="H104" s="110">
        <f>IF(A104=43,VLOOKUP(E104,Ark43s!$A$2:$V$130,8,FALSE),0)+IF(A104=34,VLOOKUP(E104,'Ark34'!$A$2:$V$130,8,FALSE),0)+IF(E104="cup",VLOOKUP(E104,Arkcup!$A$2:$V$130,8,FALSE),0)+IF(A104=45,VLOOKUP(E104,'Ark45'!$A$2:$V$130,8,FALSE),0)++IF(A104=54,VLOOKUP(E104,'Ark54'!$A$2:$V$130,8,FALSE),0)+IF(A104=56,VLOOKUP(E104,'Ark56'!$A$2:$V$130,8,FALSE),0)+IF(A104=65,VLOOKUP(E104,'Ark65'!$A$2:$V$130,8,FALSE),0)+IF(A104="U911",VLOOKUP(E104,ArkU911s!$A$2:$V$130,8,FALSE),0)</f>
        <v>0</v>
      </c>
      <c r="I104" s="110">
        <f>IF(A104=43,VLOOKUP(E104,Ark43s!$A$2:$V$130,9,FALSE),0)+IF(A104=34,VLOOKUP(E104,'Ark34'!$A$2:$V$130,9,FALSE),0)+IF(E104="cup",VLOOKUP(E104,Arkcup!$A$2:$V$130,9,FALSE),0)+IF(A104=45,VLOOKUP(E104,'Ark45'!$A$2:$V$130,9,FALSE),0)++IF(A104=54,VLOOKUP(E104,'Ark54'!$A$2:$V$130,9,FALSE),0)+IF(A104=56,VLOOKUP(E104,'Ark56'!$A$2:$V$130,9,FALSE),0)+IF(A104=65,VLOOKUP(E104,'Ark65'!$A$2:$V$130,9,FALSE),0)+IF(A104="U911",VLOOKUP(E104,ArkU911s!$A$2:$V$130,9,FALSE),0)</f>
        <v>0</v>
      </c>
      <c r="J104" s="110">
        <f>IF(A104=43,VLOOKUP(E104,Ark43s!$A$2:$V$130,10,FALSE),0)+IF(A104=34,VLOOKUP(E104,'Ark34'!$A$2:$V$130,10,FALSE),0)+IF(E104="cup",VLOOKUP(E104,Arkcup!$A$2:$V$130,10,FALSE),0)+IF(A104=45,VLOOKUP(E104,'Ark45'!$A$2:$V$130,10,FALSE),0)++IF(A104=54,VLOOKUP(E104,'Ark54'!$A$2:$V$130,10,FALSE),0)+IF(A104=56,VLOOKUP(E104,'Ark56'!$A$2:$V$130,10,FALSE),0)+IF(A104=65,VLOOKUP(E104,'Ark65'!$A$2:$V$130,10,FALSE),0)+IF(A104="SW3",VLOOKUP(E104,ArkSw3!$A$2:$V$130,10,FALSE),0)+IF(A104="SW4",VLOOKUP(E104,ArkSw4!$A$2:$V$130,10,FALSE),0)+IF(A104="SW5",VLOOKUP(E104,ArkSw5!$A$2:$V$130,10,FALSE),0)+IF(A104="SW6",VLOOKUP(E104,ArkSw6!$A$2:$V$130,10,FALSE),0)+IF(A104="U911",VLOOKUP(E104,ArkU911s!$A$2:$V$130,10,FALSE),0)</f>
        <v>0</v>
      </c>
      <c r="K104" s="110">
        <f>IF(A104=43,VLOOKUP(E104,Ark43s!$A$2:$V$130,11,FALSE),0)+IF(A104=34,VLOOKUP(E104,'Ark34'!$A$2:$V$130,11,FALSE),0)+IF(E104="cup",VLOOKUP(E104,Arkcup!$A$2:$V$130,11,FALSE),0)+IF(A104=45,VLOOKUP(E104,'Ark45'!$A$2:$V$130,11,FALSE),0)++IF(A104=54,VLOOKUP(E104,'Ark54'!$A$2:$V$130,11,FALSE),0)+IF(A104=56,VLOOKUP(E104,'Ark56'!$A$2:$V$130,11,FALSE),0)+IF(A104=65,VLOOKUP(E104,'Ark65'!$A$2:$V$130,11,FALSE),0)+IF(A104="SW3",VLOOKUP(E104,ArkSw3!$A$2:$V$130,11,FALSE),0)+IF(A104="SW4",VLOOKUP(E104,ArkSw4!$A$2:$V$130,11,FALSE),0)+IF(A104="SW5",VLOOKUP(E104,ArkSw5!$A$2:$V$130,11,FALSE),0)+IF(A104="SW6",VLOOKUP(E104,ArkSw6!$A$2:$V$130,11,FALSE),0)+IF(A104="U911",VLOOKUP(E104,ArkU911s!$A$2:$V$130,11,FALSE),0)</f>
        <v>0</v>
      </c>
      <c r="L104" s="110">
        <f>IF(A104=43,VLOOKUP(E104,Ark43s!$A$2:$V$130,12,FALSE),0)+IF(A104=34,VLOOKUP(E104,'Ark34'!$A$2:$V$130,12,FALSE),0)+IF(E104="cup",VLOOKUP(E104,Arkcup!$A$2:$V$130,12,FALSE),0)+IF(A104=45,VLOOKUP(E104,'Ark45'!$A$2:$V$130,12,FALSE),0)++IF(A104=54,VLOOKUP(E104,'Ark54'!$A$2:$V$130,12,FALSE),0)+IF(A104=56,VLOOKUP(E104,'Ark56'!$A$2:$V$130,12,FALSE),0)+IF(A104=65,VLOOKUP(E104,'Ark65'!$A$2:$V$130,12,FALSE),0)+IF(A104="SW3",VLOOKUP(E104,ArkSw3!$A$2:$V$130,12,FALSE),0)+IF(A104="SW4",VLOOKUP(E104,ArkSw4!$A$2:$V$130,12,FALSE),0)+IF(A104="SW5",VLOOKUP(E104,ArkSw5!$A$2:$V$130,12,FALSE),0)+IF(A104="SW6",VLOOKUP(E104,ArkSw6!$A$2:$V$130,12,FALSE),0)+IF(A104="U911",VLOOKUP(E104,ArkU911s!$A$2:$V$130,12,FALSE),0)</f>
        <v>0</v>
      </c>
      <c r="M104" s="110">
        <f>IF(A104=43,VLOOKUP(E104,Ark43s!$A$2:$V$130,13,FALSE),0)+IF(A104=34,VLOOKUP(E104,'Ark34'!$A$2:$V$130,13,FALSE),0)+IF(E104="cup",VLOOKUP(E104,Arkcup!$A$2:$V$130,13,FALSE),0)+IF(A104=45,VLOOKUP(E104,'Ark45'!$A$2:$V$130,13,FALSE),0)++IF(A104=54,VLOOKUP(E104,'Ark54'!$A$2:$V$130,13,FALSE),0)+IF(A104=56,VLOOKUP(E104,'Ark56'!$A$2:$V$130,13,FALSE),0)+IF(A104=65,VLOOKUP(E104,'Ark65'!$A$2:$V$130,13,FALSE),0)+IF(A104="SW3",VLOOKUP(E104,ArkSw3!$A$2:$V$130,13,FALSE),0)+IF(A104="SW4",VLOOKUP(E104,ArkSw4!$A$2:$V$130,13,FALSE),0)+IF(A104="SW5",VLOOKUP(E104,ArkSw5!$A$2:$V$130,13,FALSE),0)+IF(A104="SW6",VLOOKUP(E104,ArkSw6!$A$2:$V$130,13,FALSE),0)+IF(A104="U911",VLOOKUP(E104,ArkU911s!$A$2:$V$130,13,FALSE),0)</f>
        <v>0</v>
      </c>
      <c r="N104" s="110">
        <f>IF(A104=43,VLOOKUP(E104,Ark43s!$A$2:$V$130,14,FALSE),0)+IF(A104=34,VLOOKUP(E104,'Ark34'!$A$2:$V$130,14,FALSE),0)+IF(E104="cup",VLOOKUP(E104,Arkcup!$A$2:$V$130,14,FALSE),0)+IF(A104=45,VLOOKUP(E104,'Ark45'!$A$2:$V$130,14,FALSE),0)++IF(A104=54,VLOOKUP(E104,'Ark54'!$A$2:$V$130,14,FALSE),0)+IF(A104=56,VLOOKUP(E104,'Ark56'!$A$2:$V$130,14,FALSE),0)+IF(A104=65,VLOOKUP(E104,'Ark65'!$A$2:$V$130,14,FALSE),0)+IF(A104="SW3",VLOOKUP(E104,ArkSw3!$A$2:$V$130,14,FALSE),0)+IF(A104="SW4",VLOOKUP(E104,ArkSw4!$A$2:$V$130,14,FALSE),0)+IF(A104="SW5",VLOOKUP(E104,ArkSw5!$A$2:$V$130,14,FALSE),0)+IF(A104="SW6",VLOOKUP(E104,ArkSw6!$A$2:$V$130,14,FALSE),0)+IF(A104="U911",VLOOKUP(E104,ArkU911s!$A$2:$V$130,14,FALSE),0)</f>
        <v>0</v>
      </c>
      <c r="O104" s="110">
        <f>IF(A104=43,VLOOKUP(E104,Ark43s!$A$2:$V$130,15,FALSE),0)+IF(A104=34,VLOOKUP(E104,'Ark34'!$A$2:$V$130,15,FALSE),0)+IF(E104="cup",VLOOKUP(E104,Arkcup!$A$2:$V$130,15,FALSE),0)+IF(A104=45,VLOOKUP(E104,'Ark45'!$A$2:$V$130,15,FALSE),0)++IF(A104=54,VLOOKUP(E104,'Ark54'!$A$2:$V$130,15,FALSE),0)+IF(A104=56,VLOOKUP(E104,'Ark56'!$A$2:$V$130,15,FALSE),0)+IF(A104=65,VLOOKUP(E104,'Ark65'!$A$2:$V$130,15,FALSE),0)+IF(A104="SW3",VLOOKUP(E104,ArkSw3!$A$2:$V$130,15,FALSE),0)+IF(A104="SW4",VLOOKUP(E104,ArkSw4!$A$2:$V$130,15,FALSE),0)+IF(A104="SW5",VLOOKUP(E104,ArkSw5!$A$2:$V$130,15,FALSE),0)+IF(A104="SW6",VLOOKUP(E104,ArkSw6!$A$2:$V$130,15,FALSE),0)+IF(A104="U911",VLOOKUP(E104,ArkU911s!$A$2:$V$130,15,FALSE),0)</f>
        <v>0</v>
      </c>
      <c r="P104" s="110">
        <f>IF(A104=43,VLOOKUP(E104,Ark43s!$A$2:$V$130,16,FALSE),0)+IF(A104=34,VLOOKUP(E104,'Ark34'!$A$2:$V$130,16,FALSE),0)+IF(E104="cup",VLOOKUP(E104,Arkcup!$A$2:$V$130,16,FALSE),0)+IF(A104=45,VLOOKUP(E104,'Ark45'!$A$2:$V$130,16,FALSE),0)+IF(A104=54,VLOOKUP(E104,'Ark54'!$A$2:$V$130,16,FALSE),0)+IF(A104=56,VLOOKUP(E104,'Ark56'!$A$2:$V$130,16,FALSE),0)+IF(A104=65,VLOOKUP(E104,'Ark65'!$A$2:$V$130,16,FALSE),0)+IF(A104="U911",VLOOKUP(E104,ArkU911s!$A$2:$V$130,16,FALSE),0)</f>
        <v>0</v>
      </c>
      <c r="Q104" s="110">
        <f>IF(A104=43,VLOOKUP(E104,Ark43s!$A$2:$V$130,17,FALSE),0)+IF(A104=34,VLOOKUP(E104,'Ark34'!$A$2:$V$130,17,FALSE),0)+IF(E104="cup",VLOOKUP(E104,Arkcup!$A$2:$V$130,17,FALSE),0)+IF(A104=45,VLOOKUP(E104,'Ark45'!$A$2:$V$130,17,FALSE),0)+IF(A104=54,VLOOKUP(E104,'Ark54'!$A$2:$V$130,17,FALSE),0)+IF(A104=56,VLOOKUP(E104,'Ark56'!$A$2:$V$130,17,FALSE),0)+IF(A104=65,VLOOKUP(E104,'Ark65'!$A$2:$V$130,17,FALSE),0)+IF(A104="U911",VLOOKUP(E104,ArkU911s!$A$2:$V$130,17,FALSE),0)</f>
        <v>0</v>
      </c>
      <c r="R104" s="110">
        <f>IF(A104=43,VLOOKUP(E104,Ark43s!$A$2:$V$130,18,FALSE),0)+IF(A104=34,VLOOKUP(E104,'Ark34'!$A$2:$V$130,18,FALSE),0)+IF(E104="cup",VLOOKUP(E104,Arkcup!$A$2:$V$130,18,FALSE),0)+IF(A104=45,VLOOKUP(E104,'Ark45'!$A$2:$V$130,18,FALSE),0)+IF(A104=54,VLOOKUP(E104,'Ark54'!$A$2:$V$130,18,FALSE),0)+IF(A104=56,VLOOKUP(E104,'Ark56'!$A$2:$V$130,18,FALSE),0)+IF(A104=65,VLOOKUP(E104,'Ark65'!$A$2:$V$130,18,FALSE),0)+IF(A104="U911",VLOOKUP(E104,ArkU911s!$A$2:$V$130,18,FALSE),0)</f>
        <v>0</v>
      </c>
      <c r="S104" s="110">
        <f>IF(A104=43,VLOOKUP(E104,Ark43s!$A$2:$V$130,19,FALSE),0)+IF(A104=34,VLOOKUP(E104,'Ark34'!$A$2:$V$130,19,FALSE),0)+IF(E104="cup",VLOOKUP(E104,Arkcup!$A$2:$V$130,19,FALSE),0)+IF(A104=45,VLOOKUP(E104,'Ark45'!$A$2:$V$130,19,FALSE),0)+IF(A104=54,VLOOKUP(E104,'Ark54'!$A$2:$V$130,19,FALSE),0)+IF(A104=56,VLOOKUP(E104,'Ark56'!$A$2:$V$130,19,FALSE),0)+IF(A104=65,VLOOKUP(E104,'Ark65'!$A$2:$V$130,19,FALSE),0)+IF(A104="U911",VLOOKUP(E104,ArkU911s!$A$2:$V$130,19,FALSE),0)</f>
        <v>0</v>
      </c>
      <c r="T104" s="110">
        <f>IF(A104=43,VLOOKUP(E104,Ark43s!$A$2:$V$130,20,FALSE),0)+IF(A104=34,VLOOKUP(E104,'Ark34'!$A$2:$V$130,20,FALSE),0)+IF(E104="cup",VLOOKUP(E104,Arkcup!$A$2:$V$130,20,FALSE),0)+IF(A104=45,VLOOKUP(E104,'Ark45'!$A$2:$V$130,20,FALSE),0)+IF(A104=54,VLOOKUP(E104,'Ark54'!$A$2:$V$130,20,FALSE),0)+IF(A104=56,VLOOKUP(E104,'Ark56'!$A$2:$V$130,20,FALSE),0)+IF(A104=65,VLOOKUP(E104,'Ark65'!$A$2:$V$130,20,FALSE),0)+IF(A104="U911",VLOOKUP(E104,ArkU911s!$A$2:$V$130,20,FALSE),0)</f>
        <v>0</v>
      </c>
      <c r="U104" s="110">
        <f>IF(A104=43,VLOOKUP(E104,Ark43s!$A$2:$V$130,21,FALSE),0)+IF(A104=34,VLOOKUP(E104,'Ark34'!$A$2:$V$130,21,FALSE),0)+IF(E104="cup",VLOOKUP(E104,Arkcup!$A$2:$V$130,21,FALSE),0)+IF(A104=45,VLOOKUP(E104,'Ark45'!$A$2:$V$130,21,FALSE),0)+IF(A104=54,VLOOKUP(E104,'Ark54'!$A$2:$V$130,21,FALSE),0)+IF(A104=56,VLOOKUP(E104,'Ark56'!$A$2:$V$130,21,FALSE),0)+IF(A104=65,VLOOKUP(E104,'Ark65'!$A$2:$V$130,21,FALSE),0)+IF(A104="U911",VLOOKUP(E104,ArkU911s!$A$2:$V$130,21,FALSE),0)</f>
        <v>0</v>
      </c>
      <c r="V104" s="31">
        <f t="shared" si="5"/>
        <v>0</v>
      </c>
      <c r="W104" s="114">
        <f>SUM(V104:V108)</f>
        <v>0</v>
      </c>
      <c r="X104" s="38"/>
    </row>
    <row r="105" spans="1:24" x14ac:dyDescent="0.25">
      <c r="A105">
        <v>56</v>
      </c>
      <c r="B105" s="26" t="s">
        <v>57</v>
      </c>
      <c r="C105" s="54" t="s">
        <v>21</v>
      </c>
      <c r="D105" s="61"/>
      <c r="E105" s="57">
        <v>0</v>
      </c>
      <c r="F105" s="111">
        <f>IF(A105=43,VLOOKUP(E105,Ark43s!$A$2:$V$130,6,FALSE),0)+IF(A105=34,VLOOKUP(E105,'Ark34'!$A$2:$V$130,6,FALSE),0)+IF(E105="cup",VLOOKUP(E105,Arkcup!$A$2:$V$130,6,FALSE),0)+IF(A105=45,VLOOKUP(E105,'Ark45'!$A$2:$V$130,6,FALSE),0)+IF(A105=54,VLOOKUP(E105,'Ark54'!$A$2:$V$130,6,FALSE),0)+IF(A105=56,VLOOKUP(E105,'Ark56'!$A$2:$V$130,6,FALSE),0)+IF(A105=65,VLOOKUP(E105,'Ark65'!$A$2:$V$130,6,FALSE),0)+IF(A105="U911",VLOOKUP(E105,ArkU911s!$A$2:$V$130,6,FALSE),0)</f>
        <v>0</v>
      </c>
      <c r="G105" s="111">
        <f>IF(A105=43,VLOOKUP(E105,Ark43s!$A$2:$V$130,7,FALSE),0)+IF(A105=34,VLOOKUP(E105,'Ark34'!$A$2:$V$130,7,FALSE),0)+IF(E105="cup",VLOOKUP(E105,Arkcup!$A$2:$V$130,7,FALSE),0)+IF(A105=45,VLOOKUP(E105,'Ark45'!$A$2:$V$130,7,FALSE),0)++IF(A105=54,VLOOKUP(E105,'Ark54'!$A$2:$V$130,7,FALSE),0)+IF(A105=56,VLOOKUP(E105,'Ark56'!$A$2:$V$130,7,FALSE),0)+IF(A105=65,VLOOKUP(E105,'Ark65'!$A$2:$V$130,7,FALSE),0)+IF(A105="U911",VLOOKUP(E105,ArkU911s!$A$2:$V$130,7,FALSE),0)</f>
        <v>0</v>
      </c>
      <c r="H105" s="111">
        <f>IF(A105=43,VLOOKUP(E105,Ark43s!$A$2:$V$130,8,FALSE),0)+IF(A105=34,VLOOKUP(E105,'Ark34'!$A$2:$V$130,8,FALSE),0)+IF(E105="cup",VLOOKUP(E105,Arkcup!$A$2:$V$130,8,FALSE),0)+IF(A105=45,VLOOKUP(E105,'Ark45'!$A$2:$V$130,8,FALSE),0)++IF(A105=54,VLOOKUP(E105,'Ark54'!$A$2:$V$130,8,FALSE),0)+IF(A105=56,VLOOKUP(E105,'Ark56'!$A$2:$V$130,8,FALSE),0)+IF(A105=65,VLOOKUP(E105,'Ark65'!$A$2:$V$130,8,FALSE),0)+IF(A105="U911",VLOOKUP(E105,ArkU911s!$A$2:$V$130,8,FALSE),0)</f>
        <v>0</v>
      </c>
      <c r="I105" s="111">
        <f>IF(A105=43,VLOOKUP(E105,Ark43s!$A$2:$V$130,9,FALSE),0)+IF(A105=34,VLOOKUP(E105,'Ark34'!$A$2:$V$130,9,FALSE),0)+IF(E105="cup",VLOOKUP(E105,Arkcup!$A$2:$V$130,9,FALSE),0)+IF(A105=45,VLOOKUP(E105,'Ark45'!$A$2:$V$130,9,FALSE),0)++IF(A105=54,VLOOKUP(E105,'Ark54'!$A$2:$V$130,9,FALSE),0)+IF(A105=56,VLOOKUP(E105,'Ark56'!$A$2:$V$130,9,FALSE),0)+IF(A105=65,VLOOKUP(E105,'Ark65'!$A$2:$V$130,9,FALSE),0)+IF(A105="U911",VLOOKUP(E105,ArkU911s!$A$2:$V$130,9,FALSE),0)</f>
        <v>0</v>
      </c>
      <c r="J105" s="111">
        <f>IF(A105=43,VLOOKUP(E105,Ark43s!$A$2:$V$130,10,FALSE),0)+IF(A105=34,VLOOKUP(E105,'Ark34'!$A$2:$V$130,10,FALSE),0)+IF(E105="cup",VLOOKUP(E105,Arkcup!$A$2:$V$130,10,FALSE),0)+IF(A105=45,VLOOKUP(E105,'Ark45'!$A$2:$V$130,10,FALSE),0)++IF(A105=54,VLOOKUP(E105,'Ark54'!$A$2:$V$130,10,FALSE),0)+IF(A105=56,VLOOKUP(E105,'Ark56'!$A$2:$V$130,10,FALSE),0)+IF(A105=65,VLOOKUP(E105,'Ark65'!$A$2:$V$130,10,FALSE),0)+IF(A105="SW3",VLOOKUP(E105,ArkSw3!$A$2:$V$130,10,FALSE),0)+IF(A105="SW4",VLOOKUP(E105,ArkSw4!$A$2:$V$130,10,FALSE),0)+IF(A105="SW5",VLOOKUP(E105,ArkSw5!$A$2:$V$130,10,FALSE),0)+IF(A105="SW6",VLOOKUP(E105,ArkSw6!$A$2:$V$130,10,FALSE),0)+IF(A105="U911",VLOOKUP(E105,ArkU911s!$A$2:$V$130,10,FALSE),0)</f>
        <v>0</v>
      </c>
      <c r="K105" s="111">
        <f>IF(A105=43,VLOOKUP(E105,Ark43s!$A$2:$V$130,11,FALSE),0)+IF(A105=34,VLOOKUP(E105,'Ark34'!$A$2:$V$130,11,FALSE),0)+IF(E105="cup",VLOOKUP(E105,Arkcup!$A$2:$V$130,11,FALSE),0)+IF(A105=45,VLOOKUP(E105,'Ark45'!$A$2:$V$130,11,FALSE),0)++IF(A105=54,VLOOKUP(E105,'Ark54'!$A$2:$V$130,11,FALSE),0)+IF(A105=56,VLOOKUP(E105,'Ark56'!$A$2:$V$130,11,FALSE),0)+IF(A105=65,VLOOKUP(E105,'Ark65'!$A$2:$V$130,11,FALSE),0)+IF(A105="SW3",VLOOKUP(E105,ArkSw3!$A$2:$V$130,11,FALSE),0)+IF(A105="SW4",VLOOKUP(E105,ArkSw4!$A$2:$V$130,11,FALSE),0)+IF(A105="SW5",VLOOKUP(E105,ArkSw5!$A$2:$V$130,11,FALSE),0)+IF(A105="SW6",VLOOKUP(E105,ArkSw6!$A$2:$V$130,11,FALSE),0)+IF(A105="U911",VLOOKUP(E105,ArkU911s!$A$2:$V$130,11,FALSE),0)</f>
        <v>0</v>
      </c>
      <c r="L105" s="111">
        <f>IF(A105=43,VLOOKUP(E105,Ark43s!$A$2:$V$130,12,FALSE),0)+IF(A105=34,VLOOKUP(E105,'Ark34'!$A$2:$V$130,12,FALSE),0)+IF(E105="cup",VLOOKUP(E105,Arkcup!$A$2:$V$130,12,FALSE),0)+IF(A105=45,VLOOKUP(E105,'Ark45'!$A$2:$V$130,12,FALSE),0)++IF(A105=54,VLOOKUP(E105,'Ark54'!$A$2:$V$130,12,FALSE),0)+IF(A105=56,VLOOKUP(E105,'Ark56'!$A$2:$V$130,12,FALSE),0)+IF(A105=65,VLOOKUP(E105,'Ark65'!$A$2:$V$130,12,FALSE),0)+IF(A105="SW3",VLOOKUP(E105,ArkSw3!$A$2:$V$130,12,FALSE),0)+IF(A105="SW4",VLOOKUP(E105,ArkSw4!$A$2:$V$130,12,FALSE),0)+IF(A105="SW5",VLOOKUP(E105,ArkSw5!$A$2:$V$130,12,FALSE),0)+IF(A105="SW6",VLOOKUP(E105,ArkSw6!$A$2:$V$130,12,FALSE),0)+IF(A105="U911",VLOOKUP(E105,ArkU911s!$A$2:$V$130,12,FALSE),0)</f>
        <v>0</v>
      </c>
      <c r="M105" s="111">
        <f>IF(A105=43,VLOOKUP(E105,Ark43s!$A$2:$V$130,13,FALSE),0)+IF(A105=34,VLOOKUP(E105,'Ark34'!$A$2:$V$130,13,FALSE),0)+IF(E105="cup",VLOOKUP(E105,Arkcup!$A$2:$V$130,13,FALSE),0)+IF(A105=45,VLOOKUP(E105,'Ark45'!$A$2:$V$130,13,FALSE),0)++IF(A105=54,VLOOKUP(E105,'Ark54'!$A$2:$V$130,13,FALSE),0)+IF(A105=56,VLOOKUP(E105,'Ark56'!$A$2:$V$130,13,FALSE),0)+IF(A105=65,VLOOKUP(E105,'Ark65'!$A$2:$V$130,13,FALSE),0)+IF(A105="SW3",VLOOKUP(E105,ArkSw3!$A$2:$V$130,13,FALSE),0)+IF(A105="SW4",VLOOKUP(E105,ArkSw4!$A$2:$V$130,13,FALSE),0)+IF(A105="SW5",VLOOKUP(E105,ArkSw5!$A$2:$V$130,13,FALSE),0)+IF(A105="SW6",VLOOKUP(E105,ArkSw6!$A$2:$V$130,13,FALSE),0)+IF(A105="U911",VLOOKUP(E105,ArkU911s!$A$2:$V$130,13,FALSE),0)</f>
        <v>0</v>
      </c>
      <c r="N105" s="111">
        <f>IF(A105=43,VLOOKUP(E105,Ark43s!$A$2:$V$130,14,FALSE),0)+IF(A105=34,VLOOKUP(E105,'Ark34'!$A$2:$V$130,14,FALSE),0)+IF(E105="cup",VLOOKUP(E105,Arkcup!$A$2:$V$130,14,FALSE),0)+IF(A105=45,VLOOKUP(E105,'Ark45'!$A$2:$V$130,14,FALSE),0)++IF(A105=54,VLOOKUP(E105,'Ark54'!$A$2:$V$130,14,FALSE),0)+IF(A105=56,VLOOKUP(E105,'Ark56'!$A$2:$V$130,14,FALSE),0)+IF(A105=65,VLOOKUP(E105,'Ark65'!$A$2:$V$130,14,FALSE),0)+IF(A105="SW3",VLOOKUP(E105,ArkSw3!$A$2:$V$130,14,FALSE),0)+IF(A105="SW4",VLOOKUP(E105,ArkSw4!$A$2:$V$130,14,FALSE),0)+IF(A105="SW5",VLOOKUP(E105,ArkSw5!$A$2:$V$130,14,FALSE),0)+IF(A105="SW6",VLOOKUP(E105,ArkSw6!$A$2:$V$130,14,FALSE),0)+IF(A105="U911",VLOOKUP(E105,ArkU911s!$A$2:$V$130,14,FALSE),0)</f>
        <v>0</v>
      </c>
      <c r="O105" s="111">
        <f>IF(A105=43,VLOOKUP(E105,Ark43s!$A$2:$V$130,15,FALSE),0)+IF(A105=34,VLOOKUP(E105,'Ark34'!$A$2:$V$130,15,FALSE),0)+IF(E105="cup",VLOOKUP(E105,Arkcup!$A$2:$V$130,15,FALSE),0)+IF(A105=45,VLOOKUP(E105,'Ark45'!$A$2:$V$130,15,FALSE),0)++IF(A105=54,VLOOKUP(E105,'Ark54'!$A$2:$V$130,15,FALSE),0)+IF(A105=56,VLOOKUP(E105,'Ark56'!$A$2:$V$130,15,FALSE),0)+IF(A105=65,VLOOKUP(E105,'Ark65'!$A$2:$V$130,15,FALSE),0)+IF(A105="SW3",VLOOKUP(E105,ArkSw3!$A$2:$V$130,15,FALSE),0)+IF(A105="SW4",VLOOKUP(E105,ArkSw4!$A$2:$V$130,15,FALSE),0)+IF(A105="SW5",VLOOKUP(E105,ArkSw5!$A$2:$V$130,15,FALSE),0)+IF(A105="SW6",VLOOKUP(E105,ArkSw6!$A$2:$V$130,15,FALSE),0)+IF(A105="U911",VLOOKUP(E105,ArkU911s!$A$2:$V$130,15,FALSE),0)</f>
        <v>0</v>
      </c>
      <c r="P105" s="111">
        <f>IF(A105=43,VLOOKUP(E105,Ark43s!$A$2:$V$130,16,FALSE),0)+IF(A105=34,VLOOKUP(E105,'Ark34'!$A$2:$V$130,16,FALSE),0)+IF(E105="cup",VLOOKUP(E105,Arkcup!$A$2:$V$130,16,FALSE),0)+IF(A105=45,VLOOKUP(E105,'Ark45'!$A$2:$V$130,16,FALSE),0)+IF(A105=54,VLOOKUP(E105,'Ark54'!$A$2:$V$130,16,FALSE),0)+IF(A105=56,VLOOKUP(E105,'Ark56'!$A$2:$V$130,16,FALSE),0)+IF(A105=65,VLOOKUP(E105,'Ark65'!$A$2:$V$130,16,FALSE),0)+IF(A105="U911",VLOOKUP(E105,ArkU911s!$A$2:$V$130,16,FALSE),0)</f>
        <v>0</v>
      </c>
      <c r="Q105" s="111">
        <f>IF(A105=43,VLOOKUP(E105,Ark43s!$A$2:$V$130,17,FALSE),0)+IF(A105=34,VLOOKUP(E105,'Ark34'!$A$2:$V$130,17,FALSE),0)+IF(E105="cup",VLOOKUP(E105,Arkcup!$A$2:$V$130,17,FALSE),0)+IF(A105=45,VLOOKUP(E105,'Ark45'!$A$2:$V$130,17,FALSE),0)+IF(A105=54,VLOOKUP(E105,'Ark54'!$A$2:$V$130,17,FALSE),0)+IF(A105=56,VLOOKUP(E105,'Ark56'!$A$2:$V$130,17,FALSE),0)+IF(A105=65,VLOOKUP(E105,'Ark65'!$A$2:$V$130,17,FALSE),0)+IF(A105="U911",VLOOKUP(E105,ArkU911s!$A$2:$V$130,17,FALSE),0)</f>
        <v>0</v>
      </c>
      <c r="R105" s="111">
        <f>IF(A105=43,VLOOKUP(E105,Ark43s!$A$2:$V$130,18,FALSE),0)+IF(A105=34,VLOOKUP(E105,'Ark34'!$A$2:$V$130,18,FALSE),0)+IF(E105="cup",VLOOKUP(E105,Arkcup!$A$2:$V$130,18,FALSE),0)+IF(A105=45,VLOOKUP(E105,'Ark45'!$A$2:$V$130,18,FALSE),0)+IF(A105=54,VLOOKUP(E105,'Ark54'!$A$2:$V$130,18,FALSE),0)+IF(A105=56,VLOOKUP(E105,'Ark56'!$A$2:$V$130,18,FALSE),0)+IF(A105=65,VLOOKUP(E105,'Ark65'!$A$2:$V$130,18,FALSE),0)+IF(A105="U911",VLOOKUP(E105,ArkU911s!$A$2:$V$130,18,FALSE),0)</f>
        <v>0</v>
      </c>
      <c r="S105" s="111">
        <f>IF(A105=43,VLOOKUP(E105,Ark43s!$A$2:$V$130,19,FALSE),0)+IF(A105=34,VLOOKUP(E105,'Ark34'!$A$2:$V$130,19,FALSE),0)+IF(E105="cup",VLOOKUP(E105,Arkcup!$A$2:$V$130,19,FALSE),0)+IF(A105=45,VLOOKUP(E105,'Ark45'!$A$2:$V$130,19,FALSE),0)+IF(A105=54,VLOOKUP(E105,'Ark54'!$A$2:$V$130,19,FALSE),0)+IF(A105=56,VLOOKUP(E105,'Ark56'!$A$2:$V$130,19,FALSE),0)+IF(A105=65,VLOOKUP(E105,'Ark65'!$A$2:$V$130,19,FALSE),0)+IF(A105="U911",VLOOKUP(E105,ArkU911s!$A$2:$V$130,19,FALSE),0)</f>
        <v>0</v>
      </c>
      <c r="T105" s="111">
        <f>IF(A105=43,VLOOKUP(E105,Ark43s!$A$2:$V$130,20,FALSE),0)+IF(A105=34,VLOOKUP(E105,'Ark34'!$A$2:$V$130,20,FALSE),0)+IF(E105="cup",VLOOKUP(E105,Arkcup!$A$2:$V$130,20,FALSE),0)+IF(A105=45,VLOOKUP(E105,'Ark45'!$A$2:$V$130,20,FALSE),0)+IF(A105=54,VLOOKUP(E105,'Ark54'!$A$2:$V$130,20,FALSE),0)+IF(A105=56,VLOOKUP(E105,'Ark56'!$A$2:$V$130,20,FALSE),0)+IF(A105=65,VLOOKUP(E105,'Ark65'!$A$2:$V$130,20,FALSE),0)+IF(A105="U911",VLOOKUP(E105,ArkU911s!$A$2:$V$130,20,FALSE),0)</f>
        <v>0</v>
      </c>
      <c r="U105" s="111">
        <f>IF(A105=43,VLOOKUP(E105,Ark43s!$A$2:$V$130,21,FALSE),0)+IF(A105=34,VLOOKUP(E105,'Ark34'!$A$2:$V$130,21,FALSE),0)+IF(E105="cup",VLOOKUP(E105,Arkcup!$A$2:$V$130,21,FALSE),0)+IF(A105=45,VLOOKUP(E105,'Ark45'!$A$2:$V$130,21,FALSE),0)+IF(A105=54,VLOOKUP(E105,'Ark54'!$A$2:$V$130,21,FALSE),0)+IF(A105=56,VLOOKUP(E105,'Ark56'!$A$2:$V$130,21,FALSE),0)+IF(A105=65,VLOOKUP(E105,'Ark65'!$A$2:$V$130,21,FALSE),0)+IF(A105="U911",VLOOKUP(E105,ArkU911s!$A$2:$V$130,21,FALSE),0)</f>
        <v>0</v>
      </c>
      <c r="V105" s="22">
        <f t="shared" si="5"/>
        <v>0</v>
      </c>
      <c r="W105" s="115"/>
    </row>
    <row r="106" spans="1:24" x14ac:dyDescent="0.25">
      <c r="A106">
        <v>43</v>
      </c>
      <c r="B106" s="26" t="s">
        <v>57</v>
      </c>
      <c r="C106" s="54" t="s">
        <v>22</v>
      </c>
      <c r="D106" s="61"/>
      <c r="E106" s="57">
        <v>0</v>
      </c>
      <c r="F106" s="111">
        <f>IF(A106=43,VLOOKUP(E106,Ark43d!$A$2:$V$130,6,FALSE),0)+IF(A106=34,VLOOKUP(E106,'Ark34'!$A$2:$V$130,6,FALSE),0)+IF(A106="cup",VLOOKUP(E106,Arkcup!$A$2:$V$130,6,FALSE),0)+IF(A106=45,VLOOKUP(E106,'Ark45'!$A$2:$V$130,6,FALSE),0)++IF(A106=54,VLOOKUP(E106,'Ark54'!$A$2:$V$130,6,FALSE),0)+IF(A106=56,VLOOKUP(E106,'Ark56'!$A$2:$V$130,6,FALSE),0)+IF(A106=65,VLOOKUP(E106,'Ark65'!$A$2:$V$130,6,FALSE),0)+IF(A106="U911",VLOOKUP(E106,ArkU11d!$A$2:$V$130,6,FALSE),0)</f>
        <v>0</v>
      </c>
      <c r="G106" s="111">
        <f>IF(A106=43,VLOOKUP(E106,Ark43d!$A$2:$V$130,7,FALSE),0)+IF(A106=34,VLOOKUP(E106,'Ark34'!$A$2:$V$130,7,FALSE),0)+IF(A106="cup",VLOOKUP(E106,Arkcup!$A$2:$V$130,7,FALSE),0)+IF(A106=45,VLOOKUP(E106,'Ark45'!$A$2:$V$130,7,FALSE),0)++IF(A106=54,VLOOKUP(E106,'Ark54'!$A$2:$V$130,7,FALSE),0)+IF(A106=56,VLOOKUP(E106,'Ark56'!$A$2:$V$130,7,FALSE),0)+IF(A106=65,VLOOKUP(E106,'Ark65'!$A$2:$V$130,7,FALSE),0)+IF(A106="U911",VLOOKUP(E106,ArkU11d!$A$2:$V$130,7,FALSE),0)</f>
        <v>0</v>
      </c>
      <c r="H106" s="111">
        <f>IF(A106=43,VLOOKUP(E106,Ark43d!$A$2:$V$130,8,FALSE),0)+IF(A106=34,VLOOKUP(E106,'Ark34'!$A$2:$V$130,8,FALSE),0)+IF(A106="cup",VLOOKUP(E106,Arkcup!$A$2:$V$130,8,FALSE),0)+IF(A106=45,VLOOKUP(E106,'Ark45'!$A$2:$V$130,8,FALSE),0)++IF(A106=54,VLOOKUP(E106,'Ark54'!$A$2:$V$130,8,FALSE),0)+IF(A106=56,VLOOKUP(E106,'Ark56'!$A$2:$V$130,8,FALSE),0)+IF(A106=65,VLOOKUP(E106,'Ark65'!$A$2:$V$130,8,FALSE),0)+IF(A106="U911",VLOOKUP(E106,ArkU11d!$A$2:$V$130,8,FALSE),0)</f>
        <v>0</v>
      </c>
      <c r="I106" s="111">
        <f>IF(A106=43,VLOOKUP(E106,Ark43d!$A$2:$V$130,9,FALSE),0)+IF(A106=34,VLOOKUP(E106,'Ark34'!$A$2:$V$130,9,FALSE),0)+IF(A106="cup",VLOOKUP(E106,Arkcup!$A$2:$V$130,9,FALSE),0)+IF(A106=45,VLOOKUP(E106,'Ark45'!$A$2:$V$130,9,FALSE),0)++IF(A106=54,VLOOKUP(E106,'Ark54'!$A$2:$V$130,9,FALSE),0)+IF(A106=56,VLOOKUP(E106,'Ark56'!$A$2:$V$130,9,FALSE),0)+IF(A106=65,VLOOKUP(E106,'Ark65'!$A$2:$V$130,9,FALSE),0)+IF(A106="U911",VLOOKUP(E106,ArkU11d!$A$2:$V$130,9,FALSE),0)</f>
        <v>0</v>
      </c>
      <c r="J106" s="111">
        <f>IF(A106=43,VLOOKUP(E106,Ark43s!$A$2:$V$130,10,FALSE),0)+IF(A106=34,VLOOKUP(E106,'Ark34'!$A$2:$V$130,10,FALSE),0)+IF(E106="cup",VLOOKUP(E106,Arkcup!$A$2:$V$130,10,FALSE),0)+IF(A106=45,VLOOKUP(E106,'Ark45'!$A$2:$V$130,10,FALSE),0)++IF(A106=54,VLOOKUP(E106,'Ark54'!$A$2:$V$130,10,FALSE),0)+IF(A106=56,VLOOKUP(E106,'Ark56'!$A$2:$V$130,10,FALSE),0)+IF(A106=65,VLOOKUP(E106,'Ark65'!$A$2:$V$130,10,FALSE),0)+IF(A106="SW3",VLOOKUP(E106,ArkSw3!$A$2:$V$130,10,FALSE),0)+IF(A106="SW4",VLOOKUP(E106,ArkSw4!$A$2:$V$130,10,FALSE),0)+IF(A106="SW5",VLOOKUP(E106,ArkSw5!$A$2:$V$130,10,FALSE),0)+IF(A106="SW6",VLOOKUP(E106,ArkSw6!$A$2:$V$130,10,FALSE),0)+IF(A106="U911",VLOOKUP(E106,ArkU11d!$A$2:$V$130,10,FALSE),0)</f>
        <v>0</v>
      </c>
      <c r="K106" s="111">
        <f>IF(A106=43,VLOOKUP(E106,Ark43s!$A$2:$V$130,11,FALSE),0)+IF(A106=34,VLOOKUP(E106,'Ark34'!$A$2:$V$130,11,FALSE),0)+IF(E106="cup",VLOOKUP(E106,Arkcup!$A$2:$V$130,11,FALSE),0)+IF(A106=45,VLOOKUP(E106,'Ark45'!$A$2:$V$130,11,FALSE),0)++IF(A106=54,VLOOKUP(E106,'Ark54'!$A$2:$V$130,11,FALSE),0)+IF(A106=56,VLOOKUP(E106,'Ark56'!$A$2:$V$130,11,FALSE),0)+IF(A106=65,VLOOKUP(E106,'Ark65'!$A$2:$V$130,11,FALSE),0)+IF(A106="SW3",VLOOKUP(E106,ArkSw3!$A$2:$V$130,11,FALSE),0)+IF(A106="SW4",VLOOKUP(E106,ArkSw4!$A$2:$V$130,11,FALSE),0)+IF(A106="SW5",VLOOKUP(E106,ArkSw5!$A$2:$V$130,11,FALSE),0)+IF(A106="SW6",VLOOKUP(E106,ArkSw6!$A$2:$V$130,11,FALSE),0)+IF(A106="U911",VLOOKUP(E106,ArkU11d!$A$2:$V$130,11,FALSE),0)</f>
        <v>0</v>
      </c>
      <c r="L106" s="111">
        <f>IF(A106=43,VLOOKUP(E106,Ark43s!$A$2:$V$130,12,FALSE),0)+IF(A106=34,VLOOKUP(E106,'Ark34'!$A$2:$V$130,12,FALSE),0)+IF(E106="cup",VLOOKUP(E106,Arkcup!$A$2:$V$130,12,FALSE),0)+IF(A106=45,VLOOKUP(E106,'Ark45'!$A$2:$V$130,12,FALSE),0)++IF(A106=54,VLOOKUP(E106,'Ark54'!$A$2:$V$130,12,FALSE),0)+IF(A106=56,VLOOKUP(E106,'Ark56'!$A$2:$V$130,12,FALSE),0)+IF(A106=65,VLOOKUP(E106,'Ark65'!$A$2:$V$130,12,FALSE),0)+IF(A106="SW3",VLOOKUP(E106,ArkSw3!$A$2:$V$130,12,FALSE),0)+IF(A106="SW4",VLOOKUP(E106,ArkSw4!$A$2:$V$130,12,FALSE),0)+IF(A106="SW5",VLOOKUP(E106,ArkSw5!$A$2:$V$130,12,FALSE),0)+IF(A106="SW6",VLOOKUP(E106,ArkSw6!$A$2:$V$130,12,FALSE),0)+IF(A106="U911",VLOOKUP(E106,ArkU11d!$A$2:$V$130,12,FALSE),0)</f>
        <v>0</v>
      </c>
      <c r="M106" s="111">
        <f>IF(A106=43,VLOOKUP(E106,Ark43s!$A$2:$V$130,13,FALSE),0)+IF(A106=34,VLOOKUP(E106,'Ark34'!$A$2:$V$130,13,FALSE),0)+IF(E106="cup",VLOOKUP(E106,Arkcup!$A$2:$V$130,13,FALSE),0)+IF(A106=45,VLOOKUP(E106,'Ark45'!$A$2:$V$130,13,FALSE),0)++IF(A106=54,VLOOKUP(E106,'Ark54'!$A$2:$V$130,13,FALSE),0)+IF(A106=56,VLOOKUP(E106,'Ark56'!$A$2:$V$130,13,FALSE),0)+IF(A106=65,VLOOKUP(E106,'Ark65'!$A$2:$V$130,13,FALSE),0)+IF(A106="SW3",VLOOKUP(E106,ArkSw3!$A$2:$V$130,13,FALSE),0)+IF(A106="SW4",VLOOKUP(E106,ArkSw4!$A$2:$V$130,13,FALSE),0)+IF(A106="SW5",VLOOKUP(E106,ArkSw5!$A$2:$V$130,13,FALSE),0)+IF(A106="SW6",VLOOKUP(E106,ArkSw6!$A$2:$V$130,13,FALSE),0)+IF(A106="U911",VLOOKUP(E106,ArkU11d!$A$2:$V$130,13,FALSE),0)</f>
        <v>0</v>
      </c>
      <c r="N106" s="111">
        <f>IF(A106=43,VLOOKUP(E106,Ark43s!$A$2:$V$130,14,FALSE),0)+IF(A106=34,VLOOKUP(E106,'Ark34'!$A$2:$V$130,14,FALSE),0)+IF(E106="cup",VLOOKUP(E106,Arkcup!$A$2:$V$130,14,FALSE),0)+IF(A106=45,VLOOKUP(E106,'Ark45'!$A$2:$V$130,14,FALSE),0)++IF(A106=54,VLOOKUP(E106,'Ark54'!$A$2:$V$130,14,FALSE),0)+IF(A106=56,VLOOKUP(E106,'Ark56'!$A$2:$V$130,14,FALSE),0)+IF(A106=65,VLOOKUP(E106,'Ark65'!$A$2:$V$130,14,FALSE),0)+IF(A106="SW3",VLOOKUP(E106,ArkSw3!$A$2:$V$130,14,FALSE),0)+IF(A106="SW4",VLOOKUP(E106,ArkSw4!$A$2:$V$130,14,FALSE),0)+IF(A106="SW5",VLOOKUP(E106,ArkSw5!$A$2:$V$130,14,FALSE),0)+IF(A106="SW6",VLOOKUP(E106,ArkSw6!$A$2:$V$130,14,FALSE),0)+IF(A106="U911",VLOOKUP(E106,ArkU11d!$A$2:$V$130,14,FALSE),0)</f>
        <v>0</v>
      </c>
      <c r="O106" s="111">
        <f>IF(A106=43,VLOOKUP(E106,Ark43s!$A$2:$V$130,15,FALSE),0)+IF(A106=34,VLOOKUP(E106,'Ark34'!$A$2:$V$130,15,FALSE),0)+IF(E106="cup",VLOOKUP(E106,Arkcup!$A$2:$V$130,15,FALSE),0)+IF(A106=45,VLOOKUP(E106,'Ark45'!$A$2:$V$130,15,FALSE),0)++IF(A106=54,VLOOKUP(E106,'Ark54'!$A$2:$V$130,15,FALSE),0)+IF(A106=56,VLOOKUP(E106,'Ark56'!$A$2:$V$130,15,FALSE),0)+IF(A106=65,VLOOKUP(E106,'Ark65'!$A$2:$V$130,15,FALSE),0)+IF(A106="SW3",VLOOKUP(E106,ArkSw3!$A$2:$V$130,15,FALSE),0)+IF(A106="SW4",VLOOKUP(E106,ArkSw4!$A$2:$V$130,15,FALSE),0)+IF(A106="SW5",VLOOKUP(E106,ArkSw5!$A$2:$V$130,15,FALSE),0)+IF(A106="SW6",VLOOKUP(E106,ArkSw6!$A$2:$V$130,15,FALSE),0)+IF(A106="U911",VLOOKUP(E106,ArkU11d!$A$2:$V$130,15,FALSE),0)</f>
        <v>0</v>
      </c>
      <c r="P106" s="111">
        <f>IF(A106=43,VLOOKUP(E106,Ark43s!$A$2:$V$130,16,FALSE),0)+IF(A106=34,VLOOKUP(E106,'Ark34'!$A$2:$V$130,16,FALSE),0)+IF(E106="cup",VLOOKUP(E106,Arkcup!$A$2:$V$130,16,FALSE),0)+IF(A106=45,VLOOKUP(E106,'Ark45'!$A$2:$V$130,16,FALSE),0)+IF(A106=54,VLOOKUP(E106,'Ark54'!$A$2:$V$130,16,FALSE),0)+IF(A106=56,VLOOKUP(E106,'Ark56'!$A$2:$V$130,16,FALSE),0)+IF(A106=65,VLOOKUP(E106,'Ark65'!$A$2:$V$130,16,FALSE),0)+IF(A106="U911",VLOOKUP(E106,ArkU11d!$A$2:$V$130,16,FALSE),0)</f>
        <v>0</v>
      </c>
      <c r="Q106" s="111">
        <f>IF(A106=43,VLOOKUP(E106,Ark43s!$A$2:$V$130,17,FALSE),0)+IF(A106=34,VLOOKUP(E106,'Ark34'!$A$2:$V$130,17,FALSE),0)+IF(E106="cup",VLOOKUP(E106,Arkcup!$A$2:$V$130,17,FALSE),0)+IF(A106=45,VLOOKUP(E106,'Ark45'!$A$2:$V$130,17,FALSE),0)+IF(A106=54,VLOOKUP(E106,'Ark54'!$A$2:$V$130,17,FALSE),0)+IF(A106=56,VLOOKUP(E106,'Ark56'!$A$2:$V$130,17,FALSE),0)+IF(A106=65,VLOOKUP(E106,'Ark65'!$A$2:$V$130,17,FALSE),0)+IF(A106="U911",VLOOKUP(E106,ArkU11d!$A$2:$V$130,17,FALSE),0)</f>
        <v>0</v>
      </c>
      <c r="R106" s="111">
        <f>IF(A106=43,VLOOKUP(E106,Ark43s!$A$2:$V$130,18,FALSE),0)+IF(A106=34,VLOOKUP(E106,'Ark34'!$A$2:$V$130,18,FALSE),0)+IF(E106="cup",VLOOKUP(E106,Arkcup!$A$2:$V$130,18,FALSE),0)+IF(A106=45,VLOOKUP(E106,'Ark45'!$A$2:$V$130,18,FALSE),0)+IF(A106=54,VLOOKUP(E106,'Ark54'!$A$2:$V$130,18,FALSE),0)+IF(A106=56,VLOOKUP(E106,'Ark56'!$A$2:$V$130,18,FALSE),0)+IF(A106=65,VLOOKUP(E106,'Ark65'!$A$2:$V$130,18,FALSE),0)+IF(A106="U911",VLOOKUP(E106,ArkU11d!$A$2:$V$130,18,FALSE),0)</f>
        <v>0</v>
      </c>
      <c r="S106" s="111">
        <f>IF(A106=43,VLOOKUP(E106,Ark43s!$A$2:$V$130,19,FALSE),0)+IF(A106=34,VLOOKUP(E106,'Ark34'!$A$2:$V$130,19,FALSE),0)+IF(E106="cup",VLOOKUP(E106,Arkcup!$A$2:$V$130,19,FALSE),0)+IF(A106=45,VLOOKUP(E106,'Ark45'!$A$2:$V$130,19,FALSE),0)+IF(A106=54,VLOOKUP(E106,'Ark54'!$A$2:$V$130,19,FALSE),0)+IF(A106=56,VLOOKUP(E106,'Ark56'!$A$2:$V$130,19,FALSE),0)+IF(A106=65,VLOOKUP(E106,'Ark65'!$A$2:$V$130,19,FALSE),0)+IF(A106="U911",VLOOKUP(E106,ArkU11d!$A$2:$V$130,19,FALSE),0)</f>
        <v>0</v>
      </c>
      <c r="T106" s="111">
        <f>IF(A106=43,VLOOKUP(E106,Ark43s!$A$2:$V$130,20,FALSE),0)+IF(A106=34,VLOOKUP(E106,'Ark34'!$A$2:$V$130,20,FALSE),0)+IF(E106="cup",VLOOKUP(E106,Arkcup!$A$2:$V$130,20,FALSE),0)+IF(A106=45,VLOOKUP(E106,'Ark45'!$A$2:$V$130,20,FALSE),0)+IF(A106=54,VLOOKUP(E106,'Ark54'!$A$2:$V$130,20,FALSE),0)+IF(A106=56,VLOOKUP(E106,'Ark56'!$A$2:$V$130,20,FALSE),0)+IF(A106=65,VLOOKUP(E106,'Ark65'!$A$2:$V$130,20,FALSE),0)+IF(A106="U911",VLOOKUP(E106,ArkU11d!$A$2:$V$130,20,FALSE),0)</f>
        <v>0</v>
      </c>
      <c r="U106" s="111">
        <f>IF(A106=43,VLOOKUP(E106,Ark43s!$A$2:$V$130,21,FALSE),0)+IF(A106=34,VLOOKUP(E106,'Ark34'!$A$2:$V$130,21,FALSE),0)+IF(E106="cup",VLOOKUP(E106,Arkcup!$A$2:$V$130,21,FALSE),0)+IF(A106=45,VLOOKUP(E106,'Ark45'!$A$2:$V$130,21,FALSE),0)+IF(A106=54,VLOOKUP(E106,'Ark54'!$A$2:$V$130,21,FALSE),0)+IF(A106=56,VLOOKUP(E106,'Ark56'!$A$2:$V$130,21,FALSE),0)+IF(A106=65,VLOOKUP(E106,'Ark65'!$A$2:$V$130,21,FALSE),0)+IF(A106="U911",VLOOKUP(E106,ArkU11d!$A$2:$V$130,21,FALSE),0)</f>
        <v>0</v>
      </c>
      <c r="V106" s="22">
        <f t="shared" si="5"/>
        <v>0</v>
      </c>
      <c r="W106" s="115"/>
    </row>
    <row r="107" spans="1:24" x14ac:dyDescent="0.25">
      <c r="A107">
        <v>43</v>
      </c>
      <c r="B107" s="26" t="s">
        <v>57</v>
      </c>
      <c r="C107" s="54" t="s">
        <v>23</v>
      </c>
      <c r="D107" s="61"/>
      <c r="E107" s="57">
        <v>0</v>
      </c>
      <c r="F107" s="111">
        <f>IF(A107=43,VLOOKUP(E107,Ark43d!$A$2:$V$130,6,FALSE),0)+IF(A107=34,VLOOKUP(E107,'Ark34'!$A$2:$V$130,6,FALSE),0)+IF(A107="cup",VLOOKUP(E107,Arkcup!$A$2:$V$130,6,FALSE),0)+IF(A107=45,VLOOKUP(E107,'Ark45'!$A$2:$V$130,6,FALSE),0)++IF(A107=54,VLOOKUP(E107,'Ark54'!$A$2:$V$130,6,FALSE),0)+IF(A107=56,VLOOKUP(E107,'Ark56'!$A$2:$V$130,6,FALSE),0)+IF(A107=65,VLOOKUP(E107,'Ark65'!$A$2:$V$130,6,FALSE),0)+IF(A107="U911",VLOOKUP(E107,ArkU11d!$A$2:$V$130,6,FALSE),0)</f>
        <v>0</v>
      </c>
      <c r="G107" s="111">
        <f>IF(A107=43,VLOOKUP(E107,Ark43d!$A$2:$V$130,7,FALSE),0)+IF(A107=34,VLOOKUP(E107,'Ark34'!$A$2:$V$130,7,FALSE),0)+IF(A107="cup",VLOOKUP(E107,Arkcup!$A$2:$V$130,7,FALSE),0)+IF(A107=45,VLOOKUP(E107,'Ark45'!$A$2:$V$130,7,FALSE),0)++IF(A107=54,VLOOKUP(E107,'Ark54'!$A$2:$V$130,7,FALSE),0)+IF(A107=56,VLOOKUP(E107,'Ark56'!$A$2:$V$130,7,FALSE),0)+IF(A107=65,VLOOKUP(E107,'Ark65'!$A$2:$V$130,7,FALSE),0)+IF(A107="U911",VLOOKUP(E107,ArkU11d!$A$2:$V$130,7,FALSE),0)</f>
        <v>0</v>
      </c>
      <c r="H107" s="111">
        <f>IF(A107=43,VLOOKUP(E107,Ark43d!$A$2:$V$130,8,FALSE),0)+IF(A107=34,VLOOKUP(E107,'Ark34'!$A$2:$V$130,8,FALSE),0)+IF(A107="cup",VLOOKUP(E107,Arkcup!$A$2:$V$130,8,FALSE),0)+IF(A107=45,VLOOKUP(E107,'Ark45'!$A$2:$V$130,8,FALSE),0)++IF(A107=54,VLOOKUP(E107,'Ark54'!$A$2:$V$130,8,FALSE),0)+IF(A107=56,VLOOKUP(E107,'Ark56'!$A$2:$V$130,8,FALSE),0)+IF(A107=65,VLOOKUP(E107,'Ark65'!$A$2:$V$130,8,FALSE),0)+IF(A107="U911",VLOOKUP(E107,ArkU11d!$A$2:$V$130,8,FALSE),0)</f>
        <v>0</v>
      </c>
      <c r="I107" s="111">
        <f>IF(A107=43,VLOOKUP(E107,Ark43d!$A$2:$V$130,9,FALSE),0)+IF(A107=34,VLOOKUP(E107,'Ark34'!$A$2:$V$130,9,FALSE),0)+IF(A107="cup",VLOOKUP(E107,Arkcup!$A$2:$V$130,9,FALSE),0)+IF(A107=45,VLOOKUP(E107,'Ark45'!$A$2:$V$130,9,FALSE),0)++IF(A107=54,VLOOKUP(E107,'Ark54'!$A$2:$V$130,9,FALSE),0)+IF(A107=56,VLOOKUP(E107,'Ark56'!$A$2:$V$130,9,FALSE),0)+IF(A107=65,VLOOKUP(E107,'Ark65'!$A$2:$V$130,9,FALSE),0)+IF(A107="U911",VLOOKUP(E107,ArkU11d!$A$2:$V$130,9,FALSE),0)</f>
        <v>0</v>
      </c>
      <c r="J107" s="111">
        <f>IF(A107=43,VLOOKUP(E107,Ark43s!$A$2:$V$130,10,FALSE),0)+IF(A107=34,VLOOKUP(E107,'Ark34'!$A$2:$V$130,10,FALSE),0)+IF(E107="cup",VLOOKUP(E107,Arkcup!$A$2:$V$130,10,FALSE),0)+IF(A107=45,VLOOKUP(E107,'Ark45'!$A$2:$V$130,10,FALSE),0)++IF(A107=54,VLOOKUP(E107,'Ark54'!$A$2:$V$130,10,FALSE),0)+IF(A107=56,VLOOKUP(E107,'Ark56'!$A$2:$V$130,10,FALSE),0)+IF(A107=65,VLOOKUP(E107,'Ark65'!$A$2:$V$130,10,FALSE),0)+IF(A107="SW3",VLOOKUP(E107,ArkSw3!$A$2:$V$130,10,FALSE),0)+IF(A107="SW4",VLOOKUP(E107,ArkSw4!$A$2:$V$130,10,FALSE),0)+IF(A107="SW5",VLOOKUP(E107,ArkSw5!$A$2:$V$130,10,FALSE),0)+IF(A107="SW6",VLOOKUP(E107,ArkSw6!$A$2:$V$130,10,FALSE),0)+IF(A107="U911",VLOOKUP(E107,ArkU11d!$A$2:$V$130,10,FALSE),0)</f>
        <v>0</v>
      </c>
      <c r="K107" s="111">
        <f>IF(A107=43,VLOOKUP(E107,Ark43s!$A$2:$V$130,11,FALSE),0)+IF(A107=34,VLOOKUP(E107,'Ark34'!$A$2:$V$130,11,FALSE),0)+IF(E107="cup",VLOOKUP(E107,Arkcup!$A$2:$V$130,11,FALSE),0)+IF(A107=45,VLOOKUP(E107,'Ark45'!$A$2:$V$130,11,FALSE),0)++IF(A107=54,VLOOKUP(E107,'Ark54'!$A$2:$V$130,11,FALSE),0)+IF(A107=56,VLOOKUP(E107,'Ark56'!$A$2:$V$130,11,FALSE),0)+IF(A107=65,VLOOKUP(E107,'Ark65'!$A$2:$V$130,11,FALSE),0)+IF(A107="SW3",VLOOKUP(E107,ArkSw3!$A$2:$V$130,11,FALSE),0)+IF(A107="SW4",VLOOKUP(E107,ArkSw4!$A$2:$V$130,11,FALSE),0)+IF(A107="SW5",VLOOKUP(E107,ArkSw5!$A$2:$V$130,11,FALSE),0)+IF(A107="SW6",VLOOKUP(E107,ArkSw6!$A$2:$V$130,11,FALSE),0)+IF(A107="U911",VLOOKUP(E107,ArkU11d!$A$2:$V$130,11,FALSE),0)</f>
        <v>0</v>
      </c>
      <c r="L107" s="111">
        <f>IF(A107=43,VLOOKUP(E107,Ark43s!$A$2:$V$130,12,FALSE),0)+IF(A107=34,VLOOKUP(E107,'Ark34'!$A$2:$V$130,12,FALSE),0)+IF(E107="cup",VLOOKUP(E107,Arkcup!$A$2:$V$130,12,FALSE),0)+IF(A107=45,VLOOKUP(E107,'Ark45'!$A$2:$V$130,12,FALSE),0)++IF(A107=54,VLOOKUP(E107,'Ark54'!$A$2:$V$130,12,FALSE),0)+IF(A107=56,VLOOKUP(E107,'Ark56'!$A$2:$V$130,12,FALSE),0)+IF(A107=65,VLOOKUP(E107,'Ark65'!$A$2:$V$130,12,FALSE),0)+IF(A107="SW3",VLOOKUP(E107,ArkSw3!$A$2:$V$130,12,FALSE),0)+IF(A107="SW4",VLOOKUP(E107,ArkSw4!$A$2:$V$130,12,FALSE),0)+IF(A107="SW5",VLOOKUP(E107,ArkSw5!$A$2:$V$130,12,FALSE),0)+IF(A107="SW6",VLOOKUP(E107,ArkSw6!$A$2:$V$130,12,FALSE),0)+IF(A107="U911",VLOOKUP(E107,ArkU11d!$A$2:$V$130,12,FALSE),0)</f>
        <v>0</v>
      </c>
      <c r="M107" s="111">
        <f>IF(A107=43,VLOOKUP(E107,Ark43s!$A$2:$V$130,13,FALSE),0)+IF(A107=34,VLOOKUP(E107,'Ark34'!$A$2:$V$130,13,FALSE),0)+IF(E107="cup",VLOOKUP(E107,Arkcup!$A$2:$V$130,13,FALSE),0)+IF(A107=45,VLOOKUP(E107,'Ark45'!$A$2:$V$130,13,FALSE),0)++IF(A107=54,VLOOKUP(E107,'Ark54'!$A$2:$V$130,13,FALSE),0)+IF(A107=56,VLOOKUP(E107,'Ark56'!$A$2:$V$130,13,FALSE),0)+IF(A107=65,VLOOKUP(E107,'Ark65'!$A$2:$V$130,13,FALSE),0)+IF(A107="SW3",VLOOKUP(E107,ArkSw3!$A$2:$V$130,13,FALSE),0)+IF(A107="SW4",VLOOKUP(E107,ArkSw4!$A$2:$V$130,13,FALSE),0)+IF(A107="SW5",VLOOKUP(E107,ArkSw5!$A$2:$V$130,13,FALSE),0)+IF(A107="SW6",VLOOKUP(E107,ArkSw6!$A$2:$V$130,13,FALSE),0)+IF(A107="U911",VLOOKUP(E107,ArkU11d!$A$2:$V$130,13,FALSE),0)</f>
        <v>0</v>
      </c>
      <c r="N107" s="111">
        <f>IF(A107=43,VLOOKUP(E107,Ark43s!$A$2:$V$130,14,FALSE),0)+IF(A107=34,VLOOKUP(E107,'Ark34'!$A$2:$V$130,14,FALSE),0)+IF(E107="cup",VLOOKUP(E107,Arkcup!$A$2:$V$130,14,FALSE),0)+IF(A107=45,VLOOKUP(E107,'Ark45'!$A$2:$V$130,14,FALSE),0)++IF(A107=54,VLOOKUP(E107,'Ark54'!$A$2:$V$130,14,FALSE),0)+IF(A107=56,VLOOKUP(E107,'Ark56'!$A$2:$V$130,14,FALSE),0)+IF(A107=65,VLOOKUP(E107,'Ark65'!$A$2:$V$130,14,FALSE),0)+IF(A107="SW3",VLOOKUP(E107,ArkSw3!$A$2:$V$130,14,FALSE),0)+IF(A107="SW4",VLOOKUP(E107,ArkSw4!$A$2:$V$130,14,FALSE),0)+IF(A107="SW5",VLOOKUP(E107,ArkSw5!$A$2:$V$130,14,FALSE),0)+IF(A107="SW6",VLOOKUP(E107,ArkSw6!$A$2:$V$130,14,FALSE),0)+IF(A107="U911",VLOOKUP(E107,ArkU11d!$A$2:$V$130,14,FALSE),0)</f>
        <v>0</v>
      </c>
      <c r="O107" s="111">
        <f>IF(A107=43,VLOOKUP(E107,Ark43s!$A$2:$V$130,15,FALSE),0)+IF(A107=34,VLOOKUP(E107,'Ark34'!$A$2:$V$130,15,FALSE),0)+IF(E107="cup",VLOOKUP(E107,Arkcup!$A$2:$V$130,15,FALSE),0)+IF(A107=45,VLOOKUP(E107,'Ark45'!$A$2:$V$130,15,FALSE),0)++IF(A107=54,VLOOKUP(E107,'Ark54'!$A$2:$V$130,15,FALSE),0)+IF(A107=56,VLOOKUP(E107,'Ark56'!$A$2:$V$130,15,FALSE),0)+IF(A107=65,VLOOKUP(E107,'Ark65'!$A$2:$V$130,15,FALSE),0)+IF(A107="SW3",VLOOKUP(E107,ArkSw3!$A$2:$V$130,15,FALSE),0)+IF(A107="SW4",VLOOKUP(E107,ArkSw4!$A$2:$V$130,15,FALSE),0)+IF(A107="SW5",VLOOKUP(E107,ArkSw5!$A$2:$V$130,15,FALSE),0)+IF(A107="SW6",VLOOKUP(E107,ArkSw6!$A$2:$V$130,15,FALSE),0)+IF(A107="U911",VLOOKUP(E107,ArkU11d!$A$2:$V$130,15,FALSE),0)</f>
        <v>0</v>
      </c>
      <c r="P107" s="111">
        <f>IF(A107=43,VLOOKUP(E107,Ark43s!$A$2:$V$130,16,FALSE),0)+IF(A107=34,VLOOKUP(E107,'Ark34'!$A$2:$V$130,16,FALSE),0)+IF(E107="cup",VLOOKUP(E107,Arkcup!$A$2:$V$130,16,FALSE),0)+IF(A107=45,VLOOKUP(E107,'Ark45'!$A$2:$V$130,16,FALSE),0)+IF(A107=54,VLOOKUP(E107,'Ark54'!$A$2:$V$130,16,FALSE),0)+IF(A107=56,VLOOKUP(E107,'Ark56'!$A$2:$V$130,16,FALSE),0)+IF(A107=65,VLOOKUP(E107,'Ark65'!$A$2:$V$130,16,FALSE),0)+IF(A107="U911",VLOOKUP(E107,ArkU11d!$A$2:$V$130,16,FALSE),0)</f>
        <v>0</v>
      </c>
      <c r="Q107" s="111">
        <f>IF(A107=43,VLOOKUP(E107,Ark43s!$A$2:$V$130,17,FALSE),0)+IF(A107=34,VLOOKUP(E107,'Ark34'!$A$2:$V$130,17,FALSE),0)+IF(E107="cup",VLOOKUP(E107,Arkcup!$A$2:$V$130,17,FALSE),0)+IF(A107=45,VLOOKUP(E107,'Ark45'!$A$2:$V$130,17,FALSE),0)+IF(A107=54,VLOOKUP(E107,'Ark54'!$A$2:$V$130,17,FALSE),0)+IF(A107=56,VLOOKUP(E107,'Ark56'!$A$2:$V$130,17,FALSE),0)+IF(A107=65,VLOOKUP(E107,'Ark65'!$A$2:$V$130,17,FALSE),0)+IF(A107="U911",VLOOKUP(E107,ArkU11d!$A$2:$V$130,17,FALSE),0)</f>
        <v>0</v>
      </c>
      <c r="R107" s="111">
        <f>IF(A107=43,VLOOKUP(E107,Ark43s!$A$2:$V$130,18,FALSE),0)+IF(A107=34,VLOOKUP(E107,'Ark34'!$A$2:$V$130,18,FALSE),0)+IF(E107="cup",VLOOKUP(E107,Arkcup!$A$2:$V$130,18,FALSE),0)+IF(A107=45,VLOOKUP(E107,'Ark45'!$A$2:$V$130,18,FALSE),0)+IF(A107=54,VLOOKUP(E107,'Ark54'!$A$2:$V$130,18,FALSE),0)+IF(A107=56,VLOOKUP(E107,'Ark56'!$A$2:$V$130,18,FALSE),0)+IF(A107=65,VLOOKUP(E107,'Ark65'!$A$2:$V$130,18,FALSE),0)+IF(A107="U911",VLOOKUP(E107,ArkU11d!$A$2:$V$130,18,FALSE),0)</f>
        <v>0</v>
      </c>
      <c r="S107" s="111">
        <f>IF(A107=43,VLOOKUP(E107,Ark43s!$A$2:$V$130,19,FALSE),0)+IF(A107=34,VLOOKUP(E107,'Ark34'!$A$2:$V$130,19,FALSE),0)+IF(E107="cup",VLOOKUP(E107,Arkcup!$A$2:$V$130,19,FALSE),0)+IF(A107=45,VLOOKUP(E107,'Ark45'!$A$2:$V$130,19,FALSE),0)+IF(A107=54,VLOOKUP(E107,'Ark54'!$A$2:$V$130,19,FALSE),0)+IF(A107=56,VLOOKUP(E107,'Ark56'!$A$2:$V$130,19,FALSE),0)+IF(A107=65,VLOOKUP(E107,'Ark65'!$A$2:$V$130,19,FALSE),0)+IF(A107="U911",VLOOKUP(E107,ArkU11d!$A$2:$V$130,19,FALSE),0)</f>
        <v>0</v>
      </c>
      <c r="T107" s="111">
        <f>IF(A107=43,VLOOKUP(E107,Ark43s!$A$2:$V$130,20,FALSE),0)+IF(A107=34,VLOOKUP(E107,'Ark34'!$A$2:$V$130,20,FALSE),0)+IF(E107="cup",VLOOKUP(E107,Arkcup!$A$2:$V$130,20,FALSE),0)+IF(A107=45,VLOOKUP(E107,'Ark45'!$A$2:$V$130,20,FALSE),0)+IF(A107=54,VLOOKUP(E107,'Ark54'!$A$2:$V$130,20,FALSE),0)+IF(A107=56,VLOOKUP(E107,'Ark56'!$A$2:$V$130,20,FALSE),0)+IF(A107=65,VLOOKUP(E107,'Ark65'!$A$2:$V$130,20,FALSE),0)+IF(A107="U911",VLOOKUP(E107,ArkU11d!$A$2:$V$130,20,FALSE),0)</f>
        <v>0</v>
      </c>
      <c r="U107" s="111">
        <f>IF(A107=43,VLOOKUP(E107,Ark43s!$A$2:$V$130,21,FALSE),0)+IF(A107=34,VLOOKUP(E107,'Ark34'!$A$2:$V$130,21,FALSE),0)+IF(E107="cup",VLOOKUP(E107,Arkcup!$A$2:$V$130,21,FALSE),0)+IF(A107=45,VLOOKUP(E107,'Ark45'!$A$2:$V$130,21,FALSE),0)+IF(A107=54,VLOOKUP(E107,'Ark54'!$A$2:$V$130,21,FALSE),0)+IF(A107=56,VLOOKUP(E107,'Ark56'!$A$2:$V$130,21,FALSE),0)+IF(A107=65,VLOOKUP(E107,'Ark65'!$A$2:$V$130,21,FALSE),0)+IF(A107="U911",VLOOKUP(E107,ArkU11d!$A$2:$V$130,21,FALSE),0)</f>
        <v>0</v>
      </c>
      <c r="V107" s="22">
        <f t="shared" si="5"/>
        <v>0</v>
      </c>
      <c r="W107" s="115"/>
    </row>
    <row r="108" spans="1:24" ht="15.75" thickBot="1" x14ac:dyDescent="0.3">
      <c r="A108">
        <v>43</v>
      </c>
      <c r="B108" s="35" t="s">
        <v>57</v>
      </c>
      <c r="C108" s="55" t="s">
        <v>24</v>
      </c>
      <c r="D108" s="62"/>
      <c r="E108" s="58">
        <v>0</v>
      </c>
      <c r="F108" s="112">
        <f>IF(A108=43,VLOOKUP(E108,Ark43d!$A$2:$V$130,6,FALSE),0)+IF(A108=34,VLOOKUP(E108,'Ark34'!$A$2:$V$130,6,FALSE),0)+IF(A108="cup",VLOOKUP(E108,Arkcup!$A$2:$V$130,6,FALSE),0)+IF(A108=45,VLOOKUP(E108,'Ark45'!$A$2:$V$130,6,FALSE),0)++IF(A108=54,VLOOKUP(E108,'Ark54'!$A$2:$V$130,6,FALSE),0)+IF(A108=56,VLOOKUP(E108,'Ark56'!$A$2:$V$130,6,FALSE),0)+IF(A108=65,VLOOKUP(E108,'Ark65'!$A$2:$V$130,6,FALSE),0)+IF(A108="U911",VLOOKUP(E108,ArkU11d!$A$2:$V$130,6,FALSE),0)</f>
        <v>0</v>
      </c>
      <c r="G108" s="112">
        <f>IF(A108=43,VLOOKUP(E108,Ark43d!$A$2:$V$130,7,FALSE),0)+IF(A108=34,VLOOKUP(E108,'Ark34'!$A$2:$V$130,7,FALSE),0)+IF(A108="cup",VLOOKUP(E108,Arkcup!$A$2:$V$130,7,FALSE),0)+IF(A108=45,VLOOKUP(E108,'Ark45'!$A$2:$V$130,7,FALSE),0)++IF(A108=54,VLOOKUP(E108,'Ark54'!$A$2:$V$130,7,FALSE),0)+IF(A108=56,VLOOKUP(E108,'Ark56'!$A$2:$V$130,7,FALSE),0)+IF(A108=65,VLOOKUP(E108,'Ark65'!$A$2:$V$130,7,FALSE),0)+IF(A108="U911",VLOOKUP(E108,ArkU11d!$A$2:$V$130,7,FALSE),0)</f>
        <v>0</v>
      </c>
      <c r="H108" s="112">
        <f>IF(A108=43,VLOOKUP(E108,Ark43d!$A$2:$V$130,8,FALSE),0)+IF(A108=34,VLOOKUP(E108,'Ark34'!$A$2:$V$130,8,FALSE),0)+IF(A108="cup",VLOOKUP(E108,Arkcup!$A$2:$V$130,8,FALSE),0)+IF(A108=45,VLOOKUP(E108,'Ark45'!$A$2:$V$130,8,FALSE),0)++IF(A108=54,VLOOKUP(E108,'Ark54'!$A$2:$V$130,8,FALSE),0)+IF(A108=56,VLOOKUP(E108,'Ark56'!$A$2:$V$130,8,FALSE),0)+IF(A108=65,VLOOKUP(E108,'Ark65'!$A$2:$V$130,8,FALSE),0)+IF(A108="U911",VLOOKUP(E108,ArkU11d!$A$2:$V$130,8,FALSE),0)</f>
        <v>0</v>
      </c>
      <c r="I108" s="112">
        <f>IF(A108=43,VLOOKUP(E108,Ark43d!$A$2:$V$130,9,FALSE),0)+IF(A108=34,VLOOKUP(E108,'Ark34'!$A$2:$V$130,9,FALSE),0)+IF(A108="cup",VLOOKUP(E108,Arkcup!$A$2:$V$130,9,FALSE),0)+IF(A108=45,VLOOKUP(E108,'Ark45'!$A$2:$V$130,9,FALSE),0)++IF(A108=54,VLOOKUP(E108,'Ark54'!$A$2:$V$130,9,FALSE),0)+IF(A108=56,VLOOKUP(E108,'Ark56'!$A$2:$V$130,9,FALSE),0)+IF(A108=65,VLOOKUP(E108,'Ark65'!$A$2:$V$130,9,FALSE),0)+IF(A108="U911",VLOOKUP(E108,ArkU11d!$A$2:$V$130,9,FALSE),0)</f>
        <v>0</v>
      </c>
      <c r="J108" s="112">
        <f>IF(A108=43,VLOOKUP(E108,Ark43s!$A$2:$V$130,10,FALSE),0)+IF(A108=34,VLOOKUP(E108,'Ark34'!$A$2:$V$130,10,FALSE),0)+IF(E108="cup",VLOOKUP(E108,Arkcup!$A$2:$V$130,10,FALSE),0)+IF(A108=45,VLOOKUP(E108,'Ark45'!$A$2:$V$130,10,FALSE),0)++IF(A108=54,VLOOKUP(E108,'Ark54'!$A$2:$V$130,10,FALSE),0)+IF(A108=56,VLOOKUP(E108,'Ark56'!$A$2:$V$130,10,FALSE),0)+IF(A108=65,VLOOKUP(E108,'Ark65'!$A$2:$V$130,10,FALSE),0)+IF(A108="SW3",VLOOKUP(E108,ArkSw3!$A$2:$V$130,10,FALSE),0)+IF(A108="SW4",VLOOKUP(E108,ArkSw4!$A$2:$V$130,10,FALSE),0)+IF(A108="SW5",VLOOKUP(E108,ArkSw5!$A$2:$V$130,10,FALSE),0)+IF(A108="SW6",VLOOKUP(E108,ArkSw6!$A$2:$V$130,10,FALSE),0)+IF(A108="U911",VLOOKUP(E108,ArkU11d!$A$2:$V$130,10,FALSE),0)</f>
        <v>0</v>
      </c>
      <c r="K108" s="112">
        <f>IF(A108=43,VLOOKUP(E108,Ark43s!$A$2:$V$130,11,FALSE),0)+IF(A108=34,VLOOKUP(E108,'Ark34'!$A$2:$V$130,11,FALSE),0)+IF(E108="cup",VLOOKUP(E108,Arkcup!$A$2:$V$130,11,FALSE),0)+IF(A108=45,VLOOKUP(E108,'Ark45'!$A$2:$V$130,11,FALSE),0)++IF(A108=54,VLOOKUP(E108,'Ark54'!$A$2:$V$130,11,FALSE),0)+IF(A108=56,VLOOKUP(E108,'Ark56'!$A$2:$V$130,11,FALSE),0)+IF(A108=65,VLOOKUP(E108,'Ark65'!$A$2:$V$130,11,FALSE),0)+IF(A108="SW3",VLOOKUP(E108,ArkSw3!$A$2:$V$130,11,FALSE),0)+IF(A108="SW4",VLOOKUP(E108,ArkSw4!$A$2:$V$130,11,FALSE),0)+IF(A108="SW5",VLOOKUP(E108,ArkSw5!$A$2:$V$130,11,FALSE),0)+IF(A108="SW6",VLOOKUP(E108,ArkSw6!$A$2:$V$130,11,FALSE),0)+IF(A108="U911",VLOOKUP(E108,ArkU11d!$A$2:$V$130,11,FALSE),0)</f>
        <v>0</v>
      </c>
      <c r="L108" s="112">
        <f>IF(A108=43,VLOOKUP(E108,Ark43s!$A$2:$V$130,12,FALSE),0)+IF(A108=34,VLOOKUP(E108,'Ark34'!$A$2:$V$130,12,FALSE),0)+IF(E108="cup",VLOOKUP(E108,Arkcup!$A$2:$V$130,12,FALSE),0)+IF(A108=45,VLOOKUP(E108,'Ark45'!$A$2:$V$130,12,FALSE),0)++IF(A108=54,VLOOKUP(E108,'Ark54'!$A$2:$V$130,12,FALSE),0)+IF(A108=56,VLOOKUP(E108,'Ark56'!$A$2:$V$130,12,FALSE),0)+IF(A108=65,VLOOKUP(E108,'Ark65'!$A$2:$V$130,12,FALSE),0)+IF(A108="SW3",VLOOKUP(E108,ArkSw3!$A$2:$V$130,12,FALSE),0)+IF(A108="SW4",VLOOKUP(E108,ArkSw4!$A$2:$V$130,12,FALSE),0)+IF(A108="SW5",VLOOKUP(E108,ArkSw5!$A$2:$V$130,12,FALSE),0)+IF(A108="SW6",VLOOKUP(E108,ArkSw6!$A$2:$V$130,12,FALSE),0)+IF(A108="U911",VLOOKUP(E108,ArkU11d!$A$2:$V$130,12,FALSE),0)</f>
        <v>0</v>
      </c>
      <c r="M108" s="112">
        <f>IF(A108=43,VLOOKUP(E108,Ark43s!$A$2:$V$130,13,FALSE),0)+IF(A108=34,VLOOKUP(E108,'Ark34'!$A$2:$V$130,13,FALSE),0)+IF(E108="cup",VLOOKUP(E108,Arkcup!$A$2:$V$130,13,FALSE),0)+IF(A108=45,VLOOKUP(E108,'Ark45'!$A$2:$V$130,13,FALSE),0)++IF(A108=54,VLOOKUP(E108,'Ark54'!$A$2:$V$130,13,FALSE),0)+IF(A108=56,VLOOKUP(E108,'Ark56'!$A$2:$V$130,13,FALSE),0)+IF(A108=65,VLOOKUP(E108,'Ark65'!$A$2:$V$130,13,FALSE),0)+IF(A108="SW3",VLOOKUP(E108,ArkSw3!$A$2:$V$130,13,FALSE),0)+IF(A108="SW4",VLOOKUP(E108,ArkSw4!$A$2:$V$130,13,FALSE),0)+IF(A108="SW5",VLOOKUP(E108,ArkSw5!$A$2:$V$130,13,FALSE),0)+IF(A108="SW6",VLOOKUP(E108,ArkSw6!$A$2:$V$130,13,FALSE),0)+IF(A108="U911",VLOOKUP(E108,ArkU11d!$A$2:$V$130,13,FALSE),0)</f>
        <v>0</v>
      </c>
      <c r="N108" s="112">
        <f>IF(A108=43,VLOOKUP(E108,Ark43s!$A$2:$V$130,14,FALSE),0)+IF(A108=34,VLOOKUP(E108,'Ark34'!$A$2:$V$130,14,FALSE),0)+IF(E108="cup",VLOOKUP(E108,Arkcup!$A$2:$V$130,14,FALSE),0)+IF(A108=45,VLOOKUP(E108,'Ark45'!$A$2:$V$130,14,FALSE),0)++IF(A108=54,VLOOKUP(E108,'Ark54'!$A$2:$V$130,14,FALSE),0)+IF(A108=56,VLOOKUP(E108,'Ark56'!$A$2:$V$130,14,FALSE),0)+IF(A108=65,VLOOKUP(E108,'Ark65'!$A$2:$V$130,14,FALSE),0)+IF(A108="SW3",VLOOKUP(E108,ArkSw3!$A$2:$V$130,14,FALSE),0)+IF(A108="SW4",VLOOKUP(E108,ArkSw4!$A$2:$V$130,14,FALSE),0)+IF(A108="SW5",VLOOKUP(E108,ArkSw5!$A$2:$V$130,14,FALSE),0)+IF(A108="SW6",VLOOKUP(E108,ArkSw6!$A$2:$V$130,14,FALSE),0)+IF(A108="U911",VLOOKUP(E108,ArkU11d!$A$2:$V$130,14,FALSE),0)</f>
        <v>0</v>
      </c>
      <c r="O108" s="112">
        <f>IF(A108=43,VLOOKUP(E108,Ark43s!$A$2:$V$130,15,FALSE),0)+IF(A108=34,VLOOKUP(E108,'Ark34'!$A$2:$V$130,15,FALSE),0)+IF(E108="cup",VLOOKUP(E108,Arkcup!$A$2:$V$130,15,FALSE),0)+IF(A108=45,VLOOKUP(E108,'Ark45'!$A$2:$V$130,15,FALSE),0)++IF(A108=54,VLOOKUP(E108,'Ark54'!$A$2:$V$130,15,FALSE),0)+IF(A108=56,VLOOKUP(E108,'Ark56'!$A$2:$V$130,15,FALSE),0)+IF(A108=65,VLOOKUP(E108,'Ark65'!$A$2:$V$130,15,FALSE),0)+IF(A108="SW3",VLOOKUP(E108,ArkSw3!$A$2:$V$130,15,FALSE),0)+IF(A108="SW4",VLOOKUP(E108,ArkSw4!$A$2:$V$130,15,FALSE),0)+IF(A108="SW5",VLOOKUP(E108,ArkSw5!$A$2:$V$130,15,FALSE),0)+IF(A108="SW6",VLOOKUP(E108,ArkSw6!$A$2:$V$130,15,FALSE),0)+IF(A108="U911",VLOOKUP(E108,ArkU11d!$A$2:$V$130,15,FALSE),0)</f>
        <v>0</v>
      </c>
      <c r="P108" s="112">
        <f>IF(A108=43,VLOOKUP(E108,Ark43s!$A$2:$V$130,16,FALSE),0)+IF(A108=34,VLOOKUP(E108,'Ark34'!$A$2:$V$130,16,FALSE),0)+IF(E108="cup",VLOOKUP(E108,Arkcup!$A$2:$V$130,16,FALSE),0)+IF(A108=45,VLOOKUP(E108,'Ark45'!$A$2:$V$130,16,FALSE),0)+IF(A108=54,VLOOKUP(E108,'Ark54'!$A$2:$V$130,16,FALSE),0)+IF(A108=56,VLOOKUP(E108,'Ark56'!$A$2:$V$130,16,FALSE),0)+IF(A108=65,VLOOKUP(E108,'Ark65'!$A$2:$V$130,16,FALSE),0)+IF(A108="U911",VLOOKUP(E108,ArkU11d!$A$2:$V$130,16,FALSE),0)</f>
        <v>0</v>
      </c>
      <c r="Q108" s="112">
        <f>IF(A108=43,VLOOKUP(E108,Ark43s!$A$2:$V$130,17,FALSE),0)+IF(A108=34,VLOOKUP(E108,'Ark34'!$A$2:$V$130,17,FALSE),0)+IF(E108="cup",VLOOKUP(E108,Arkcup!$A$2:$V$130,17,FALSE),0)+IF(A108=45,VLOOKUP(E108,'Ark45'!$A$2:$V$130,17,FALSE),0)+IF(A108=54,VLOOKUP(E108,'Ark54'!$A$2:$V$130,17,FALSE),0)+IF(A108=56,VLOOKUP(E108,'Ark56'!$A$2:$V$130,17,FALSE),0)+IF(A108=65,VLOOKUP(E108,'Ark65'!$A$2:$V$130,17,FALSE),0)+IF(A108="U911",VLOOKUP(E108,ArkU11d!$A$2:$V$130,17,FALSE),0)</f>
        <v>0</v>
      </c>
      <c r="R108" s="112">
        <f>IF(A108=43,VLOOKUP(E108,Ark43s!$A$2:$V$130,18,FALSE),0)+IF(A108=34,VLOOKUP(E108,'Ark34'!$A$2:$V$130,18,FALSE),0)+IF(E108="cup",VLOOKUP(E108,Arkcup!$A$2:$V$130,18,FALSE),0)+IF(A108=45,VLOOKUP(E108,'Ark45'!$A$2:$V$130,18,FALSE),0)+IF(A108=54,VLOOKUP(E108,'Ark54'!$A$2:$V$130,18,FALSE),0)+IF(A108=56,VLOOKUP(E108,'Ark56'!$A$2:$V$130,18,FALSE),0)+IF(A108=65,VLOOKUP(E108,'Ark65'!$A$2:$V$130,18,FALSE),0)+IF(A108="U911",VLOOKUP(E108,ArkU11d!$A$2:$V$130,18,FALSE),0)</f>
        <v>0</v>
      </c>
      <c r="S108" s="112">
        <f>IF(A108=43,VLOOKUP(E108,Ark43s!$A$2:$V$130,19,FALSE),0)+IF(A108=34,VLOOKUP(E108,'Ark34'!$A$2:$V$130,19,FALSE),0)+IF(E108="cup",VLOOKUP(E108,Arkcup!$A$2:$V$130,19,FALSE),0)+IF(A108=45,VLOOKUP(E108,'Ark45'!$A$2:$V$130,19,FALSE),0)+IF(A108=54,VLOOKUP(E108,'Ark54'!$A$2:$V$130,19,FALSE),0)+IF(A108=56,VLOOKUP(E108,'Ark56'!$A$2:$V$130,19,FALSE),0)+IF(A108=65,VLOOKUP(E108,'Ark65'!$A$2:$V$130,19,FALSE),0)+IF(A108="U911",VLOOKUP(E108,ArkU11d!$A$2:$V$130,19,FALSE),0)</f>
        <v>0</v>
      </c>
      <c r="T108" s="112">
        <f>IF(A108=43,VLOOKUP(E108,Ark43s!$A$2:$V$130,20,FALSE),0)+IF(A108=34,VLOOKUP(E108,'Ark34'!$A$2:$V$130,20,FALSE),0)+IF(E108="cup",VLOOKUP(E108,Arkcup!$A$2:$V$130,20,FALSE),0)+IF(A108=45,VLOOKUP(E108,'Ark45'!$A$2:$V$130,20,FALSE),0)+IF(A108=54,VLOOKUP(E108,'Ark54'!$A$2:$V$130,20,FALSE),0)+IF(A108=56,VLOOKUP(E108,'Ark56'!$A$2:$V$130,20,FALSE),0)+IF(A108=65,VLOOKUP(E108,'Ark65'!$A$2:$V$130,20,FALSE),0)+IF(A108="U911",VLOOKUP(E108,ArkU11d!$A$2:$V$130,20,FALSE),0)</f>
        <v>0</v>
      </c>
      <c r="U108" s="112">
        <f>IF(A108=43,VLOOKUP(E108,Ark43s!$A$2:$V$130,21,FALSE),0)+IF(A108=34,VLOOKUP(E108,'Ark34'!$A$2:$V$130,21,FALSE),0)+IF(E108="cup",VLOOKUP(E108,Arkcup!$A$2:$V$130,21,FALSE),0)+IF(A108=45,VLOOKUP(E108,'Ark45'!$A$2:$V$130,21,FALSE),0)+IF(A108=54,VLOOKUP(E108,'Ark54'!$A$2:$V$130,21,FALSE),0)+IF(A108=56,VLOOKUP(E108,'Ark56'!$A$2:$V$130,21,FALSE),0)+IF(A108=65,VLOOKUP(E108,'Ark65'!$A$2:$V$130,21,FALSE),0)+IF(A108="U911",VLOOKUP(E108,ArkU11d!$A$2:$V$130,21,FALSE),0)</f>
        <v>0</v>
      </c>
      <c r="V108" s="14">
        <f t="shared" si="5"/>
        <v>0</v>
      </c>
      <c r="W108" s="116"/>
      <c r="X108" s="41"/>
    </row>
    <row r="109" spans="1:24" ht="15.75" thickBot="1" x14ac:dyDescent="0.3"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7">
        <f>SUM(W3:W108)</f>
        <v>0</v>
      </c>
    </row>
  </sheetData>
  <mergeCells count="27">
    <mergeCell ref="X3:X6"/>
    <mergeCell ref="X7:X28"/>
    <mergeCell ref="V2:X2"/>
    <mergeCell ref="W69:W73"/>
    <mergeCell ref="W29:W33"/>
    <mergeCell ref="W14:W18"/>
    <mergeCell ref="W49:W53"/>
    <mergeCell ref="W54:W58"/>
    <mergeCell ref="W59:W63"/>
    <mergeCell ref="W5:W6"/>
    <mergeCell ref="W7:W8"/>
    <mergeCell ref="W84:W88"/>
    <mergeCell ref="W74:W78"/>
    <mergeCell ref="W89:W93"/>
    <mergeCell ref="W94:W98"/>
    <mergeCell ref="W99:W103"/>
    <mergeCell ref="W79:W83"/>
    <mergeCell ref="W104:W108"/>
    <mergeCell ref="B1:W1"/>
    <mergeCell ref="W64:W68"/>
    <mergeCell ref="W19:W23"/>
    <mergeCell ref="W24:W28"/>
    <mergeCell ref="W34:W38"/>
    <mergeCell ref="W39:W43"/>
    <mergeCell ref="W44:W48"/>
    <mergeCell ref="W3:W4"/>
    <mergeCell ref="W9:W13"/>
  </mergeCells>
  <pageMargins left="0.7" right="0.7" top="0.75" bottom="0.75" header="0.3" footer="0.3"/>
  <pageSetup paperSize="9" scale="48" orientation="portrait" r:id="rId1"/>
  <ignoredErrors>
    <ignoredError sqref="F8:U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zoomScaleNormal="100" workbookViewId="0">
      <selection activeCell="O1" sqref="O1:O1048576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2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2" ht="12.75" x14ac:dyDescent="0.2">
      <c r="A2" s="66">
        <v>0</v>
      </c>
      <c r="B2" s="66">
        <f t="shared" ref="B2:B33" si="0">SUM(F2:I2)</f>
        <v>0</v>
      </c>
      <c r="C2" s="67">
        <f t="shared" ref="C2:C33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 t="shared" ref="J2:L21" si="2">$F2*1+$G2*2+$H2*2+$I2*3</f>
        <v>0</v>
      </c>
      <c r="K2" s="67">
        <f t="shared" si="2"/>
        <v>0</v>
      </c>
      <c r="L2" s="67">
        <f t="shared" si="2"/>
        <v>0</v>
      </c>
      <c r="M2" s="67">
        <f>$H2*2+$I2*3</f>
        <v>0</v>
      </c>
      <c r="N2" s="67">
        <f>$H2*2+$I2*3</f>
        <v>0</v>
      </c>
      <c r="P2" s="70">
        <f>IF(A2&gt;=64,32,IF(A2&gt;32,A2-32,0))</f>
        <v>0</v>
      </c>
      <c r="Q2" s="70">
        <f>IF(A2&gt;=32,16,IF(A2&gt;16,A2-16,0))</f>
        <v>0</v>
      </c>
      <c r="R2" s="70">
        <f>IF(A2&gt;=16,8,IF(A2&gt;8,A2-8,0))</f>
        <v>0</v>
      </c>
      <c r="S2" s="70">
        <f>IF(A2&gt;=8,4,IF(A2&gt;4,A2-4,0))</f>
        <v>0</v>
      </c>
      <c r="T2" s="70">
        <f>IF(A2&gt;=4,2,IF(A2&gt;2,4-A2,0))</f>
        <v>0</v>
      </c>
      <c r="U2" s="70">
        <f>IF(A2&gt;=2,1,IF(A2=2,1,0))</f>
        <v>0</v>
      </c>
      <c r="V2" s="66">
        <f t="shared" ref="V2:V33" si="3">F2*3+G2*4+H2*5+I2*6</f>
        <v>0</v>
      </c>
    </row>
    <row r="3" spans="1:22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4">SUM(P3:U3)</f>
        <v>0</v>
      </c>
      <c r="E3" s="71">
        <f t="shared" ref="E3:E66" si="5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si="2"/>
        <v>0</v>
      </c>
      <c r="K3" s="67">
        <f t="shared" si="2"/>
        <v>0</v>
      </c>
      <c r="L3" s="67">
        <f t="shared" si="2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IF(A3&gt;=64,32,IF(A3&gt;32,A3-32,0))</f>
        <v>0</v>
      </c>
      <c r="Q3" s="70">
        <f t="shared" ref="Q3:Q66" si="8">IF(A3&gt;=32,16,IF(A3&gt;16,A3-16,0))</f>
        <v>0</v>
      </c>
      <c r="R3" s="70">
        <f t="shared" ref="R3:R66" si="9">IF(A3&gt;=16,8,IF(A3&gt;8,A3-8,0))</f>
        <v>0</v>
      </c>
      <c r="S3" s="70">
        <f t="shared" ref="S3:S66" si="10">IF(A3&gt;=8,4,IF(A3&gt;4,A3-4,0))</f>
        <v>0</v>
      </c>
      <c r="T3" s="70">
        <f t="shared" ref="T3:T66" si="11">IF(A3&gt;=4,2,IF(A3&gt;2,4-A3,0))</f>
        <v>0</v>
      </c>
      <c r="U3" s="70">
        <f t="shared" ref="U3:U66" si="12">IF(A3&gt;=2,1,IF(A3=2,1,0))</f>
        <v>0</v>
      </c>
      <c r="V3" s="66">
        <f t="shared" si="3"/>
        <v>0</v>
      </c>
    </row>
    <row r="4" spans="1:22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4"/>
        <v>1</v>
      </c>
      <c r="E4" s="71">
        <f t="shared" si="5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2"/>
        <v>0</v>
      </c>
      <c r="K4" s="67">
        <f t="shared" si="2"/>
        <v>0</v>
      </c>
      <c r="L4" s="67">
        <f t="shared" si="2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3"/>
        <v>0</v>
      </c>
    </row>
    <row r="5" spans="1:22" ht="12.75" x14ac:dyDescent="0.2">
      <c r="A5" s="66">
        <v>3</v>
      </c>
      <c r="B5" s="66">
        <f t="shared" si="0"/>
        <v>0</v>
      </c>
      <c r="C5" s="67">
        <f t="shared" si="1"/>
        <v>0</v>
      </c>
      <c r="D5" s="68">
        <f t="shared" si="4"/>
        <v>2</v>
      </c>
      <c r="E5" s="71">
        <f t="shared" si="5"/>
        <v>2</v>
      </c>
      <c r="F5" s="67">
        <v>0</v>
      </c>
      <c r="G5" s="67">
        <v>0</v>
      </c>
      <c r="H5" s="67">
        <v>0</v>
      </c>
      <c r="I5" s="67">
        <v>0</v>
      </c>
      <c r="J5" s="67">
        <f t="shared" si="2"/>
        <v>0</v>
      </c>
      <c r="K5" s="67">
        <f t="shared" si="2"/>
        <v>0</v>
      </c>
      <c r="L5" s="67">
        <f t="shared" si="2"/>
        <v>0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1</v>
      </c>
      <c r="U5" s="70">
        <f t="shared" si="12"/>
        <v>1</v>
      </c>
      <c r="V5" s="66">
        <f t="shared" si="3"/>
        <v>0</v>
      </c>
    </row>
    <row r="6" spans="1:22" ht="12.75" x14ac:dyDescent="0.2">
      <c r="A6" s="66">
        <v>4</v>
      </c>
      <c r="B6" s="66">
        <f t="shared" si="0"/>
        <v>0</v>
      </c>
      <c r="C6" s="67">
        <f t="shared" si="1"/>
        <v>0</v>
      </c>
      <c r="D6" s="68">
        <f t="shared" si="4"/>
        <v>3</v>
      </c>
      <c r="E6" s="71">
        <f t="shared" si="5"/>
        <v>3</v>
      </c>
      <c r="F6" s="67">
        <v>0</v>
      </c>
      <c r="G6" s="67">
        <v>0</v>
      </c>
      <c r="H6" s="67">
        <v>0</v>
      </c>
      <c r="I6" s="67">
        <v>0</v>
      </c>
      <c r="J6" s="67">
        <f t="shared" si="2"/>
        <v>0</v>
      </c>
      <c r="K6" s="67">
        <f t="shared" si="2"/>
        <v>0</v>
      </c>
      <c r="L6" s="67">
        <f t="shared" si="2"/>
        <v>0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2</v>
      </c>
      <c r="U6" s="70">
        <f t="shared" si="12"/>
        <v>1</v>
      </c>
      <c r="V6" s="66">
        <f t="shared" si="3"/>
        <v>0</v>
      </c>
    </row>
    <row r="7" spans="1:22" ht="12.75" x14ac:dyDescent="0.2">
      <c r="A7" s="66">
        <v>5</v>
      </c>
      <c r="B7" s="66">
        <f t="shared" si="0"/>
        <v>0</v>
      </c>
      <c r="C7" s="67">
        <f t="shared" si="1"/>
        <v>0</v>
      </c>
      <c r="D7" s="68">
        <f t="shared" si="4"/>
        <v>4</v>
      </c>
      <c r="E7" s="71">
        <f t="shared" si="5"/>
        <v>4</v>
      </c>
      <c r="F7" s="67">
        <v>0</v>
      </c>
      <c r="G7" s="67">
        <v>0</v>
      </c>
      <c r="H7" s="67">
        <v>0</v>
      </c>
      <c r="I7" s="67">
        <v>0</v>
      </c>
      <c r="J7" s="67">
        <f t="shared" si="2"/>
        <v>0</v>
      </c>
      <c r="K7" s="67">
        <f t="shared" si="2"/>
        <v>0</v>
      </c>
      <c r="L7" s="67">
        <f t="shared" si="2"/>
        <v>0</v>
      </c>
      <c r="M7" s="67">
        <f t="shared" si="6"/>
        <v>0</v>
      </c>
      <c r="N7" s="67">
        <f t="shared" si="6"/>
        <v>0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1</v>
      </c>
      <c r="T7" s="70">
        <f t="shared" si="11"/>
        <v>2</v>
      </c>
      <c r="U7" s="70">
        <f t="shared" si="12"/>
        <v>1</v>
      </c>
      <c r="V7" s="66">
        <f t="shared" si="3"/>
        <v>0</v>
      </c>
    </row>
    <row r="8" spans="1:22" ht="12.75" x14ac:dyDescent="0.2">
      <c r="A8" s="66">
        <v>6</v>
      </c>
      <c r="B8" s="66">
        <f t="shared" si="0"/>
        <v>0</v>
      </c>
      <c r="C8" s="67">
        <f t="shared" si="1"/>
        <v>0</v>
      </c>
      <c r="D8" s="68">
        <f t="shared" si="4"/>
        <v>5</v>
      </c>
      <c r="E8" s="71">
        <f t="shared" si="5"/>
        <v>5</v>
      </c>
      <c r="F8" s="67">
        <v>0</v>
      </c>
      <c r="G8" s="67">
        <v>0</v>
      </c>
      <c r="H8" s="67">
        <v>0</v>
      </c>
      <c r="I8" s="67">
        <v>0</v>
      </c>
      <c r="J8" s="67">
        <f t="shared" si="2"/>
        <v>0</v>
      </c>
      <c r="K8" s="67">
        <f t="shared" si="2"/>
        <v>0</v>
      </c>
      <c r="L8" s="67">
        <f t="shared" si="2"/>
        <v>0</v>
      </c>
      <c r="M8" s="67">
        <f t="shared" si="6"/>
        <v>0</v>
      </c>
      <c r="N8" s="67">
        <f t="shared" si="6"/>
        <v>0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2</v>
      </c>
      <c r="T8" s="70">
        <f t="shared" si="11"/>
        <v>2</v>
      </c>
      <c r="U8" s="70">
        <f t="shared" si="12"/>
        <v>1</v>
      </c>
      <c r="V8" s="66">
        <f t="shared" si="3"/>
        <v>0</v>
      </c>
    </row>
    <row r="9" spans="1:22" ht="12.75" x14ac:dyDescent="0.2">
      <c r="A9" s="66">
        <v>7</v>
      </c>
      <c r="B9" s="66">
        <f t="shared" si="0"/>
        <v>0</v>
      </c>
      <c r="C9" s="67">
        <f t="shared" si="1"/>
        <v>0</v>
      </c>
      <c r="D9" s="68">
        <f t="shared" si="4"/>
        <v>6</v>
      </c>
      <c r="E9" s="71">
        <f t="shared" si="5"/>
        <v>6</v>
      </c>
      <c r="F9" s="67">
        <v>0</v>
      </c>
      <c r="G9" s="67">
        <v>0</v>
      </c>
      <c r="H9" s="67">
        <v>0</v>
      </c>
      <c r="I9" s="67">
        <v>0</v>
      </c>
      <c r="J9" s="67">
        <f t="shared" si="2"/>
        <v>0</v>
      </c>
      <c r="K9" s="67">
        <f t="shared" si="2"/>
        <v>0</v>
      </c>
      <c r="L9" s="67">
        <f t="shared" si="2"/>
        <v>0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3</v>
      </c>
      <c r="T9" s="70">
        <f t="shared" si="11"/>
        <v>2</v>
      </c>
      <c r="U9" s="70">
        <f t="shared" si="12"/>
        <v>1</v>
      </c>
      <c r="V9" s="66">
        <f t="shared" si="3"/>
        <v>0</v>
      </c>
    </row>
    <row r="10" spans="1:22" ht="12.75" x14ac:dyDescent="0.2">
      <c r="A10" s="66">
        <v>8</v>
      </c>
      <c r="B10" s="66">
        <f t="shared" si="0"/>
        <v>0</v>
      </c>
      <c r="C10" s="67">
        <f t="shared" si="1"/>
        <v>0</v>
      </c>
      <c r="D10" s="68">
        <f t="shared" si="4"/>
        <v>7</v>
      </c>
      <c r="E10" s="71">
        <f t="shared" si="5"/>
        <v>7</v>
      </c>
      <c r="F10" s="67">
        <v>0</v>
      </c>
      <c r="G10" s="67">
        <v>0</v>
      </c>
      <c r="H10" s="67">
        <v>0</v>
      </c>
      <c r="I10" s="67">
        <v>0</v>
      </c>
      <c r="J10" s="67">
        <f t="shared" si="2"/>
        <v>0</v>
      </c>
      <c r="K10" s="67">
        <f t="shared" si="2"/>
        <v>0</v>
      </c>
      <c r="L10" s="67">
        <f t="shared" si="2"/>
        <v>0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4</v>
      </c>
      <c r="T10" s="70">
        <f t="shared" si="11"/>
        <v>2</v>
      </c>
      <c r="U10" s="70">
        <f t="shared" si="12"/>
        <v>1</v>
      </c>
      <c r="V10" s="66">
        <f t="shared" si="3"/>
        <v>0</v>
      </c>
    </row>
    <row r="11" spans="1:22" ht="12.75" x14ac:dyDescent="0.2">
      <c r="A11" s="66">
        <v>9</v>
      </c>
      <c r="B11" s="66">
        <f t="shared" si="0"/>
        <v>0</v>
      </c>
      <c r="C11" s="67">
        <f t="shared" si="1"/>
        <v>0</v>
      </c>
      <c r="D11" s="68">
        <f t="shared" si="4"/>
        <v>8</v>
      </c>
      <c r="E11" s="71">
        <f t="shared" si="5"/>
        <v>8</v>
      </c>
      <c r="F11" s="67">
        <v>0</v>
      </c>
      <c r="G11" s="67">
        <v>0</v>
      </c>
      <c r="H11" s="67">
        <v>0</v>
      </c>
      <c r="I11" s="67">
        <v>0</v>
      </c>
      <c r="J11" s="67">
        <f t="shared" si="2"/>
        <v>0</v>
      </c>
      <c r="K11" s="67">
        <f t="shared" si="2"/>
        <v>0</v>
      </c>
      <c r="L11" s="67">
        <f t="shared" si="2"/>
        <v>0</v>
      </c>
      <c r="M11" s="67">
        <f t="shared" si="6"/>
        <v>0</v>
      </c>
      <c r="N11" s="67">
        <f t="shared" si="6"/>
        <v>0</v>
      </c>
      <c r="P11" s="70">
        <f t="shared" si="7"/>
        <v>0</v>
      </c>
      <c r="Q11" s="70">
        <f t="shared" si="8"/>
        <v>0</v>
      </c>
      <c r="R11" s="70">
        <f t="shared" si="9"/>
        <v>1</v>
      </c>
      <c r="S11" s="70">
        <f t="shared" si="10"/>
        <v>4</v>
      </c>
      <c r="T11" s="70">
        <f t="shared" si="11"/>
        <v>2</v>
      </c>
      <c r="U11" s="70">
        <f t="shared" si="12"/>
        <v>1</v>
      </c>
      <c r="V11" s="66">
        <f t="shared" si="3"/>
        <v>0</v>
      </c>
    </row>
    <row r="12" spans="1:22" ht="12.75" x14ac:dyDescent="0.2">
      <c r="A12" s="66">
        <v>10</v>
      </c>
      <c r="B12" s="66">
        <f t="shared" si="0"/>
        <v>0</v>
      </c>
      <c r="C12" s="67">
        <f t="shared" si="1"/>
        <v>0</v>
      </c>
      <c r="D12" s="68">
        <f t="shared" si="4"/>
        <v>9</v>
      </c>
      <c r="E12" s="71">
        <f t="shared" si="5"/>
        <v>9</v>
      </c>
      <c r="F12" s="67">
        <v>0</v>
      </c>
      <c r="G12" s="67">
        <v>0</v>
      </c>
      <c r="H12" s="67">
        <v>0</v>
      </c>
      <c r="I12" s="67">
        <v>0</v>
      </c>
      <c r="J12" s="67">
        <f t="shared" si="2"/>
        <v>0</v>
      </c>
      <c r="K12" s="67">
        <f t="shared" si="2"/>
        <v>0</v>
      </c>
      <c r="L12" s="67">
        <f t="shared" si="2"/>
        <v>0</v>
      </c>
      <c r="M12" s="67">
        <f t="shared" si="6"/>
        <v>0</v>
      </c>
      <c r="N12" s="67">
        <f t="shared" si="6"/>
        <v>0</v>
      </c>
      <c r="P12" s="70">
        <f t="shared" si="7"/>
        <v>0</v>
      </c>
      <c r="Q12" s="70">
        <f t="shared" si="8"/>
        <v>0</v>
      </c>
      <c r="R12" s="70">
        <f t="shared" si="9"/>
        <v>2</v>
      </c>
      <c r="S12" s="70">
        <f t="shared" si="10"/>
        <v>4</v>
      </c>
      <c r="T12" s="70">
        <f t="shared" si="11"/>
        <v>2</v>
      </c>
      <c r="U12" s="70">
        <f t="shared" si="12"/>
        <v>1</v>
      </c>
      <c r="V12" s="66">
        <f t="shared" si="3"/>
        <v>0</v>
      </c>
    </row>
    <row r="13" spans="1:22" ht="12.75" x14ac:dyDescent="0.2">
      <c r="A13" s="66">
        <v>11</v>
      </c>
      <c r="B13" s="66">
        <f t="shared" si="0"/>
        <v>0</v>
      </c>
      <c r="C13" s="67">
        <f t="shared" si="1"/>
        <v>0</v>
      </c>
      <c r="D13" s="68">
        <f t="shared" si="4"/>
        <v>10</v>
      </c>
      <c r="E13" s="71">
        <f t="shared" si="5"/>
        <v>10</v>
      </c>
      <c r="F13" s="67">
        <v>0</v>
      </c>
      <c r="G13" s="67">
        <v>0</v>
      </c>
      <c r="H13" s="67">
        <v>0</v>
      </c>
      <c r="I13" s="67">
        <v>0</v>
      </c>
      <c r="J13" s="67">
        <f t="shared" si="2"/>
        <v>0</v>
      </c>
      <c r="K13" s="67">
        <f t="shared" si="2"/>
        <v>0</v>
      </c>
      <c r="L13" s="67">
        <f t="shared" si="2"/>
        <v>0</v>
      </c>
      <c r="M13" s="67">
        <f t="shared" si="6"/>
        <v>0</v>
      </c>
      <c r="N13" s="67">
        <f t="shared" si="6"/>
        <v>0</v>
      </c>
      <c r="P13" s="70">
        <f t="shared" si="7"/>
        <v>0</v>
      </c>
      <c r="Q13" s="70">
        <f t="shared" si="8"/>
        <v>0</v>
      </c>
      <c r="R13" s="70">
        <f t="shared" si="9"/>
        <v>3</v>
      </c>
      <c r="S13" s="70">
        <f t="shared" si="10"/>
        <v>4</v>
      </c>
      <c r="T13" s="70">
        <f t="shared" si="11"/>
        <v>2</v>
      </c>
      <c r="U13" s="70">
        <f t="shared" si="12"/>
        <v>1</v>
      </c>
      <c r="V13" s="66">
        <f t="shared" si="3"/>
        <v>0</v>
      </c>
    </row>
    <row r="14" spans="1:22" ht="12.75" x14ac:dyDescent="0.2">
      <c r="A14" s="66">
        <v>12</v>
      </c>
      <c r="B14" s="66">
        <f t="shared" si="0"/>
        <v>0</v>
      </c>
      <c r="C14" s="67">
        <f t="shared" si="1"/>
        <v>0</v>
      </c>
      <c r="D14" s="68">
        <f t="shared" si="4"/>
        <v>11</v>
      </c>
      <c r="E14" s="71">
        <f t="shared" si="5"/>
        <v>11</v>
      </c>
      <c r="F14" s="67">
        <v>0</v>
      </c>
      <c r="G14" s="67">
        <v>0</v>
      </c>
      <c r="H14" s="67">
        <v>0</v>
      </c>
      <c r="I14" s="67">
        <v>0</v>
      </c>
      <c r="J14" s="67">
        <f t="shared" si="2"/>
        <v>0</v>
      </c>
      <c r="K14" s="67">
        <f t="shared" si="2"/>
        <v>0</v>
      </c>
      <c r="L14" s="67">
        <f t="shared" si="2"/>
        <v>0</v>
      </c>
      <c r="M14" s="67">
        <f t="shared" si="6"/>
        <v>0</v>
      </c>
      <c r="N14" s="67">
        <f t="shared" si="6"/>
        <v>0</v>
      </c>
      <c r="P14" s="70">
        <f t="shared" si="7"/>
        <v>0</v>
      </c>
      <c r="Q14" s="70">
        <f t="shared" si="8"/>
        <v>0</v>
      </c>
      <c r="R14" s="70">
        <f t="shared" si="9"/>
        <v>4</v>
      </c>
      <c r="S14" s="70">
        <f t="shared" si="10"/>
        <v>4</v>
      </c>
      <c r="T14" s="70">
        <f t="shared" si="11"/>
        <v>2</v>
      </c>
      <c r="U14" s="70">
        <f t="shared" si="12"/>
        <v>1</v>
      </c>
      <c r="V14" s="66">
        <f t="shared" si="3"/>
        <v>0</v>
      </c>
    </row>
    <row r="15" spans="1:22" ht="12.75" x14ac:dyDescent="0.2">
      <c r="A15" s="66">
        <v>13</v>
      </c>
      <c r="B15" s="66">
        <f t="shared" si="0"/>
        <v>0</v>
      </c>
      <c r="C15" s="67">
        <f t="shared" si="1"/>
        <v>0</v>
      </c>
      <c r="D15" s="68">
        <f t="shared" si="4"/>
        <v>12</v>
      </c>
      <c r="E15" s="71">
        <f t="shared" si="5"/>
        <v>12</v>
      </c>
      <c r="F15" s="67">
        <v>0</v>
      </c>
      <c r="G15" s="67">
        <v>0</v>
      </c>
      <c r="H15" s="67">
        <v>0</v>
      </c>
      <c r="I15" s="67">
        <v>0</v>
      </c>
      <c r="J15" s="67">
        <f t="shared" si="2"/>
        <v>0</v>
      </c>
      <c r="K15" s="67">
        <f t="shared" si="2"/>
        <v>0</v>
      </c>
      <c r="L15" s="67">
        <f t="shared" si="2"/>
        <v>0</v>
      </c>
      <c r="M15" s="67">
        <f t="shared" si="6"/>
        <v>0</v>
      </c>
      <c r="N15" s="67">
        <f t="shared" si="6"/>
        <v>0</v>
      </c>
      <c r="P15" s="70">
        <f t="shared" si="7"/>
        <v>0</v>
      </c>
      <c r="Q15" s="70">
        <f t="shared" si="8"/>
        <v>0</v>
      </c>
      <c r="R15" s="70">
        <f t="shared" si="9"/>
        <v>5</v>
      </c>
      <c r="S15" s="70">
        <f t="shared" si="10"/>
        <v>4</v>
      </c>
      <c r="T15" s="70">
        <f t="shared" si="11"/>
        <v>2</v>
      </c>
      <c r="U15" s="70">
        <f t="shared" si="12"/>
        <v>1</v>
      </c>
      <c r="V15" s="66">
        <f t="shared" si="3"/>
        <v>0</v>
      </c>
    </row>
    <row r="16" spans="1:22" ht="12.75" x14ac:dyDescent="0.2">
      <c r="A16" s="66">
        <v>14</v>
      </c>
      <c r="B16" s="66">
        <f t="shared" si="0"/>
        <v>0</v>
      </c>
      <c r="C16" s="67">
        <f t="shared" si="1"/>
        <v>0</v>
      </c>
      <c r="D16" s="68">
        <f t="shared" si="4"/>
        <v>13</v>
      </c>
      <c r="E16" s="71">
        <f t="shared" si="5"/>
        <v>13</v>
      </c>
      <c r="F16" s="67">
        <v>0</v>
      </c>
      <c r="G16" s="67">
        <v>0</v>
      </c>
      <c r="H16" s="67">
        <v>0</v>
      </c>
      <c r="I16" s="67">
        <v>0</v>
      </c>
      <c r="J16" s="67">
        <f t="shared" si="2"/>
        <v>0</v>
      </c>
      <c r="K16" s="67">
        <f t="shared" si="2"/>
        <v>0</v>
      </c>
      <c r="L16" s="67">
        <f t="shared" si="2"/>
        <v>0</v>
      </c>
      <c r="M16" s="67">
        <f t="shared" si="6"/>
        <v>0</v>
      </c>
      <c r="N16" s="67">
        <f t="shared" si="6"/>
        <v>0</v>
      </c>
      <c r="P16" s="70">
        <f t="shared" si="7"/>
        <v>0</v>
      </c>
      <c r="Q16" s="70">
        <f t="shared" si="8"/>
        <v>0</v>
      </c>
      <c r="R16" s="70">
        <f t="shared" si="9"/>
        <v>6</v>
      </c>
      <c r="S16" s="70">
        <f t="shared" si="10"/>
        <v>4</v>
      </c>
      <c r="T16" s="70">
        <f t="shared" si="11"/>
        <v>2</v>
      </c>
      <c r="U16" s="70">
        <f t="shared" si="12"/>
        <v>1</v>
      </c>
      <c r="V16" s="66">
        <f t="shared" si="3"/>
        <v>0</v>
      </c>
    </row>
    <row r="17" spans="1:22" ht="12.75" x14ac:dyDescent="0.2">
      <c r="A17" s="66">
        <v>15</v>
      </c>
      <c r="B17" s="66">
        <f t="shared" si="0"/>
        <v>0</v>
      </c>
      <c r="C17" s="67">
        <f t="shared" si="1"/>
        <v>0</v>
      </c>
      <c r="D17" s="68">
        <f t="shared" si="4"/>
        <v>14</v>
      </c>
      <c r="E17" s="71">
        <f t="shared" si="5"/>
        <v>14</v>
      </c>
      <c r="F17" s="67">
        <v>0</v>
      </c>
      <c r="G17" s="67">
        <v>0</v>
      </c>
      <c r="H17" s="67">
        <v>0</v>
      </c>
      <c r="I17" s="67">
        <v>0</v>
      </c>
      <c r="J17" s="67">
        <f t="shared" si="2"/>
        <v>0</v>
      </c>
      <c r="K17" s="67">
        <f t="shared" si="2"/>
        <v>0</v>
      </c>
      <c r="L17" s="67">
        <f t="shared" si="2"/>
        <v>0</v>
      </c>
      <c r="M17" s="67">
        <f t="shared" si="6"/>
        <v>0</v>
      </c>
      <c r="N17" s="67">
        <f t="shared" si="6"/>
        <v>0</v>
      </c>
      <c r="P17" s="70">
        <f t="shared" si="7"/>
        <v>0</v>
      </c>
      <c r="Q17" s="70">
        <f t="shared" si="8"/>
        <v>0</v>
      </c>
      <c r="R17" s="70">
        <f t="shared" si="9"/>
        <v>7</v>
      </c>
      <c r="S17" s="70">
        <f t="shared" si="10"/>
        <v>4</v>
      </c>
      <c r="T17" s="70">
        <f t="shared" si="11"/>
        <v>2</v>
      </c>
      <c r="U17" s="70">
        <f t="shared" si="12"/>
        <v>1</v>
      </c>
      <c r="V17" s="66">
        <f t="shared" si="3"/>
        <v>0</v>
      </c>
    </row>
    <row r="18" spans="1:22" ht="12.75" x14ac:dyDescent="0.2">
      <c r="A18" s="66">
        <v>16</v>
      </c>
      <c r="B18" s="66">
        <f t="shared" si="0"/>
        <v>0</v>
      </c>
      <c r="C18" s="67">
        <f t="shared" si="1"/>
        <v>0</v>
      </c>
      <c r="D18" s="68">
        <f t="shared" si="4"/>
        <v>15</v>
      </c>
      <c r="E18" s="71">
        <f t="shared" si="5"/>
        <v>15</v>
      </c>
      <c r="F18" s="67">
        <v>0</v>
      </c>
      <c r="G18" s="67">
        <v>0</v>
      </c>
      <c r="H18" s="67">
        <v>0</v>
      </c>
      <c r="I18" s="67">
        <v>0</v>
      </c>
      <c r="J18" s="67">
        <f t="shared" si="2"/>
        <v>0</v>
      </c>
      <c r="K18" s="67">
        <f t="shared" si="2"/>
        <v>0</v>
      </c>
      <c r="L18" s="67">
        <f t="shared" si="2"/>
        <v>0</v>
      </c>
      <c r="M18" s="67">
        <f t="shared" si="6"/>
        <v>0</v>
      </c>
      <c r="N18" s="67">
        <f t="shared" si="6"/>
        <v>0</v>
      </c>
      <c r="P18" s="70">
        <f t="shared" si="7"/>
        <v>0</v>
      </c>
      <c r="Q18" s="70">
        <f t="shared" si="8"/>
        <v>0</v>
      </c>
      <c r="R18" s="70">
        <f t="shared" si="9"/>
        <v>8</v>
      </c>
      <c r="S18" s="70">
        <f t="shared" si="10"/>
        <v>4</v>
      </c>
      <c r="T18" s="70">
        <f t="shared" si="11"/>
        <v>2</v>
      </c>
      <c r="U18" s="70">
        <f t="shared" si="12"/>
        <v>1</v>
      </c>
      <c r="V18" s="66">
        <f t="shared" si="3"/>
        <v>0</v>
      </c>
    </row>
    <row r="19" spans="1:22" ht="12.75" x14ac:dyDescent="0.2">
      <c r="A19" s="66">
        <v>17</v>
      </c>
      <c r="B19" s="66">
        <f t="shared" si="0"/>
        <v>0</v>
      </c>
      <c r="C19" s="67">
        <f t="shared" si="1"/>
        <v>0</v>
      </c>
      <c r="D19" s="68">
        <f t="shared" si="4"/>
        <v>16</v>
      </c>
      <c r="E19" s="71">
        <f t="shared" si="5"/>
        <v>16</v>
      </c>
      <c r="F19" s="67">
        <v>0</v>
      </c>
      <c r="G19" s="67">
        <v>0</v>
      </c>
      <c r="H19" s="67">
        <v>0</v>
      </c>
      <c r="I19" s="67">
        <v>0</v>
      </c>
      <c r="J19" s="67">
        <f t="shared" si="2"/>
        <v>0</v>
      </c>
      <c r="K19" s="67">
        <f t="shared" si="2"/>
        <v>0</v>
      </c>
      <c r="L19" s="67">
        <f t="shared" si="2"/>
        <v>0</v>
      </c>
      <c r="M19" s="67">
        <f t="shared" si="6"/>
        <v>0</v>
      </c>
      <c r="N19" s="67">
        <f t="shared" si="6"/>
        <v>0</v>
      </c>
      <c r="P19" s="70">
        <f t="shared" si="7"/>
        <v>0</v>
      </c>
      <c r="Q19" s="70">
        <f t="shared" si="8"/>
        <v>1</v>
      </c>
      <c r="R19" s="70">
        <f t="shared" si="9"/>
        <v>8</v>
      </c>
      <c r="S19" s="70">
        <f t="shared" si="10"/>
        <v>4</v>
      </c>
      <c r="T19" s="70">
        <f t="shared" si="11"/>
        <v>2</v>
      </c>
      <c r="U19" s="70">
        <f t="shared" si="12"/>
        <v>1</v>
      </c>
      <c r="V19" s="66">
        <f t="shared" si="3"/>
        <v>0</v>
      </c>
    </row>
    <row r="20" spans="1:22" ht="12.75" x14ac:dyDescent="0.2">
      <c r="A20" s="66">
        <v>18</v>
      </c>
      <c r="B20" s="66">
        <f t="shared" si="0"/>
        <v>0</v>
      </c>
      <c r="C20" s="67">
        <f t="shared" si="1"/>
        <v>0</v>
      </c>
      <c r="D20" s="68">
        <f t="shared" si="4"/>
        <v>17</v>
      </c>
      <c r="E20" s="71">
        <f t="shared" si="5"/>
        <v>17</v>
      </c>
      <c r="F20" s="67">
        <v>0</v>
      </c>
      <c r="G20" s="67">
        <v>0</v>
      </c>
      <c r="H20" s="67">
        <v>0</v>
      </c>
      <c r="I20" s="67">
        <v>0</v>
      </c>
      <c r="J20" s="67">
        <f t="shared" si="2"/>
        <v>0</v>
      </c>
      <c r="K20" s="67">
        <f t="shared" si="2"/>
        <v>0</v>
      </c>
      <c r="L20" s="67">
        <f t="shared" si="2"/>
        <v>0</v>
      </c>
      <c r="M20" s="67">
        <f t="shared" si="6"/>
        <v>0</v>
      </c>
      <c r="N20" s="67">
        <f t="shared" si="6"/>
        <v>0</v>
      </c>
      <c r="P20" s="70">
        <f t="shared" si="7"/>
        <v>0</v>
      </c>
      <c r="Q20" s="70">
        <f t="shared" si="8"/>
        <v>2</v>
      </c>
      <c r="R20" s="70">
        <f t="shared" si="9"/>
        <v>8</v>
      </c>
      <c r="S20" s="70">
        <f t="shared" si="10"/>
        <v>4</v>
      </c>
      <c r="T20" s="70">
        <f t="shared" si="11"/>
        <v>2</v>
      </c>
      <c r="U20" s="70">
        <f t="shared" si="12"/>
        <v>1</v>
      </c>
      <c r="V20" s="66">
        <f t="shared" si="3"/>
        <v>0</v>
      </c>
    </row>
    <row r="21" spans="1:22" ht="12.75" x14ac:dyDescent="0.2">
      <c r="A21" s="66">
        <v>19</v>
      </c>
      <c r="B21" s="66">
        <f t="shared" si="0"/>
        <v>0</v>
      </c>
      <c r="C21" s="67">
        <f t="shared" si="1"/>
        <v>0</v>
      </c>
      <c r="D21" s="68">
        <f t="shared" si="4"/>
        <v>18</v>
      </c>
      <c r="E21" s="71">
        <f t="shared" si="5"/>
        <v>18</v>
      </c>
      <c r="F21" s="67">
        <v>0</v>
      </c>
      <c r="G21" s="67">
        <v>0</v>
      </c>
      <c r="H21" s="67">
        <v>0</v>
      </c>
      <c r="I21" s="67">
        <v>0</v>
      </c>
      <c r="J21" s="67">
        <f t="shared" si="2"/>
        <v>0</v>
      </c>
      <c r="K21" s="67">
        <f t="shared" si="2"/>
        <v>0</v>
      </c>
      <c r="L21" s="67">
        <f t="shared" si="2"/>
        <v>0</v>
      </c>
      <c r="M21" s="67">
        <f t="shared" si="6"/>
        <v>0</v>
      </c>
      <c r="N21" s="67">
        <f t="shared" si="6"/>
        <v>0</v>
      </c>
      <c r="P21" s="70">
        <f t="shared" si="7"/>
        <v>0</v>
      </c>
      <c r="Q21" s="70">
        <f t="shared" si="8"/>
        <v>3</v>
      </c>
      <c r="R21" s="70">
        <f t="shared" si="9"/>
        <v>8</v>
      </c>
      <c r="S21" s="70">
        <f t="shared" si="10"/>
        <v>4</v>
      </c>
      <c r="T21" s="70">
        <f t="shared" si="11"/>
        <v>2</v>
      </c>
      <c r="U21" s="70">
        <f t="shared" si="12"/>
        <v>1</v>
      </c>
      <c r="V21" s="66">
        <f t="shared" si="3"/>
        <v>0</v>
      </c>
    </row>
    <row r="22" spans="1:22" ht="12.75" x14ac:dyDescent="0.2">
      <c r="A22" s="66">
        <v>20</v>
      </c>
      <c r="B22" s="66">
        <f t="shared" si="0"/>
        <v>0</v>
      </c>
      <c r="C22" s="67">
        <f t="shared" si="1"/>
        <v>0</v>
      </c>
      <c r="D22" s="68">
        <f t="shared" si="4"/>
        <v>19</v>
      </c>
      <c r="E22" s="71">
        <f t="shared" si="5"/>
        <v>19</v>
      </c>
      <c r="F22" s="67">
        <v>0</v>
      </c>
      <c r="G22" s="67">
        <v>0</v>
      </c>
      <c r="H22" s="67">
        <v>0</v>
      </c>
      <c r="I22" s="67">
        <v>0</v>
      </c>
      <c r="J22" s="67">
        <f t="shared" ref="J22:L41" si="13">$F22*1+$G22*2+$H22*2+$I22*3</f>
        <v>0</v>
      </c>
      <c r="K22" s="67">
        <f t="shared" si="13"/>
        <v>0</v>
      </c>
      <c r="L22" s="67">
        <f t="shared" si="13"/>
        <v>0</v>
      </c>
      <c r="M22" s="67">
        <f t="shared" si="6"/>
        <v>0</v>
      </c>
      <c r="N22" s="67">
        <f t="shared" si="6"/>
        <v>0</v>
      </c>
      <c r="P22" s="70">
        <f t="shared" si="7"/>
        <v>0</v>
      </c>
      <c r="Q22" s="70">
        <f t="shared" si="8"/>
        <v>4</v>
      </c>
      <c r="R22" s="70">
        <f t="shared" si="9"/>
        <v>8</v>
      </c>
      <c r="S22" s="70">
        <f t="shared" si="10"/>
        <v>4</v>
      </c>
      <c r="T22" s="70">
        <f t="shared" si="11"/>
        <v>2</v>
      </c>
      <c r="U22" s="70">
        <f t="shared" si="12"/>
        <v>1</v>
      </c>
      <c r="V22" s="66">
        <f t="shared" si="3"/>
        <v>0</v>
      </c>
    </row>
    <row r="23" spans="1:22" ht="12.75" x14ac:dyDescent="0.2">
      <c r="A23" s="66">
        <v>21</v>
      </c>
      <c r="B23" s="66">
        <f t="shared" si="0"/>
        <v>0</v>
      </c>
      <c r="C23" s="67">
        <f t="shared" si="1"/>
        <v>0</v>
      </c>
      <c r="D23" s="68">
        <f t="shared" si="4"/>
        <v>20</v>
      </c>
      <c r="E23" s="71">
        <f t="shared" si="5"/>
        <v>20</v>
      </c>
      <c r="F23" s="67">
        <v>0</v>
      </c>
      <c r="G23" s="67">
        <v>0</v>
      </c>
      <c r="H23" s="67">
        <v>0</v>
      </c>
      <c r="I23" s="67">
        <v>0</v>
      </c>
      <c r="J23" s="67">
        <f t="shared" si="13"/>
        <v>0</v>
      </c>
      <c r="K23" s="67">
        <f t="shared" si="13"/>
        <v>0</v>
      </c>
      <c r="L23" s="67">
        <f t="shared" si="13"/>
        <v>0</v>
      </c>
      <c r="M23" s="67">
        <f t="shared" si="6"/>
        <v>0</v>
      </c>
      <c r="N23" s="67">
        <f t="shared" si="6"/>
        <v>0</v>
      </c>
      <c r="P23" s="70">
        <f t="shared" si="7"/>
        <v>0</v>
      </c>
      <c r="Q23" s="70">
        <f t="shared" si="8"/>
        <v>5</v>
      </c>
      <c r="R23" s="70">
        <f t="shared" si="9"/>
        <v>8</v>
      </c>
      <c r="S23" s="70">
        <f t="shared" si="10"/>
        <v>4</v>
      </c>
      <c r="T23" s="70">
        <f t="shared" si="11"/>
        <v>2</v>
      </c>
      <c r="U23" s="70">
        <f t="shared" si="12"/>
        <v>1</v>
      </c>
      <c r="V23" s="66">
        <f t="shared" si="3"/>
        <v>0</v>
      </c>
    </row>
    <row r="24" spans="1:22" ht="12.75" x14ac:dyDescent="0.2">
      <c r="A24" s="66">
        <v>22</v>
      </c>
      <c r="B24" s="66">
        <f t="shared" si="0"/>
        <v>0</v>
      </c>
      <c r="C24" s="67">
        <f t="shared" si="1"/>
        <v>0</v>
      </c>
      <c r="D24" s="68">
        <f t="shared" si="4"/>
        <v>21</v>
      </c>
      <c r="E24" s="71">
        <f t="shared" si="5"/>
        <v>21</v>
      </c>
      <c r="F24" s="67">
        <v>0</v>
      </c>
      <c r="G24" s="67">
        <v>0</v>
      </c>
      <c r="H24" s="67">
        <v>0</v>
      </c>
      <c r="I24" s="67">
        <v>0</v>
      </c>
      <c r="J24" s="67">
        <f t="shared" si="13"/>
        <v>0</v>
      </c>
      <c r="K24" s="67">
        <f t="shared" si="13"/>
        <v>0</v>
      </c>
      <c r="L24" s="67">
        <f t="shared" si="13"/>
        <v>0</v>
      </c>
      <c r="M24" s="67">
        <f t="shared" si="6"/>
        <v>0</v>
      </c>
      <c r="N24" s="67">
        <f t="shared" si="6"/>
        <v>0</v>
      </c>
      <c r="P24" s="70">
        <f t="shared" si="7"/>
        <v>0</v>
      </c>
      <c r="Q24" s="70">
        <f t="shared" si="8"/>
        <v>6</v>
      </c>
      <c r="R24" s="70">
        <f t="shared" si="9"/>
        <v>8</v>
      </c>
      <c r="S24" s="70">
        <f t="shared" si="10"/>
        <v>4</v>
      </c>
      <c r="T24" s="70">
        <f t="shared" si="11"/>
        <v>2</v>
      </c>
      <c r="U24" s="70">
        <f t="shared" si="12"/>
        <v>1</v>
      </c>
      <c r="V24" s="66">
        <f t="shared" si="3"/>
        <v>0</v>
      </c>
    </row>
    <row r="25" spans="1:22" ht="12.75" x14ac:dyDescent="0.2">
      <c r="A25" s="66">
        <v>23</v>
      </c>
      <c r="B25" s="66">
        <f t="shared" si="0"/>
        <v>0</v>
      </c>
      <c r="C25" s="67">
        <f t="shared" si="1"/>
        <v>0</v>
      </c>
      <c r="D25" s="68">
        <f t="shared" si="4"/>
        <v>22</v>
      </c>
      <c r="E25" s="71">
        <f t="shared" si="5"/>
        <v>22</v>
      </c>
      <c r="F25" s="67">
        <v>0</v>
      </c>
      <c r="G25" s="67">
        <v>0</v>
      </c>
      <c r="H25" s="67">
        <v>0</v>
      </c>
      <c r="I25" s="67">
        <v>0</v>
      </c>
      <c r="J25" s="67">
        <f t="shared" si="13"/>
        <v>0</v>
      </c>
      <c r="K25" s="67">
        <f t="shared" si="13"/>
        <v>0</v>
      </c>
      <c r="L25" s="67">
        <f t="shared" si="13"/>
        <v>0</v>
      </c>
      <c r="M25" s="67">
        <f t="shared" si="6"/>
        <v>0</v>
      </c>
      <c r="N25" s="67">
        <f t="shared" si="6"/>
        <v>0</v>
      </c>
      <c r="P25" s="70">
        <f t="shared" si="7"/>
        <v>0</v>
      </c>
      <c r="Q25" s="70">
        <f t="shared" si="8"/>
        <v>7</v>
      </c>
      <c r="R25" s="70">
        <f t="shared" si="9"/>
        <v>8</v>
      </c>
      <c r="S25" s="70">
        <f t="shared" si="10"/>
        <v>4</v>
      </c>
      <c r="T25" s="70">
        <f t="shared" si="11"/>
        <v>2</v>
      </c>
      <c r="U25" s="70">
        <f t="shared" si="12"/>
        <v>1</v>
      </c>
      <c r="V25" s="66">
        <f t="shared" si="3"/>
        <v>0</v>
      </c>
    </row>
    <row r="26" spans="1:22" ht="12.75" x14ac:dyDescent="0.2">
      <c r="A26" s="66">
        <v>24</v>
      </c>
      <c r="B26" s="66">
        <f t="shared" si="0"/>
        <v>0</v>
      </c>
      <c r="C26" s="67">
        <f t="shared" si="1"/>
        <v>0</v>
      </c>
      <c r="D26" s="68">
        <f t="shared" si="4"/>
        <v>23</v>
      </c>
      <c r="E26" s="71">
        <f t="shared" si="5"/>
        <v>23</v>
      </c>
      <c r="F26" s="67">
        <v>0</v>
      </c>
      <c r="G26" s="67">
        <v>0</v>
      </c>
      <c r="H26" s="67">
        <v>0</v>
      </c>
      <c r="I26" s="67">
        <v>0</v>
      </c>
      <c r="J26" s="67">
        <f t="shared" si="13"/>
        <v>0</v>
      </c>
      <c r="K26" s="67">
        <f t="shared" si="13"/>
        <v>0</v>
      </c>
      <c r="L26" s="67">
        <f t="shared" si="13"/>
        <v>0</v>
      </c>
      <c r="M26" s="67">
        <f t="shared" si="6"/>
        <v>0</v>
      </c>
      <c r="N26" s="67">
        <f t="shared" si="6"/>
        <v>0</v>
      </c>
      <c r="P26" s="70">
        <f t="shared" si="7"/>
        <v>0</v>
      </c>
      <c r="Q26" s="70">
        <f t="shared" si="8"/>
        <v>8</v>
      </c>
      <c r="R26" s="70">
        <f t="shared" si="9"/>
        <v>8</v>
      </c>
      <c r="S26" s="70">
        <f t="shared" si="10"/>
        <v>4</v>
      </c>
      <c r="T26" s="70">
        <f t="shared" si="11"/>
        <v>2</v>
      </c>
      <c r="U26" s="70">
        <f t="shared" si="12"/>
        <v>1</v>
      </c>
      <c r="V26" s="66">
        <f t="shared" si="3"/>
        <v>0</v>
      </c>
    </row>
    <row r="27" spans="1:22" ht="12.75" x14ac:dyDescent="0.2">
      <c r="A27" s="66">
        <v>25</v>
      </c>
      <c r="B27" s="66">
        <f t="shared" si="0"/>
        <v>0</v>
      </c>
      <c r="C27" s="67">
        <f t="shared" si="1"/>
        <v>0</v>
      </c>
      <c r="D27" s="68">
        <f t="shared" si="4"/>
        <v>24</v>
      </c>
      <c r="E27" s="71">
        <f t="shared" si="5"/>
        <v>24</v>
      </c>
      <c r="F27" s="67">
        <v>0</v>
      </c>
      <c r="G27" s="67">
        <v>0</v>
      </c>
      <c r="H27" s="67">
        <v>0</v>
      </c>
      <c r="I27" s="67">
        <v>0</v>
      </c>
      <c r="J27" s="67">
        <f t="shared" si="13"/>
        <v>0</v>
      </c>
      <c r="K27" s="67">
        <f t="shared" si="13"/>
        <v>0</v>
      </c>
      <c r="L27" s="67">
        <f t="shared" si="13"/>
        <v>0</v>
      </c>
      <c r="M27" s="67">
        <f t="shared" si="6"/>
        <v>0</v>
      </c>
      <c r="N27" s="67">
        <f t="shared" si="6"/>
        <v>0</v>
      </c>
      <c r="P27" s="70">
        <f t="shared" si="7"/>
        <v>0</v>
      </c>
      <c r="Q27" s="70">
        <f t="shared" si="8"/>
        <v>9</v>
      </c>
      <c r="R27" s="70">
        <f t="shared" si="9"/>
        <v>8</v>
      </c>
      <c r="S27" s="70">
        <f t="shared" si="10"/>
        <v>4</v>
      </c>
      <c r="T27" s="70">
        <f t="shared" si="11"/>
        <v>2</v>
      </c>
      <c r="U27" s="70">
        <f t="shared" si="12"/>
        <v>1</v>
      </c>
      <c r="V27" s="66">
        <f t="shared" si="3"/>
        <v>0</v>
      </c>
    </row>
    <row r="28" spans="1:22" ht="12.75" x14ac:dyDescent="0.2">
      <c r="A28" s="66">
        <v>26</v>
      </c>
      <c r="B28" s="66">
        <f t="shared" si="0"/>
        <v>0</v>
      </c>
      <c r="C28" s="67">
        <f t="shared" si="1"/>
        <v>0</v>
      </c>
      <c r="D28" s="68">
        <f t="shared" si="4"/>
        <v>25</v>
      </c>
      <c r="E28" s="71">
        <f t="shared" si="5"/>
        <v>25</v>
      </c>
      <c r="F28" s="67">
        <v>0</v>
      </c>
      <c r="G28" s="67">
        <v>0</v>
      </c>
      <c r="H28" s="67">
        <v>0</v>
      </c>
      <c r="I28" s="67">
        <v>0</v>
      </c>
      <c r="J28" s="67">
        <f t="shared" si="13"/>
        <v>0</v>
      </c>
      <c r="K28" s="67">
        <f t="shared" si="13"/>
        <v>0</v>
      </c>
      <c r="L28" s="67">
        <f t="shared" si="13"/>
        <v>0</v>
      </c>
      <c r="M28" s="67">
        <f t="shared" si="6"/>
        <v>0</v>
      </c>
      <c r="N28" s="67">
        <f t="shared" si="6"/>
        <v>0</v>
      </c>
      <c r="P28" s="70">
        <f t="shared" si="7"/>
        <v>0</v>
      </c>
      <c r="Q28" s="70">
        <f t="shared" si="8"/>
        <v>10</v>
      </c>
      <c r="R28" s="70">
        <f t="shared" si="9"/>
        <v>8</v>
      </c>
      <c r="S28" s="70">
        <f t="shared" si="10"/>
        <v>4</v>
      </c>
      <c r="T28" s="70">
        <f t="shared" si="11"/>
        <v>2</v>
      </c>
      <c r="U28" s="70">
        <f t="shared" si="12"/>
        <v>1</v>
      </c>
      <c r="V28" s="66">
        <f t="shared" si="3"/>
        <v>0</v>
      </c>
    </row>
    <row r="29" spans="1:22" ht="12.75" x14ac:dyDescent="0.2">
      <c r="A29" s="66">
        <v>27</v>
      </c>
      <c r="B29" s="66">
        <f t="shared" si="0"/>
        <v>0</v>
      </c>
      <c r="C29" s="67">
        <f t="shared" si="1"/>
        <v>0</v>
      </c>
      <c r="D29" s="68">
        <f t="shared" si="4"/>
        <v>26</v>
      </c>
      <c r="E29" s="71">
        <f t="shared" si="5"/>
        <v>26</v>
      </c>
      <c r="F29" s="67">
        <v>0</v>
      </c>
      <c r="G29" s="67">
        <v>0</v>
      </c>
      <c r="H29" s="67">
        <v>0</v>
      </c>
      <c r="I29" s="67">
        <v>0</v>
      </c>
      <c r="J29" s="67">
        <f t="shared" si="13"/>
        <v>0</v>
      </c>
      <c r="K29" s="67">
        <f t="shared" si="13"/>
        <v>0</v>
      </c>
      <c r="L29" s="67">
        <f t="shared" si="13"/>
        <v>0</v>
      </c>
      <c r="M29" s="67">
        <f t="shared" si="6"/>
        <v>0</v>
      </c>
      <c r="N29" s="67">
        <f t="shared" si="6"/>
        <v>0</v>
      </c>
      <c r="P29" s="70">
        <f t="shared" si="7"/>
        <v>0</v>
      </c>
      <c r="Q29" s="70">
        <f t="shared" si="8"/>
        <v>11</v>
      </c>
      <c r="R29" s="70">
        <f t="shared" si="9"/>
        <v>8</v>
      </c>
      <c r="S29" s="70">
        <f t="shared" si="10"/>
        <v>4</v>
      </c>
      <c r="T29" s="70">
        <f t="shared" si="11"/>
        <v>2</v>
      </c>
      <c r="U29" s="70">
        <f t="shared" si="12"/>
        <v>1</v>
      </c>
      <c r="V29" s="66">
        <f t="shared" si="3"/>
        <v>0</v>
      </c>
    </row>
    <row r="30" spans="1:22" ht="12.75" x14ac:dyDescent="0.2">
      <c r="A30" s="66">
        <v>28</v>
      </c>
      <c r="B30" s="66">
        <f t="shared" si="0"/>
        <v>0</v>
      </c>
      <c r="C30" s="67">
        <f t="shared" si="1"/>
        <v>0</v>
      </c>
      <c r="D30" s="68">
        <f t="shared" si="4"/>
        <v>27</v>
      </c>
      <c r="E30" s="71">
        <f t="shared" si="5"/>
        <v>27</v>
      </c>
      <c r="F30" s="67">
        <v>0</v>
      </c>
      <c r="G30" s="67">
        <v>0</v>
      </c>
      <c r="H30" s="67">
        <v>0</v>
      </c>
      <c r="I30" s="67">
        <v>0</v>
      </c>
      <c r="J30" s="67">
        <f t="shared" si="13"/>
        <v>0</v>
      </c>
      <c r="K30" s="67">
        <f t="shared" si="13"/>
        <v>0</v>
      </c>
      <c r="L30" s="67">
        <f t="shared" si="13"/>
        <v>0</v>
      </c>
      <c r="M30" s="67">
        <f t="shared" si="6"/>
        <v>0</v>
      </c>
      <c r="N30" s="67">
        <f t="shared" si="6"/>
        <v>0</v>
      </c>
      <c r="P30" s="70">
        <f t="shared" si="7"/>
        <v>0</v>
      </c>
      <c r="Q30" s="70">
        <f t="shared" si="8"/>
        <v>12</v>
      </c>
      <c r="R30" s="70">
        <f t="shared" si="9"/>
        <v>8</v>
      </c>
      <c r="S30" s="70">
        <f t="shared" si="10"/>
        <v>4</v>
      </c>
      <c r="T30" s="70">
        <f t="shared" si="11"/>
        <v>2</v>
      </c>
      <c r="U30" s="70">
        <f t="shared" si="12"/>
        <v>1</v>
      </c>
      <c r="V30" s="66">
        <f t="shared" si="3"/>
        <v>0</v>
      </c>
    </row>
    <row r="31" spans="1:22" ht="12.75" x14ac:dyDescent="0.2">
      <c r="A31" s="66">
        <v>29</v>
      </c>
      <c r="B31" s="66">
        <f t="shared" si="0"/>
        <v>0</v>
      </c>
      <c r="C31" s="67">
        <f t="shared" si="1"/>
        <v>0</v>
      </c>
      <c r="D31" s="68">
        <f t="shared" si="4"/>
        <v>28</v>
      </c>
      <c r="E31" s="71">
        <f t="shared" si="5"/>
        <v>28</v>
      </c>
      <c r="F31" s="67">
        <v>0</v>
      </c>
      <c r="G31" s="67">
        <v>0</v>
      </c>
      <c r="H31" s="67">
        <v>0</v>
      </c>
      <c r="I31" s="67">
        <v>0</v>
      </c>
      <c r="J31" s="67">
        <f t="shared" si="13"/>
        <v>0</v>
      </c>
      <c r="K31" s="67">
        <f t="shared" si="13"/>
        <v>0</v>
      </c>
      <c r="L31" s="67">
        <f t="shared" si="13"/>
        <v>0</v>
      </c>
      <c r="M31" s="67">
        <f t="shared" si="6"/>
        <v>0</v>
      </c>
      <c r="N31" s="67">
        <f t="shared" si="6"/>
        <v>0</v>
      </c>
      <c r="P31" s="70">
        <f t="shared" si="7"/>
        <v>0</v>
      </c>
      <c r="Q31" s="70">
        <f t="shared" si="8"/>
        <v>13</v>
      </c>
      <c r="R31" s="70">
        <f t="shared" si="9"/>
        <v>8</v>
      </c>
      <c r="S31" s="70">
        <f t="shared" si="10"/>
        <v>4</v>
      </c>
      <c r="T31" s="70">
        <f t="shared" si="11"/>
        <v>2</v>
      </c>
      <c r="U31" s="70">
        <f t="shared" si="12"/>
        <v>1</v>
      </c>
      <c r="V31" s="66">
        <f t="shared" si="3"/>
        <v>0</v>
      </c>
    </row>
    <row r="32" spans="1:22" ht="12.75" x14ac:dyDescent="0.2">
      <c r="A32" s="66">
        <v>30</v>
      </c>
      <c r="B32" s="66">
        <f t="shared" si="0"/>
        <v>0</v>
      </c>
      <c r="C32" s="67">
        <f t="shared" si="1"/>
        <v>0</v>
      </c>
      <c r="D32" s="68">
        <f t="shared" si="4"/>
        <v>29</v>
      </c>
      <c r="E32" s="71">
        <f t="shared" si="5"/>
        <v>29</v>
      </c>
      <c r="F32" s="67">
        <v>0</v>
      </c>
      <c r="G32" s="67">
        <v>0</v>
      </c>
      <c r="H32" s="67">
        <v>0</v>
      </c>
      <c r="I32" s="67">
        <v>0</v>
      </c>
      <c r="J32" s="67">
        <f t="shared" si="13"/>
        <v>0</v>
      </c>
      <c r="K32" s="67">
        <f t="shared" si="13"/>
        <v>0</v>
      </c>
      <c r="L32" s="67">
        <f t="shared" si="13"/>
        <v>0</v>
      </c>
      <c r="M32" s="67">
        <f t="shared" si="6"/>
        <v>0</v>
      </c>
      <c r="N32" s="67">
        <f t="shared" si="6"/>
        <v>0</v>
      </c>
      <c r="P32" s="70">
        <f t="shared" si="7"/>
        <v>0</v>
      </c>
      <c r="Q32" s="70">
        <f t="shared" si="8"/>
        <v>14</v>
      </c>
      <c r="R32" s="70">
        <f t="shared" si="9"/>
        <v>8</v>
      </c>
      <c r="S32" s="70">
        <f t="shared" si="10"/>
        <v>4</v>
      </c>
      <c r="T32" s="70">
        <f t="shared" si="11"/>
        <v>2</v>
      </c>
      <c r="U32" s="70">
        <f t="shared" si="12"/>
        <v>1</v>
      </c>
      <c r="V32" s="66">
        <f t="shared" si="3"/>
        <v>0</v>
      </c>
    </row>
    <row r="33" spans="1:22" ht="12.75" x14ac:dyDescent="0.2">
      <c r="A33" s="66">
        <v>31</v>
      </c>
      <c r="B33" s="66">
        <f t="shared" si="0"/>
        <v>0</v>
      </c>
      <c r="C33" s="67">
        <f t="shared" si="1"/>
        <v>0</v>
      </c>
      <c r="D33" s="68">
        <f t="shared" si="4"/>
        <v>30</v>
      </c>
      <c r="E33" s="71">
        <f t="shared" si="5"/>
        <v>30</v>
      </c>
      <c r="F33" s="67">
        <v>0</v>
      </c>
      <c r="G33" s="67">
        <v>0</v>
      </c>
      <c r="H33" s="67">
        <v>0</v>
      </c>
      <c r="I33" s="67">
        <v>0</v>
      </c>
      <c r="J33" s="67">
        <f t="shared" si="13"/>
        <v>0</v>
      </c>
      <c r="K33" s="67">
        <f t="shared" si="13"/>
        <v>0</v>
      </c>
      <c r="L33" s="67">
        <f t="shared" si="13"/>
        <v>0</v>
      </c>
      <c r="M33" s="67">
        <f t="shared" si="6"/>
        <v>0</v>
      </c>
      <c r="N33" s="67">
        <f t="shared" si="6"/>
        <v>0</v>
      </c>
      <c r="P33" s="70">
        <f t="shared" si="7"/>
        <v>0</v>
      </c>
      <c r="Q33" s="70">
        <f t="shared" si="8"/>
        <v>15</v>
      </c>
      <c r="R33" s="70">
        <f t="shared" si="9"/>
        <v>8</v>
      </c>
      <c r="S33" s="70">
        <f t="shared" si="10"/>
        <v>4</v>
      </c>
      <c r="T33" s="70">
        <f t="shared" si="11"/>
        <v>2</v>
      </c>
      <c r="U33" s="70">
        <f t="shared" si="12"/>
        <v>1</v>
      </c>
      <c r="V33" s="66">
        <f t="shared" si="3"/>
        <v>0</v>
      </c>
    </row>
    <row r="34" spans="1:22" ht="12.75" x14ac:dyDescent="0.2">
      <c r="A34" s="66">
        <v>32</v>
      </c>
      <c r="B34" s="66">
        <f t="shared" ref="B34:B66" si="14">SUM(F34:I34)</f>
        <v>0</v>
      </c>
      <c r="C34" s="67">
        <f t="shared" ref="C34:C66" si="15">F34*3+G34*6+H34*10+I34*15</f>
        <v>0</v>
      </c>
      <c r="D34" s="68">
        <f t="shared" si="4"/>
        <v>31</v>
      </c>
      <c r="E34" s="71">
        <f t="shared" si="5"/>
        <v>31</v>
      </c>
      <c r="F34" s="67">
        <v>0</v>
      </c>
      <c r="G34" s="67">
        <v>0</v>
      </c>
      <c r="H34" s="67">
        <v>0</v>
      </c>
      <c r="I34" s="67">
        <v>0</v>
      </c>
      <c r="J34" s="67">
        <f t="shared" si="13"/>
        <v>0</v>
      </c>
      <c r="K34" s="67">
        <f t="shared" si="13"/>
        <v>0</v>
      </c>
      <c r="L34" s="67">
        <f t="shared" si="13"/>
        <v>0</v>
      </c>
      <c r="M34" s="67">
        <f t="shared" si="6"/>
        <v>0</v>
      </c>
      <c r="N34" s="67">
        <f t="shared" si="6"/>
        <v>0</v>
      </c>
      <c r="P34" s="70">
        <f t="shared" si="7"/>
        <v>0</v>
      </c>
      <c r="Q34" s="70">
        <f t="shared" si="8"/>
        <v>16</v>
      </c>
      <c r="R34" s="70">
        <f t="shared" si="9"/>
        <v>8</v>
      </c>
      <c r="S34" s="70">
        <f t="shared" si="10"/>
        <v>4</v>
      </c>
      <c r="T34" s="70">
        <f t="shared" si="11"/>
        <v>2</v>
      </c>
      <c r="U34" s="70">
        <f t="shared" si="12"/>
        <v>1</v>
      </c>
      <c r="V34" s="66">
        <f t="shared" ref="V34:V66" si="16">F34*3+G34*4+H34*5+I34*6</f>
        <v>0</v>
      </c>
    </row>
    <row r="35" spans="1:22" ht="12.75" x14ac:dyDescent="0.2">
      <c r="A35" s="66">
        <v>33</v>
      </c>
      <c r="B35" s="66">
        <f t="shared" si="14"/>
        <v>0</v>
      </c>
      <c r="C35" s="67">
        <f t="shared" si="15"/>
        <v>0</v>
      </c>
      <c r="D35" s="68">
        <f t="shared" si="4"/>
        <v>32</v>
      </c>
      <c r="E35" s="71">
        <f t="shared" si="5"/>
        <v>32</v>
      </c>
      <c r="F35" s="67">
        <v>0</v>
      </c>
      <c r="G35" s="67">
        <v>0</v>
      </c>
      <c r="H35" s="67">
        <v>0</v>
      </c>
      <c r="I35" s="67">
        <v>0</v>
      </c>
      <c r="J35" s="67">
        <f t="shared" si="13"/>
        <v>0</v>
      </c>
      <c r="K35" s="67">
        <f t="shared" si="13"/>
        <v>0</v>
      </c>
      <c r="L35" s="67">
        <f t="shared" si="13"/>
        <v>0</v>
      </c>
      <c r="M35" s="67">
        <f t="shared" ref="M35:N66" si="17">$H35*2+$I35*3</f>
        <v>0</v>
      </c>
      <c r="N35" s="67">
        <f t="shared" si="17"/>
        <v>0</v>
      </c>
      <c r="P35" s="70">
        <f t="shared" si="7"/>
        <v>1</v>
      </c>
      <c r="Q35" s="70">
        <f t="shared" si="8"/>
        <v>16</v>
      </c>
      <c r="R35" s="70">
        <f t="shared" si="9"/>
        <v>8</v>
      </c>
      <c r="S35" s="70">
        <f t="shared" si="10"/>
        <v>4</v>
      </c>
      <c r="T35" s="70">
        <f t="shared" si="11"/>
        <v>2</v>
      </c>
      <c r="U35" s="70">
        <f t="shared" si="12"/>
        <v>1</v>
      </c>
      <c r="V35" s="66">
        <f t="shared" si="16"/>
        <v>0</v>
      </c>
    </row>
    <row r="36" spans="1:22" ht="12.75" x14ac:dyDescent="0.2">
      <c r="A36" s="66">
        <v>34</v>
      </c>
      <c r="B36" s="66">
        <f t="shared" si="14"/>
        <v>0</v>
      </c>
      <c r="C36" s="67">
        <f t="shared" si="15"/>
        <v>0</v>
      </c>
      <c r="D36" s="68">
        <f t="shared" si="4"/>
        <v>33</v>
      </c>
      <c r="E36" s="71">
        <f t="shared" si="5"/>
        <v>33</v>
      </c>
      <c r="F36" s="67">
        <v>0</v>
      </c>
      <c r="G36" s="67">
        <v>0</v>
      </c>
      <c r="H36" s="67">
        <v>0</v>
      </c>
      <c r="I36" s="67">
        <v>0</v>
      </c>
      <c r="J36" s="67">
        <f t="shared" si="13"/>
        <v>0</v>
      </c>
      <c r="K36" s="67">
        <f t="shared" si="13"/>
        <v>0</v>
      </c>
      <c r="L36" s="67">
        <f t="shared" si="13"/>
        <v>0</v>
      </c>
      <c r="M36" s="67">
        <f t="shared" si="17"/>
        <v>0</v>
      </c>
      <c r="N36" s="67">
        <f t="shared" si="17"/>
        <v>0</v>
      </c>
      <c r="P36" s="70">
        <f t="shared" si="7"/>
        <v>2</v>
      </c>
      <c r="Q36" s="70">
        <f t="shared" si="8"/>
        <v>16</v>
      </c>
      <c r="R36" s="70">
        <f t="shared" si="9"/>
        <v>8</v>
      </c>
      <c r="S36" s="70">
        <f t="shared" si="10"/>
        <v>4</v>
      </c>
      <c r="T36" s="70">
        <f t="shared" si="11"/>
        <v>2</v>
      </c>
      <c r="U36" s="70">
        <f t="shared" si="12"/>
        <v>1</v>
      </c>
      <c r="V36" s="66">
        <f t="shared" si="16"/>
        <v>0</v>
      </c>
    </row>
    <row r="37" spans="1:22" ht="12.75" x14ac:dyDescent="0.2">
      <c r="A37" s="66">
        <v>35</v>
      </c>
      <c r="B37" s="66">
        <f t="shared" si="14"/>
        <v>0</v>
      </c>
      <c r="C37" s="67">
        <f t="shared" si="15"/>
        <v>0</v>
      </c>
      <c r="D37" s="68">
        <f t="shared" si="4"/>
        <v>34</v>
      </c>
      <c r="E37" s="71">
        <f t="shared" si="5"/>
        <v>34</v>
      </c>
      <c r="F37" s="67">
        <v>0</v>
      </c>
      <c r="G37" s="67">
        <v>0</v>
      </c>
      <c r="H37" s="67">
        <v>0</v>
      </c>
      <c r="I37" s="67">
        <v>0</v>
      </c>
      <c r="J37" s="67">
        <f t="shared" si="13"/>
        <v>0</v>
      </c>
      <c r="K37" s="67">
        <f t="shared" si="13"/>
        <v>0</v>
      </c>
      <c r="L37" s="67">
        <f t="shared" si="13"/>
        <v>0</v>
      </c>
      <c r="M37" s="67">
        <f t="shared" si="17"/>
        <v>0</v>
      </c>
      <c r="N37" s="67">
        <f t="shared" si="17"/>
        <v>0</v>
      </c>
      <c r="P37" s="70">
        <f t="shared" si="7"/>
        <v>3</v>
      </c>
      <c r="Q37" s="70">
        <f t="shared" si="8"/>
        <v>16</v>
      </c>
      <c r="R37" s="70">
        <f t="shared" si="9"/>
        <v>8</v>
      </c>
      <c r="S37" s="70">
        <f t="shared" si="10"/>
        <v>4</v>
      </c>
      <c r="T37" s="70">
        <f t="shared" si="11"/>
        <v>2</v>
      </c>
      <c r="U37" s="70">
        <f t="shared" si="12"/>
        <v>1</v>
      </c>
      <c r="V37" s="66">
        <f t="shared" si="16"/>
        <v>0</v>
      </c>
    </row>
    <row r="38" spans="1:22" ht="12.75" x14ac:dyDescent="0.2">
      <c r="A38" s="66">
        <v>36</v>
      </c>
      <c r="B38" s="66">
        <f t="shared" si="14"/>
        <v>0</v>
      </c>
      <c r="C38" s="67">
        <f t="shared" si="15"/>
        <v>0</v>
      </c>
      <c r="D38" s="68">
        <f t="shared" si="4"/>
        <v>35</v>
      </c>
      <c r="E38" s="71">
        <f t="shared" si="5"/>
        <v>35</v>
      </c>
      <c r="F38" s="67">
        <v>0</v>
      </c>
      <c r="G38" s="67">
        <v>0</v>
      </c>
      <c r="H38" s="67">
        <v>0</v>
      </c>
      <c r="I38" s="67">
        <v>0</v>
      </c>
      <c r="J38" s="67">
        <f t="shared" si="13"/>
        <v>0</v>
      </c>
      <c r="K38" s="67">
        <f t="shared" si="13"/>
        <v>0</v>
      </c>
      <c r="L38" s="67">
        <f t="shared" si="13"/>
        <v>0</v>
      </c>
      <c r="M38" s="67">
        <f t="shared" si="17"/>
        <v>0</v>
      </c>
      <c r="N38" s="67">
        <f t="shared" si="17"/>
        <v>0</v>
      </c>
      <c r="P38" s="70">
        <f t="shared" si="7"/>
        <v>4</v>
      </c>
      <c r="Q38" s="70">
        <f t="shared" si="8"/>
        <v>16</v>
      </c>
      <c r="R38" s="70">
        <f t="shared" si="9"/>
        <v>8</v>
      </c>
      <c r="S38" s="70">
        <f t="shared" si="10"/>
        <v>4</v>
      </c>
      <c r="T38" s="70">
        <f t="shared" si="11"/>
        <v>2</v>
      </c>
      <c r="U38" s="70">
        <f t="shared" si="12"/>
        <v>1</v>
      </c>
      <c r="V38" s="66">
        <f t="shared" si="16"/>
        <v>0</v>
      </c>
    </row>
    <row r="39" spans="1:22" ht="12.75" x14ac:dyDescent="0.2">
      <c r="A39" s="66">
        <v>37</v>
      </c>
      <c r="B39" s="66">
        <f t="shared" si="14"/>
        <v>0</v>
      </c>
      <c r="C39" s="67">
        <f t="shared" si="15"/>
        <v>0</v>
      </c>
      <c r="D39" s="68">
        <f t="shared" si="4"/>
        <v>36</v>
      </c>
      <c r="E39" s="71">
        <f t="shared" si="5"/>
        <v>36</v>
      </c>
      <c r="F39" s="67">
        <v>0</v>
      </c>
      <c r="G39" s="67">
        <v>0</v>
      </c>
      <c r="H39" s="67">
        <v>0</v>
      </c>
      <c r="I39" s="67">
        <v>0</v>
      </c>
      <c r="J39" s="67">
        <f t="shared" si="13"/>
        <v>0</v>
      </c>
      <c r="K39" s="67">
        <f t="shared" si="13"/>
        <v>0</v>
      </c>
      <c r="L39" s="67">
        <f t="shared" si="13"/>
        <v>0</v>
      </c>
      <c r="M39" s="67">
        <f t="shared" si="17"/>
        <v>0</v>
      </c>
      <c r="N39" s="67">
        <f t="shared" si="17"/>
        <v>0</v>
      </c>
      <c r="P39" s="70">
        <f t="shared" si="7"/>
        <v>5</v>
      </c>
      <c r="Q39" s="70">
        <f t="shared" si="8"/>
        <v>16</v>
      </c>
      <c r="R39" s="70">
        <f t="shared" si="9"/>
        <v>8</v>
      </c>
      <c r="S39" s="70">
        <f t="shared" si="10"/>
        <v>4</v>
      </c>
      <c r="T39" s="70">
        <f t="shared" si="11"/>
        <v>2</v>
      </c>
      <c r="U39" s="70">
        <f t="shared" si="12"/>
        <v>1</v>
      </c>
      <c r="V39" s="66">
        <f t="shared" si="16"/>
        <v>0</v>
      </c>
    </row>
    <row r="40" spans="1:22" ht="12.75" x14ac:dyDescent="0.2">
      <c r="A40" s="66">
        <v>38</v>
      </c>
      <c r="B40" s="66">
        <f t="shared" si="14"/>
        <v>0</v>
      </c>
      <c r="C40" s="67">
        <f t="shared" si="15"/>
        <v>0</v>
      </c>
      <c r="D40" s="68">
        <f t="shared" si="4"/>
        <v>37</v>
      </c>
      <c r="E40" s="71">
        <f t="shared" si="5"/>
        <v>37</v>
      </c>
      <c r="F40" s="67">
        <v>0</v>
      </c>
      <c r="G40" s="67">
        <v>0</v>
      </c>
      <c r="H40" s="67">
        <v>0</v>
      </c>
      <c r="I40" s="67">
        <v>0</v>
      </c>
      <c r="J40" s="67">
        <f t="shared" si="13"/>
        <v>0</v>
      </c>
      <c r="K40" s="67">
        <f t="shared" si="13"/>
        <v>0</v>
      </c>
      <c r="L40" s="67">
        <f t="shared" si="13"/>
        <v>0</v>
      </c>
      <c r="M40" s="67">
        <f t="shared" si="17"/>
        <v>0</v>
      </c>
      <c r="N40" s="67">
        <f t="shared" si="17"/>
        <v>0</v>
      </c>
      <c r="P40" s="70">
        <f t="shared" si="7"/>
        <v>6</v>
      </c>
      <c r="Q40" s="70">
        <f t="shared" si="8"/>
        <v>16</v>
      </c>
      <c r="R40" s="70">
        <f t="shared" si="9"/>
        <v>8</v>
      </c>
      <c r="S40" s="70">
        <f t="shared" si="10"/>
        <v>4</v>
      </c>
      <c r="T40" s="70">
        <f t="shared" si="11"/>
        <v>2</v>
      </c>
      <c r="U40" s="70">
        <f t="shared" si="12"/>
        <v>1</v>
      </c>
      <c r="V40" s="66">
        <f t="shared" si="16"/>
        <v>0</v>
      </c>
    </row>
    <row r="41" spans="1:22" ht="12.75" x14ac:dyDescent="0.2">
      <c r="A41" s="66">
        <v>39</v>
      </c>
      <c r="B41" s="66">
        <f t="shared" si="14"/>
        <v>0</v>
      </c>
      <c r="C41" s="67">
        <f t="shared" si="15"/>
        <v>0</v>
      </c>
      <c r="D41" s="68">
        <f t="shared" si="4"/>
        <v>38</v>
      </c>
      <c r="E41" s="71">
        <f t="shared" si="5"/>
        <v>38</v>
      </c>
      <c r="F41" s="67">
        <v>0</v>
      </c>
      <c r="G41" s="67">
        <v>0</v>
      </c>
      <c r="H41" s="67">
        <v>0</v>
      </c>
      <c r="I41" s="67">
        <v>0</v>
      </c>
      <c r="J41" s="67">
        <f t="shared" si="13"/>
        <v>0</v>
      </c>
      <c r="K41" s="67">
        <f t="shared" si="13"/>
        <v>0</v>
      </c>
      <c r="L41" s="67">
        <f t="shared" si="13"/>
        <v>0</v>
      </c>
      <c r="M41" s="67">
        <f t="shared" si="17"/>
        <v>0</v>
      </c>
      <c r="N41" s="67">
        <f t="shared" si="17"/>
        <v>0</v>
      </c>
      <c r="P41" s="70">
        <f t="shared" si="7"/>
        <v>7</v>
      </c>
      <c r="Q41" s="70">
        <f t="shared" si="8"/>
        <v>16</v>
      </c>
      <c r="R41" s="70">
        <f t="shared" si="9"/>
        <v>8</v>
      </c>
      <c r="S41" s="70">
        <f t="shared" si="10"/>
        <v>4</v>
      </c>
      <c r="T41" s="70">
        <f t="shared" si="11"/>
        <v>2</v>
      </c>
      <c r="U41" s="70">
        <f t="shared" si="12"/>
        <v>1</v>
      </c>
      <c r="V41" s="66">
        <f t="shared" si="16"/>
        <v>0</v>
      </c>
    </row>
    <row r="42" spans="1:22" ht="12.75" x14ac:dyDescent="0.2">
      <c r="A42" s="66">
        <v>40</v>
      </c>
      <c r="B42" s="66">
        <f t="shared" si="14"/>
        <v>0</v>
      </c>
      <c r="C42" s="67">
        <f t="shared" si="15"/>
        <v>0</v>
      </c>
      <c r="D42" s="68">
        <f t="shared" si="4"/>
        <v>39</v>
      </c>
      <c r="E42" s="71">
        <f t="shared" si="5"/>
        <v>39</v>
      </c>
      <c r="F42" s="67">
        <v>0</v>
      </c>
      <c r="G42" s="67">
        <v>0</v>
      </c>
      <c r="H42" s="67">
        <v>0</v>
      </c>
      <c r="I42" s="67">
        <v>0</v>
      </c>
      <c r="J42" s="67">
        <f t="shared" ref="J42:L66" si="18">$F42*1+$G42*2+$H42*2+$I42*3</f>
        <v>0</v>
      </c>
      <c r="K42" s="67">
        <f t="shared" si="18"/>
        <v>0</v>
      </c>
      <c r="L42" s="67">
        <f t="shared" si="18"/>
        <v>0</v>
      </c>
      <c r="M42" s="67">
        <f t="shared" si="17"/>
        <v>0</v>
      </c>
      <c r="N42" s="67">
        <f t="shared" si="17"/>
        <v>0</v>
      </c>
      <c r="P42" s="70">
        <f t="shared" si="7"/>
        <v>8</v>
      </c>
      <c r="Q42" s="70">
        <f t="shared" si="8"/>
        <v>16</v>
      </c>
      <c r="R42" s="70">
        <f t="shared" si="9"/>
        <v>8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16"/>
        <v>0</v>
      </c>
    </row>
    <row r="43" spans="1:22" ht="12.75" x14ac:dyDescent="0.2">
      <c r="A43" s="66">
        <v>41</v>
      </c>
      <c r="B43" s="66">
        <f t="shared" si="14"/>
        <v>0</v>
      </c>
      <c r="C43" s="67">
        <f t="shared" si="15"/>
        <v>0</v>
      </c>
      <c r="D43" s="68">
        <f t="shared" si="4"/>
        <v>40</v>
      </c>
      <c r="E43" s="71">
        <f t="shared" si="5"/>
        <v>40</v>
      </c>
      <c r="F43" s="67">
        <v>0</v>
      </c>
      <c r="G43" s="67">
        <v>0</v>
      </c>
      <c r="H43" s="67">
        <v>0</v>
      </c>
      <c r="I43" s="67">
        <v>0</v>
      </c>
      <c r="J43" s="67">
        <f t="shared" si="18"/>
        <v>0</v>
      </c>
      <c r="K43" s="67">
        <f t="shared" si="18"/>
        <v>0</v>
      </c>
      <c r="L43" s="67">
        <f t="shared" si="18"/>
        <v>0</v>
      </c>
      <c r="M43" s="67">
        <f t="shared" si="17"/>
        <v>0</v>
      </c>
      <c r="N43" s="67">
        <f t="shared" si="17"/>
        <v>0</v>
      </c>
      <c r="P43" s="70">
        <f t="shared" si="7"/>
        <v>9</v>
      </c>
      <c r="Q43" s="70">
        <f t="shared" si="8"/>
        <v>16</v>
      </c>
      <c r="R43" s="70">
        <f t="shared" si="9"/>
        <v>8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16"/>
        <v>0</v>
      </c>
    </row>
    <row r="44" spans="1:22" ht="12.75" x14ac:dyDescent="0.2">
      <c r="A44" s="66">
        <v>42</v>
      </c>
      <c r="B44" s="66">
        <f t="shared" si="14"/>
        <v>0</v>
      </c>
      <c r="C44" s="67">
        <f t="shared" si="15"/>
        <v>0</v>
      </c>
      <c r="D44" s="68">
        <f t="shared" si="4"/>
        <v>41</v>
      </c>
      <c r="E44" s="71">
        <f t="shared" si="5"/>
        <v>41</v>
      </c>
      <c r="F44" s="67">
        <v>0</v>
      </c>
      <c r="G44" s="67">
        <v>0</v>
      </c>
      <c r="H44" s="67">
        <v>0</v>
      </c>
      <c r="I44" s="67">
        <v>0</v>
      </c>
      <c r="J44" s="67">
        <f t="shared" si="18"/>
        <v>0</v>
      </c>
      <c r="K44" s="67">
        <f t="shared" si="18"/>
        <v>0</v>
      </c>
      <c r="L44" s="67">
        <f t="shared" si="18"/>
        <v>0</v>
      </c>
      <c r="M44" s="67">
        <f t="shared" si="17"/>
        <v>0</v>
      </c>
      <c r="N44" s="67">
        <f t="shared" si="17"/>
        <v>0</v>
      </c>
      <c r="P44" s="70">
        <f t="shared" si="7"/>
        <v>10</v>
      </c>
      <c r="Q44" s="70">
        <f t="shared" si="8"/>
        <v>16</v>
      </c>
      <c r="R44" s="70">
        <f t="shared" si="9"/>
        <v>8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16"/>
        <v>0</v>
      </c>
    </row>
    <row r="45" spans="1:22" ht="12.75" x14ac:dyDescent="0.2">
      <c r="A45" s="66">
        <v>43</v>
      </c>
      <c r="B45" s="66">
        <f t="shared" si="14"/>
        <v>0</v>
      </c>
      <c r="C45" s="67">
        <f t="shared" si="15"/>
        <v>0</v>
      </c>
      <c r="D45" s="68">
        <f t="shared" si="4"/>
        <v>42</v>
      </c>
      <c r="E45" s="71">
        <f t="shared" si="5"/>
        <v>42</v>
      </c>
      <c r="F45" s="67">
        <v>0</v>
      </c>
      <c r="G45" s="67">
        <v>0</v>
      </c>
      <c r="H45" s="67">
        <v>0</v>
      </c>
      <c r="I45" s="67">
        <v>0</v>
      </c>
      <c r="J45" s="67">
        <f t="shared" si="18"/>
        <v>0</v>
      </c>
      <c r="K45" s="67">
        <f t="shared" si="18"/>
        <v>0</v>
      </c>
      <c r="L45" s="67">
        <f t="shared" si="18"/>
        <v>0</v>
      </c>
      <c r="M45" s="67">
        <f t="shared" si="17"/>
        <v>0</v>
      </c>
      <c r="N45" s="67">
        <f t="shared" si="17"/>
        <v>0</v>
      </c>
      <c r="P45" s="70">
        <f t="shared" si="7"/>
        <v>11</v>
      </c>
      <c r="Q45" s="70">
        <f t="shared" si="8"/>
        <v>16</v>
      </c>
      <c r="R45" s="70">
        <f t="shared" si="9"/>
        <v>8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16"/>
        <v>0</v>
      </c>
    </row>
    <row r="46" spans="1:22" ht="12.75" x14ac:dyDescent="0.2">
      <c r="A46" s="66">
        <v>44</v>
      </c>
      <c r="B46" s="66">
        <f t="shared" si="14"/>
        <v>0</v>
      </c>
      <c r="C46" s="67">
        <f t="shared" si="15"/>
        <v>0</v>
      </c>
      <c r="D46" s="68">
        <f t="shared" si="4"/>
        <v>43</v>
      </c>
      <c r="E46" s="71">
        <f t="shared" si="5"/>
        <v>43</v>
      </c>
      <c r="F46" s="67">
        <v>0</v>
      </c>
      <c r="G46" s="67">
        <v>0</v>
      </c>
      <c r="H46" s="67">
        <v>0</v>
      </c>
      <c r="I46" s="67">
        <v>0</v>
      </c>
      <c r="J46" s="67">
        <f t="shared" si="18"/>
        <v>0</v>
      </c>
      <c r="K46" s="67">
        <f t="shared" si="18"/>
        <v>0</v>
      </c>
      <c r="L46" s="67">
        <f t="shared" si="18"/>
        <v>0</v>
      </c>
      <c r="M46" s="67">
        <f t="shared" si="17"/>
        <v>0</v>
      </c>
      <c r="N46" s="67">
        <f t="shared" si="17"/>
        <v>0</v>
      </c>
      <c r="P46" s="70">
        <f t="shared" si="7"/>
        <v>12</v>
      </c>
      <c r="Q46" s="70">
        <f t="shared" si="8"/>
        <v>16</v>
      </c>
      <c r="R46" s="70">
        <f t="shared" si="9"/>
        <v>8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16"/>
        <v>0</v>
      </c>
    </row>
    <row r="47" spans="1:22" ht="12.75" x14ac:dyDescent="0.2">
      <c r="A47" s="66">
        <v>45</v>
      </c>
      <c r="B47" s="66">
        <f t="shared" si="14"/>
        <v>0</v>
      </c>
      <c r="C47" s="67">
        <f t="shared" si="15"/>
        <v>0</v>
      </c>
      <c r="D47" s="68">
        <f t="shared" si="4"/>
        <v>44</v>
      </c>
      <c r="E47" s="71">
        <f t="shared" si="5"/>
        <v>44</v>
      </c>
      <c r="F47" s="67">
        <v>0</v>
      </c>
      <c r="G47" s="67">
        <v>0</v>
      </c>
      <c r="H47" s="67">
        <v>0</v>
      </c>
      <c r="I47" s="67">
        <v>0</v>
      </c>
      <c r="J47" s="67">
        <f t="shared" si="18"/>
        <v>0</v>
      </c>
      <c r="K47" s="67">
        <f t="shared" si="18"/>
        <v>0</v>
      </c>
      <c r="L47" s="67">
        <f t="shared" si="18"/>
        <v>0</v>
      </c>
      <c r="M47" s="67">
        <f t="shared" si="17"/>
        <v>0</v>
      </c>
      <c r="N47" s="67">
        <f t="shared" si="17"/>
        <v>0</v>
      </c>
      <c r="P47" s="70">
        <f t="shared" si="7"/>
        <v>13</v>
      </c>
      <c r="Q47" s="70">
        <f t="shared" si="8"/>
        <v>16</v>
      </c>
      <c r="R47" s="70">
        <f t="shared" si="9"/>
        <v>8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16"/>
        <v>0</v>
      </c>
    </row>
    <row r="48" spans="1:22" ht="12.75" x14ac:dyDescent="0.2">
      <c r="A48" s="66">
        <v>46</v>
      </c>
      <c r="B48" s="66">
        <f t="shared" si="14"/>
        <v>0</v>
      </c>
      <c r="C48" s="67">
        <f t="shared" si="15"/>
        <v>0</v>
      </c>
      <c r="D48" s="68">
        <f t="shared" si="4"/>
        <v>45</v>
      </c>
      <c r="E48" s="71">
        <f t="shared" si="5"/>
        <v>45</v>
      </c>
      <c r="F48" s="67">
        <v>0</v>
      </c>
      <c r="G48" s="67">
        <v>0</v>
      </c>
      <c r="H48" s="67">
        <v>0</v>
      </c>
      <c r="I48" s="67">
        <v>0</v>
      </c>
      <c r="J48" s="67">
        <f t="shared" si="18"/>
        <v>0</v>
      </c>
      <c r="K48" s="67">
        <f t="shared" si="18"/>
        <v>0</v>
      </c>
      <c r="L48" s="67">
        <f t="shared" si="18"/>
        <v>0</v>
      </c>
      <c r="M48" s="67">
        <f t="shared" si="17"/>
        <v>0</v>
      </c>
      <c r="N48" s="67">
        <f t="shared" si="17"/>
        <v>0</v>
      </c>
      <c r="P48" s="70">
        <f t="shared" si="7"/>
        <v>14</v>
      </c>
      <c r="Q48" s="70">
        <f t="shared" si="8"/>
        <v>16</v>
      </c>
      <c r="R48" s="70">
        <f t="shared" si="9"/>
        <v>8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16"/>
        <v>0</v>
      </c>
    </row>
    <row r="49" spans="1:22" ht="12.75" x14ac:dyDescent="0.2">
      <c r="A49" s="66">
        <v>47</v>
      </c>
      <c r="B49" s="66">
        <f t="shared" si="14"/>
        <v>0</v>
      </c>
      <c r="C49" s="67">
        <f t="shared" si="15"/>
        <v>0</v>
      </c>
      <c r="D49" s="68">
        <f t="shared" si="4"/>
        <v>46</v>
      </c>
      <c r="E49" s="71">
        <f t="shared" si="5"/>
        <v>46</v>
      </c>
      <c r="F49" s="67">
        <v>0</v>
      </c>
      <c r="G49" s="67">
        <v>0</v>
      </c>
      <c r="H49" s="67">
        <v>0</v>
      </c>
      <c r="I49" s="67">
        <v>0</v>
      </c>
      <c r="J49" s="67">
        <f t="shared" si="18"/>
        <v>0</v>
      </c>
      <c r="K49" s="67">
        <f t="shared" si="18"/>
        <v>0</v>
      </c>
      <c r="L49" s="67">
        <f t="shared" si="18"/>
        <v>0</v>
      </c>
      <c r="M49" s="67">
        <f t="shared" si="17"/>
        <v>0</v>
      </c>
      <c r="N49" s="67">
        <f t="shared" si="17"/>
        <v>0</v>
      </c>
      <c r="P49" s="70">
        <f t="shared" si="7"/>
        <v>15</v>
      </c>
      <c r="Q49" s="70">
        <f t="shared" si="8"/>
        <v>16</v>
      </c>
      <c r="R49" s="70">
        <f t="shared" si="9"/>
        <v>8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16"/>
        <v>0</v>
      </c>
    </row>
    <row r="50" spans="1:22" ht="12.75" x14ac:dyDescent="0.2">
      <c r="A50" s="66">
        <v>48</v>
      </c>
      <c r="B50" s="66">
        <f t="shared" si="14"/>
        <v>0</v>
      </c>
      <c r="C50" s="67">
        <f t="shared" si="15"/>
        <v>0</v>
      </c>
      <c r="D50" s="68">
        <f t="shared" si="4"/>
        <v>47</v>
      </c>
      <c r="E50" s="71">
        <f t="shared" si="5"/>
        <v>47</v>
      </c>
      <c r="F50" s="67">
        <v>0</v>
      </c>
      <c r="G50" s="67">
        <v>0</v>
      </c>
      <c r="H50" s="67">
        <v>0</v>
      </c>
      <c r="I50" s="67">
        <v>0</v>
      </c>
      <c r="J50" s="67">
        <f t="shared" si="18"/>
        <v>0</v>
      </c>
      <c r="K50" s="67">
        <f t="shared" si="18"/>
        <v>0</v>
      </c>
      <c r="L50" s="67">
        <f t="shared" si="18"/>
        <v>0</v>
      </c>
      <c r="M50" s="67">
        <f t="shared" si="17"/>
        <v>0</v>
      </c>
      <c r="N50" s="67">
        <f t="shared" si="17"/>
        <v>0</v>
      </c>
      <c r="P50" s="70">
        <f t="shared" si="7"/>
        <v>16</v>
      </c>
      <c r="Q50" s="70">
        <f t="shared" si="8"/>
        <v>16</v>
      </c>
      <c r="R50" s="70">
        <f t="shared" si="9"/>
        <v>8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16"/>
        <v>0</v>
      </c>
    </row>
    <row r="51" spans="1:22" ht="12.75" x14ac:dyDescent="0.2">
      <c r="A51" s="66">
        <v>49</v>
      </c>
      <c r="B51" s="66">
        <f t="shared" si="14"/>
        <v>0</v>
      </c>
      <c r="C51" s="67">
        <f t="shared" si="15"/>
        <v>0</v>
      </c>
      <c r="D51" s="68">
        <f t="shared" si="4"/>
        <v>48</v>
      </c>
      <c r="E51" s="71">
        <f t="shared" si="5"/>
        <v>48</v>
      </c>
      <c r="F51" s="67">
        <v>0</v>
      </c>
      <c r="G51" s="67">
        <v>0</v>
      </c>
      <c r="H51" s="67">
        <v>0</v>
      </c>
      <c r="I51" s="67">
        <v>0</v>
      </c>
      <c r="J51" s="67">
        <f t="shared" si="18"/>
        <v>0</v>
      </c>
      <c r="K51" s="67">
        <f t="shared" si="18"/>
        <v>0</v>
      </c>
      <c r="L51" s="67">
        <f t="shared" si="18"/>
        <v>0</v>
      </c>
      <c r="M51" s="67">
        <f t="shared" si="17"/>
        <v>0</v>
      </c>
      <c r="N51" s="67">
        <f t="shared" si="17"/>
        <v>0</v>
      </c>
      <c r="P51" s="70">
        <f t="shared" si="7"/>
        <v>17</v>
      </c>
      <c r="Q51" s="70">
        <f t="shared" si="8"/>
        <v>16</v>
      </c>
      <c r="R51" s="70">
        <f t="shared" si="9"/>
        <v>8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16"/>
        <v>0</v>
      </c>
    </row>
    <row r="52" spans="1:22" ht="12.75" x14ac:dyDescent="0.2">
      <c r="A52" s="66">
        <v>50</v>
      </c>
      <c r="B52" s="66">
        <f t="shared" si="14"/>
        <v>0</v>
      </c>
      <c r="C52" s="67">
        <f t="shared" si="15"/>
        <v>0</v>
      </c>
      <c r="D52" s="68">
        <f t="shared" si="4"/>
        <v>49</v>
      </c>
      <c r="E52" s="71">
        <f t="shared" si="5"/>
        <v>49</v>
      </c>
      <c r="F52" s="67">
        <v>0</v>
      </c>
      <c r="G52" s="67">
        <v>0</v>
      </c>
      <c r="H52" s="67">
        <v>0</v>
      </c>
      <c r="I52" s="67">
        <v>0</v>
      </c>
      <c r="J52" s="67">
        <f t="shared" si="18"/>
        <v>0</v>
      </c>
      <c r="K52" s="67">
        <f t="shared" si="18"/>
        <v>0</v>
      </c>
      <c r="L52" s="67">
        <f t="shared" si="18"/>
        <v>0</v>
      </c>
      <c r="M52" s="67">
        <f t="shared" si="17"/>
        <v>0</v>
      </c>
      <c r="N52" s="67">
        <f t="shared" si="17"/>
        <v>0</v>
      </c>
      <c r="P52" s="70">
        <f t="shared" si="7"/>
        <v>18</v>
      </c>
      <c r="Q52" s="70">
        <f t="shared" si="8"/>
        <v>16</v>
      </c>
      <c r="R52" s="70">
        <f t="shared" si="9"/>
        <v>8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16"/>
        <v>0</v>
      </c>
    </row>
    <row r="53" spans="1:22" ht="12.75" x14ac:dyDescent="0.2">
      <c r="A53" s="66">
        <v>51</v>
      </c>
      <c r="B53" s="66">
        <f t="shared" si="14"/>
        <v>0</v>
      </c>
      <c r="C53" s="67">
        <f t="shared" si="15"/>
        <v>0</v>
      </c>
      <c r="D53" s="68">
        <f t="shared" si="4"/>
        <v>50</v>
      </c>
      <c r="E53" s="71">
        <f t="shared" si="5"/>
        <v>50</v>
      </c>
      <c r="F53" s="67">
        <v>0</v>
      </c>
      <c r="G53" s="67">
        <v>0</v>
      </c>
      <c r="H53" s="67">
        <v>0</v>
      </c>
      <c r="I53" s="67">
        <v>0</v>
      </c>
      <c r="J53" s="67">
        <f t="shared" si="18"/>
        <v>0</v>
      </c>
      <c r="K53" s="67">
        <f t="shared" si="18"/>
        <v>0</v>
      </c>
      <c r="L53" s="67">
        <f t="shared" si="18"/>
        <v>0</v>
      </c>
      <c r="M53" s="67">
        <f t="shared" si="17"/>
        <v>0</v>
      </c>
      <c r="N53" s="67">
        <f t="shared" si="17"/>
        <v>0</v>
      </c>
      <c r="P53" s="70">
        <f t="shared" si="7"/>
        <v>19</v>
      </c>
      <c r="Q53" s="70">
        <f t="shared" si="8"/>
        <v>16</v>
      </c>
      <c r="R53" s="70">
        <f t="shared" si="9"/>
        <v>8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16"/>
        <v>0</v>
      </c>
    </row>
    <row r="54" spans="1:22" ht="12.75" x14ac:dyDescent="0.2">
      <c r="A54" s="66">
        <v>52</v>
      </c>
      <c r="B54" s="66">
        <f t="shared" si="14"/>
        <v>0</v>
      </c>
      <c r="C54" s="67">
        <f t="shared" si="15"/>
        <v>0</v>
      </c>
      <c r="D54" s="68">
        <f t="shared" si="4"/>
        <v>51</v>
      </c>
      <c r="E54" s="71">
        <f t="shared" si="5"/>
        <v>51</v>
      </c>
      <c r="F54" s="67">
        <v>0</v>
      </c>
      <c r="G54" s="67">
        <v>0</v>
      </c>
      <c r="H54" s="67">
        <v>0</v>
      </c>
      <c r="I54" s="67">
        <v>0</v>
      </c>
      <c r="J54" s="67">
        <f t="shared" si="18"/>
        <v>0</v>
      </c>
      <c r="K54" s="67">
        <f t="shared" si="18"/>
        <v>0</v>
      </c>
      <c r="L54" s="67">
        <f t="shared" si="18"/>
        <v>0</v>
      </c>
      <c r="M54" s="67">
        <f t="shared" si="17"/>
        <v>0</v>
      </c>
      <c r="N54" s="67">
        <f t="shared" si="17"/>
        <v>0</v>
      </c>
      <c r="P54" s="70">
        <f t="shared" si="7"/>
        <v>20</v>
      </c>
      <c r="Q54" s="70">
        <f t="shared" si="8"/>
        <v>16</v>
      </c>
      <c r="R54" s="70">
        <f t="shared" si="9"/>
        <v>8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16"/>
        <v>0</v>
      </c>
    </row>
    <row r="55" spans="1:22" ht="12.75" x14ac:dyDescent="0.2">
      <c r="A55" s="66">
        <v>53</v>
      </c>
      <c r="B55" s="66">
        <f t="shared" si="14"/>
        <v>0</v>
      </c>
      <c r="C55" s="67">
        <f t="shared" si="15"/>
        <v>0</v>
      </c>
      <c r="D55" s="68">
        <f t="shared" si="4"/>
        <v>52</v>
      </c>
      <c r="E55" s="71">
        <f t="shared" si="5"/>
        <v>52</v>
      </c>
      <c r="F55" s="67">
        <v>0</v>
      </c>
      <c r="G55" s="67">
        <v>0</v>
      </c>
      <c r="H55" s="67">
        <v>0</v>
      </c>
      <c r="I55" s="67">
        <v>0</v>
      </c>
      <c r="J55" s="67">
        <f t="shared" si="18"/>
        <v>0</v>
      </c>
      <c r="K55" s="67">
        <f t="shared" si="18"/>
        <v>0</v>
      </c>
      <c r="L55" s="67">
        <f t="shared" si="18"/>
        <v>0</v>
      </c>
      <c r="M55" s="67">
        <f t="shared" si="17"/>
        <v>0</v>
      </c>
      <c r="N55" s="67">
        <f t="shared" si="17"/>
        <v>0</v>
      </c>
      <c r="P55" s="70">
        <f t="shared" si="7"/>
        <v>21</v>
      </c>
      <c r="Q55" s="70">
        <f t="shared" si="8"/>
        <v>16</v>
      </c>
      <c r="R55" s="70">
        <f t="shared" si="9"/>
        <v>8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16"/>
        <v>0</v>
      </c>
    </row>
    <row r="56" spans="1:22" ht="12.75" x14ac:dyDescent="0.2">
      <c r="A56" s="66">
        <v>54</v>
      </c>
      <c r="B56" s="66">
        <f t="shared" si="14"/>
        <v>0</v>
      </c>
      <c r="C56" s="67">
        <f t="shared" si="15"/>
        <v>0</v>
      </c>
      <c r="D56" s="68">
        <f t="shared" si="4"/>
        <v>53</v>
      </c>
      <c r="E56" s="71">
        <f t="shared" si="5"/>
        <v>53</v>
      </c>
      <c r="F56" s="67">
        <v>0</v>
      </c>
      <c r="G56" s="67">
        <v>0</v>
      </c>
      <c r="H56" s="67">
        <v>0</v>
      </c>
      <c r="I56" s="67">
        <v>0</v>
      </c>
      <c r="J56" s="67">
        <f t="shared" si="18"/>
        <v>0</v>
      </c>
      <c r="K56" s="67">
        <f t="shared" si="18"/>
        <v>0</v>
      </c>
      <c r="L56" s="67">
        <f t="shared" si="18"/>
        <v>0</v>
      </c>
      <c r="M56" s="67">
        <f t="shared" si="17"/>
        <v>0</v>
      </c>
      <c r="N56" s="67">
        <f t="shared" si="17"/>
        <v>0</v>
      </c>
      <c r="P56" s="70">
        <f t="shared" si="7"/>
        <v>22</v>
      </c>
      <c r="Q56" s="70">
        <f t="shared" si="8"/>
        <v>16</v>
      </c>
      <c r="R56" s="70">
        <f t="shared" si="9"/>
        <v>8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16"/>
        <v>0</v>
      </c>
    </row>
    <row r="57" spans="1:22" ht="12.75" x14ac:dyDescent="0.2">
      <c r="A57" s="66">
        <v>55</v>
      </c>
      <c r="B57" s="66">
        <f t="shared" si="14"/>
        <v>0</v>
      </c>
      <c r="C57" s="67">
        <f t="shared" si="15"/>
        <v>0</v>
      </c>
      <c r="D57" s="68">
        <f t="shared" si="4"/>
        <v>54</v>
      </c>
      <c r="E57" s="71">
        <f t="shared" si="5"/>
        <v>54</v>
      </c>
      <c r="F57" s="67">
        <v>0</v>
      </c>
      <c r="G57" s="67">
        <v>0</v>
      </c>
      <c r="H57" s="67">
        <v>0</v>
      </c>
      <c r="I57" s="67">
        <v>0</v>
      </c>
      <c r="J57" s="67">
        <f t="shared" si="18"/>
        <v>0</v>
      </c>
      <c r="K57" s="67">
        <f t="shared" si="18"/>
        <v>0</v>
      </c>
      <c r="L57" s="67">
        <f t="shared" si="18"/>
        <v>0</v>
      </c>
      <c r="M57" s="67">
        <f t="shared" si="17"/>
        <v>0</v>
      </c>
      <c r="N57" s="67">
        <f t="shared" si="17"/>
        <v>0</v>
      </c>
      <c r="P57" s="70">
        <f t="shared" si="7"/>
        <v>23</v>
      </c>
      <c r="Q57" s="70">
        <f t="shared" si="8"/>
        <v>16</v>
      </c>
      <c r="R57" s="70">
        <f t="shared" si="9"/>
        <v>8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16"/>
        <v>0</v>
      </c>
    </row>
    <row r="58" spans="1:22" ht="12.75" x14ac:dyDescent="0.2">
      <c r="A58" s="66">
        <v>56</v>
      </c>
      <c r="B58" s="66">
        <f t="shared" si="14"/>
        <v>0</v>
      </c>
      <c r="C58" s="67">
        <f t="shared" si="15"/>
        <v>0</v>
      </c>
      <c r="D58" s="68">
        <f t="shared" si="4"/>
        <v>55</v>
      </c>
      <c r="E58" s="71">
        <f t="shared" si="5"/>
        <v>55</v>
      </c>
      <c r="F58" s="67">
        <v>0</v>
      </c>
      <c r="G58" s="67">
        <v>0</v>
      </c>
      <c r="H58" s="67">
        <v>0</v>
      </c>
      <c r="I58" s="67">
        <v>0</v>
      </c>
      <c r="J58" s="67">
        <f t="shared" si="18"/>
        <v>0</v>
      </c>
      <c r="K58" s="67">
        <f t="shared" si="18"/>
        <v>0</v>
      </c>
      <c r="L58" s="67">
        <f t="shared" si="18"/>
        <v>0</v>
      </c>
      <c r="M58" s="67">
        <f t="shared" si="17"/>
        <v>0</v>
      </c>
      <c r="N58" s="67">
        <f t="shared" si="17"/>
        <v>0</v>
      </c>
      <c r="P58" s="70">
        <f t="shared" si="7"/>
        <v>24</v>
      </c>
      <c r="Q58" s="70">
        <f t="shared" si="8"/>
        <v>16</v>
      </c>
      <c r="R58" s="70">
        <f t="shared" si="9"/>
        <v>8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16"/>
        <v>0</v>
      </c>
    </row>
    <row r="59" spans="1:22" ht="12.75" x14ac:dyDescent="0.2">
      <c r="A59" s="66">
        <v>57</v>
      </c>
      <c r="B59" s="66">
        <f t="shared" si="14"/>
        <v>0</v>
      </c>
      <c r="C59" s="67">
        <f t="shared" si="15"/>
        <v>0</v>
      </c>
      <c r="D59" s="68">
        <f t="shared" si="4"/>
        <v>56</v>
      </c>
      <c r="E59" s="71">
        <f t="shared" si="5"/>
        <v>56</v>
      </c>
      <c r="F59" s="67">
        <v>0</v>
      </c>
      <c r="G59" s="67">
        <v>0</v>
      </c>
      <c r="H59" s="67">
        <v>0</v>
      </c>
      <c r="I59" s="67">
        <v>0</v>
      </c>
      <c r="J59" s="67">
        <f t="shared" si="18"/>
        <v>0</v>
      </c>
      <c r="K59" s="67">
        <f t="shared" si="18"/>
        <v>0</v>
      </c>
      <c r="L59" s="67">
        <f t="shared" si="18"/>
        <v>0</v>
      </c>
      <c r="M59" s="67">
        <f t="shared" si="17"/>
        <v>0</v>
      </c>
      <c r="N59" s="67">
        <f t="shared" si="17"/>
        <v>0</v>
      </c>
      <c r="P59" s="70">
        <f t="shared" si="7"/>
        <v>25</v>
      </c>
      <c r="Q59" s="70">
        <f t="shared" si="8"/>
        <v>16</v>
      </c>
      <c r="R59" s="70">
        <f t="shared" si="9"/>
        <v>8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16"/>
        <v>0</v>
      </c>
    </row>
    <row r="60" spans="1:22" ht="12.75" x14ac:dyDescent="0.2">
      <c r="A60" s="66">
        <v>58</v>
      </c>
      <c r="B60" s="66">
        <f t="shared" si="14"/>
        <v>0</v>
      </c>
      <c r="C60" s="67">
        <f t="shared" si="15"/>
        <v>0</v>
      </c>
      <c r="D60" s="68">
        <f t="shared" si="4"/>
        <v>57</v>
      </c>
      <c r="E60" s="71">
        <f t="shared" si="5"/>
        <v>57</v>
      </c>
      <c r="F60" s="67">
        <v>0</v>
      </c>
      <c r="G60" s="67">
        <v>0</v>
      </c>
      <c r="H60" s="67">
        <v>0</v>
      </c>
      <c r="I60" s="67">
        <v>0</v>
      </c>
      <c r="J60" s="67">
        <f t="shared" si="18"/>
        <v>0</v>
      </c>
      <c r="K60" s="67">
        <f t="shared" si="18"/>
        <v>0</v>
      </c>
      <c r="L60" s="67">
        <f t="shared" si="18"/>
        <v>0</v>
      </c>
      <c r="M60" s="67">
        <f t="shared" si="17"/>
        <v>0</v>
      </c>
      <c r="N60" s="67">
        <f t="shared" si="17"/>
        <v>0</v>
      </c>
      <c r="P60" s="70">
        <f t="shared" si="7"/>
        <v>26</v>
      </c>
      <c r="Q60" s="70">
        <f t="shared" si="8"/>
        <v>16</v>
      </c>
      <c r="R60" s="70">
        <f t="shared" si="9"/>
        <v>8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16"/>
        <v>0</v>
      </c>
    </row>
    <row r="61" spans="1:22" ht="12.75" x14ac:dyDescent="0.2">
      <c r="A61" s="66">
        <v>59</v>
      </c>
      <c r="B61" s="66">
        <f t="shared" si="14"/>
        <v>0</v>
      </c>
      <c r="C61" s="67">
        <f t="shared" si="15"/>
        <v>0</v>
      </c>
      <c r="D61" s="68">
        <f t="shared" si="4"/>
        <v>58</v>
      </c>
      <c r="E61" s="71">
        <f t="shared" si="5"/>
        <v>58</v>
      </c>
      <c r="F61" s="67">
        <v>0</v>
      </c>
      <c r="G61" s="67">
        <v>0</v>
      </c>
      <c r="H61" s="67">
        <v>0</v>
      </c>
      <c r="I61" s="67">
        <v>0</v>
      </c>
      <c r="J61" s="67">
        <f t="shared" si="18"/>
        <v>0</v>
      </c>
      <c r="K61" s="67">
        <f t="shared" si="18"/>
        <v>0</v>
      </c>
      <c r="L61" s="67">
        <f t="shared" si="18"/>
        <v>0</v>
      </c>
      <c r="M61" s="67">
        <f t="shared" si="17"/>
        <v>0</v>
      </c>
      <c r="N61" s="67">
        <f t="shared" si="17"/>
        <v>0</v>
      </c>
      <c r="P61" s="70">
        <f t="shared" si="7"/>
        <v>27</v>
      </c>
      <c r="Q61" s="70">
        <f t="shared" si="8"/>
        <v>16</v>
      </c>
      <c r="R61" s="70">
        <f t="shared" si="9"/>
        <v>8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16"/>
        <v>0</v>
      </c>
    </row>
    <row r="62" spans="1:22" ht="12.75" x14ac:dyDescent="0.2">
      <c r="A62" s="66">
        <v>60</v>
      </c>
      <c r="B62" s="66">
        <f t="shared" si="14"/>
        <v>0</v>
      </c>
      <c r="C62" s="67">
        <f t="shared" si="15"/>
        <v>0</v>
      </c>
      <c r="D62" s="68">
        <f t="shared" si="4"/>
        <v>59</v>
      </c>
      <c r="E62" s="71">
        <f t="shared" si="5"/>
        <v>59</v>
      </c>
      <c r="F62" s="67">
        <v>0</v>
      </c>
      <c r="G62" s="67">
        <v>0</v>
      </c>
      <c r="H62" s="67">
        <v>0</v>
      </c>
      <c r="I62" s="67">
        <v>0</v>
      </c>
      <c r="J62" s="67">
        <f t="shared" si="18"/>
        <v>0</v>
      </c>
      <c r="K62" s="67">
        <f t="shared" si="18"/>
        <v>0</v>
      </c>
      <c r="L62" s="67">
        <f t="shared" si="18"/>
        <v>0</v>
      </c>
      <c r="M62" s="67">
        <f t="shared" si="17"/>
        <v>0</v>
      </c>
      <c r="N62" s="67">
        <f t="shared" si="17"/>
        <v>0</v>
      </c>
      <c r="P62" s="70">
        <f t="shared" si="7"/>
        <v>28</v>
      </c>
      <c r="Q62" s="70">
        <f t="shared" si="8"/>
        <v>16</v>
      </c>
      <c r="R62" s="70">
        <f t="shared" si="9"/>
        <v>8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16"/>
        <v>0</v>
      </c>
    </row>
    <row r="63" spans="1:22" ht="12.75" x14ac:dyDescent="0.2">
      <c r="A63" s="66">
        <v>61</v>
      </c>
      <c r="B63" s="66">
        <f t="shared" si="14"/>
        <v>0</v>
      </c>
      <c r="C63" s="67">
        <f t="shared" si="15"/>
        <v>0</v>
      </c>
      <c r="D63" s="68">
        <f t="shared" si="4"/>
        <v>60</v>
      </c>
      <c r="E63" s="71">
        <f t="shared" si="5"/>
        <v>60</v>
      </c>
      <c r="F63" s="67">
        <v>0</v>
      </c>
      <c r="G63" s="67">
        <v>0</v>
      </c>
      <c r="H63" s="67">
        <v>0</v>
      </c>
      <c r="I63" s="67">
        <v>0</v>
      </c>
      <c r="J63" s="67">
        <f t="shared" si="18"/>
        <v>0</v>
      </c>
      <c r="K63" s="67">
        <f t="shared" si="18"/>
        <v>0</v>
      </c>
      <c r="L63" s="67">
        <f t="shared" si="18"/>
        <v>0</v>
      </c>
      <c r="M63" s="67">
        <f t="shared" si="17"/>
        <v>0</v>
      </c>
      <c r="N63" s="67">
        <f t="shared" si="17"/>
        <v>0</v>
      </c>
      <c r="P63" s="70">
        <f t="shared" si="7"/>
        <v>29</v>
      </c>
      <c r="Q63" s="70">
        <f t="shared" si="8"/>
        <v>16</v>
      </c>
      <c r="R63" s="70">
        <f t="shared" si="9"/>
        <v>8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16"/>
        <v>0</v>
      </c>
    </row>
    <row r="64" spans="1:22" ht="12.75" x14ac:dyDescent="0.2">
      <c r="A64" s="66">
        <v>62</v>
      </c>
      <c r="B64" s="66">
        <f t="shared" si="14"/>
        <v>0</v>
      </c>
      <c r="C64" s="67">
        <f t="shared" si="15"/>
        <v>0</v>
      </c>
      <c r="D64" s="68">
        <f t="shared" si="4"/>
        <v>61</v>
      </c>
      <c r="E64" s="71">
        <f t="shared" si="5"/>
        <v>61</v>
      </c>
      <c r="F64" s="67">
        <v>0</v>
      </c>
      <c r="G64" s="67">
        <v>0</v>
      </c>
      <c r="H64" s="67">
        <v>0</v>
      </c>
      <c r="I64" s="67">
        <v>0</v>
      </c>
      <c r="J64" s="67">
        <f t="shared" si="18"/>
        <v>0</v>
      </c>
      <c r="K64" s="67">
        <f t="shared" si="18"/>
        <v>0</v>
      </c>
      <c r="L64" s="67">
        <f t="shared" si="18"/>
        <v>0</v>
      </c>
      <c r="M64" s="67">
        <f t="shared" si="17"/>
        <v>0</v>
      </c>
      <c r="N64" s="67">
        <f t="shared" si="17"/>
        <v>0</v>
      </c>
      <c r="P64" s="70">
        <f t="shared" si="7"/>
        <v>30</v>
      </c>
      <c r="Q64" s="70">
        <f t="shared" si="8"/>
        <v>16</v>
      </c>
      <c r="R64" s="70">
        <f t="shared" si="9"/>
        <v>8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16"/>
        <v>0</v>
      </c>
    </row>
    <row r="65" spans="1:22" ht="12.75" x14ac:dyDescent="0.2">
      <c r="A65" s="66">
        <v>63</v>
      </c>
      <c r="B65" s="66">
        <f t="shared" si="14"/>
        <v>0</v>
      </c>
      <c r="C65" s="67">
        <f t="shared" si="15"/>
        <v>0</v>
      </c>
      <c r="D65" s="68">
        <f t="shared" si="4"/>
        <v>62</v>
      </c>
      <c r="E65" s="71">
        <f t="shared" si="5"/>
        <v>62</v>
      </c>
      <c r="F65" s="67">
        <v>0</v>
      </c>
      <c r="G65" s="67">
        <v>0</v>
      </c>
      <c r="H65" s="67">
        <v>0</v>
      </c>
      <c r="I65" s="67">
        <v>0</v>
      </c>
      <c r="J65" s="67">
        <f t="shared" si="18"/>
        <v>0</v>
      </c>
      <c r="K65" s="67">
        <f t="shared" si="18"/>
        <v>0</v>
      </c>
      <c r="L65" s="67">
        <f t="shared" si="18"/>
        <v>0</v>
      </c>
      <c r="M65" s="67">
        <f t="shared" si="17"/>
        <v>0</v>
      </c>
      <c r="N65" s="67">
        <f t="shared" si="17"/>
        <v>0</v>
      </c>
      <c r="P65" s="70">
        <f t="shared" si="7"/>
        <v>31</v>
      </c>
      <c r="Q65" s="70">
        <f t="shared" si="8"/>
        <v>16</v>
      </c>
      <c r="R65" s="70">
        <f t="shared" si="9"/>
        <v>8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16"/>
        <v>0</v>
      </c>
    </row>
    <row r="66" spans="1:22" ht="12.75" x14ac:dyDescent="0.2">
      <c r="A66" s="66">
        <v>64</v>
      </c>
      <c r="B66" s="66">
        <f t="shared" si="14"/>
        <v>0</v>
      </c>
      <c r="C66" s="67">
        <f t="shared" si="15"/>
        <v>0</v>
      </c>
      <c r="D66" s="68">
        <f t="shared" si="4"/>
        <v>63</v>
      </c>
      <c r="E66" s="71">
        <f t="shared" si="5"/>
        <v>63</v>
      </c>
      <c r="F66" s="67">
        <v>0</v>
      </c>
      <c r="G66" s="67">
        <v>0</v>
      </c>
      <c r="H66" s="67">
        <v>0</v>
      </c>
      <c r="I66" s="67">
        <v>0</v>
      </c>
      <c r="J66" s="67">
        <f t="shared" si="18"/>
        <v>0</v>
      </c>
      <c r="K66" s="67">
        <f t="shared" si="18"/>
        <v>0</v>
      </c>
      <c r="L66" s="67">
        <f t="shared" si="18"/>
        <v>0</v>
      </c>
      <c r="M66" s="67">
        <f t="shared" si="17"/>
        <v>0</v>
      </c>
      <c r="N66" s="67">
        <f t="shared" si="17"/>
        <v>0</v>
      </c>
      <c r="P66" s="70">
        <f t="shared" si="7"/>
        <v>32</v>
      </c>
      <c r="Q66" s="70">
        <f t="shared" si="8"/>
        <v>16</v>
      </c>
      <c r="R66" s="70">
        <f t="shared" si="9"/>
        <v>8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si="16"/>
        <v>0</v>
      </c>
    </row>
    <row r="67" spans="1:22" ht="12.75" x14ac:dyDescent="0.2">
      <c r="D67" s="68"/>
      <c r="P67" s="70"/>
      <c r="Q67" s="70"/>
      <c r="R67" s="70"/>
      <c r="S67" s="70"/>
      <c r="T67" s="70"/>
      <c r="U67" s="70"/>
    </row>
    <row r="68" spans="1:22" ht="12.75" x14ac:dyDescent="0.2">
      <c r="D68" s="68"/>
      <c r="P68" s="70"/>
      <c r="Q68" s="70"/>
      <c r="R68" s="70"/>
      <c r="S68" s="70"/>
      <c r="T68" s="70"/>
      <c r="U68" s="70"/>
    </row>
    <row r="69" spans="1:22" ht="12.75" x14ac:dyDescent="0.2">
      <c r="D69" s="68"/>
      <c r="P69" s="70"/>
      <c r="Q69" s="70"/>
      <c r="R69" s="70"/>
      <c r="S69" s="70"/>
      <c r="T69" s="70"/>
      <c r="U69" s="70"/>
    </row>
    <row r="70" spans="1:22" ht="12.75" x14ac:dyDescent="0.2">
      <c r="D70" s="68"/>
      <c r="P70" s="70"/>
      <c r="Q70" s="70"/>
      <c r="R70" s="70"/>
      <c r="S70" s="70"/>
      <c r="T70" s="70"/>
      <c r="U70" s="70"/>
    </row>
    <row r="71" spans="1:22" ht="12.75" x14ac:dyDescent="0.2">
      <c r="D71" s="68"/>
      <c r="P71" s="70"/>
      <c r="Q71" s="70"/>
      <c r="R71" s="70"/>
      <c r="S71" s="70"/>
      <c r="T71" s="70"/>
      <c r="U71" s="70"/>
    </row>
    <row r="72" spans="1:22" ht="12.75" x14ac:dyDescent="0.2">
      <c r="D72" s="68"/>
      <c r="P72" s="70"/>
      <c r="Q72" s="70"/>
      <c r="R72" s="70"/>
      <c r="S72" s="70"/>
      <c r="T72" s="70"/>
      <c r="U72" s="70"/>
    </row>
    <row r="73" spans="1:22" ht="12.75" x14ac:dyDescent="0.2">
      <c r="D73" s="68"/>
      <c r="P73" s="70"/>
      <c r="Q73" s="70"/>
      <c r="R73" s="70"/>
      <c r="S73" s="70"/>
      <c r="T73" s="70"/>
      <c r="U73" s="70"/>
    </row>
    <row r="74" spans="1:22" ht="12.75" x14ac:dyDescent="0.2">
      <c r="D74" s="68"/>
      <c r="P74" s="70"/>
      <c r="Q74" s="70"/>
      <c r="R74" s="70"/>
      <c r="S74" s="70"/>
      <c r="T74" s="70"/>
      <c r="U74" s="70"/>
    </row>
    <row r="75" spans="1:22" ht="12.75" x14ac:dyDescent="0.2">
      <c r="D75" s="68"/>
      <c r="P75" s="70"/>
      <c r="Q75" s="70"/>
      <c r="R75" s="70"/>
      <c r="S75" s="70"/>
      <c r="T75" s="70"/>
      <c r="U75" s="70"/>
    </row>
    <row r="76" spans="1:22" ht="12.75" x14ac:dyDescent="0.2">
      <c r="D76" s="68"/>
      <c r="P76" s="70"/>
      <c r="Q76" s="70"/>
      <c r="R76" s="70"/>
      <c r="S76" s="70"/>
      <c r="T76" s="70"/>
      <c r="U76" s="70"/>
    </row>
    <row r="77" spans="1:22" ht="12.75" x14ac:dyDescent="0.2">
      <c r="D77" s="68"/>
      <c r="P77" s="70"/>
      <c r="Q77" s="70"/>
      <c r="R77" s="70"/>
      <c r="S77" s="70"/>
      <c r="T77" s="70"/>
      <c r="U77" s="70"/>
    </row>
    <row r="78" spans="1:22" ht="12.75" x14ac:dyDescent="0.2">
      <c r="D78" s="68"/>
      <c r="P78" s="70"/>
      <c r="Q78" s="70"/>
      <c r="R78" s="70"/>
      <c r="S78" s="70"/>
      <c r="T78" s="70"/>
      <c r="U78" s="70"/>
    </row>
    <row r="79" spans="1:22" ht="12.75" x14ac:dyDescent="0.2">
      <c r="D79" s="68"/>
      <c r="P79" s="70"/>
      <c r="Q79" s="70"/>
      <c r="R79" s="70"/>
      <c r="S79" s="70"/>
      <c r="T79" s="70"/>
      <c r="U79" s="70"/>
    </row>
    <row r="80" spans="1:22" ht="12.75" x14ac:dyDescent="0.2">
      <c r="D80" s="68"/>
      <c r="P80" s="70"/>
      <c r="Q80" s="70"/>
      <c r="R80" s="70"/>
      <c r="S80" s="70"/>
      <c r="T80" s="70"/>
      <c r="U80" s="70"/>
    </row>
    <row r="81" spans="4:21" ht="12.75" x14ac:dyDescent="0.2">
      <c r="D81" s="68"/>
      <c r="P81" s="70"/>
      <c r="Q81" s="70"/>
      <c r="R81" s="70"/>
      <c r="S81" s="70"/>
      <c r="T81" s="70"/>
      <c r="U81" s="70"/>
    </row>
    <row r="82" spans="4:21" ht="12.75" x14ac:dyDescent="0.2">
      <c r="D82" s="68"/>
      <c r="P82" s="70"/>
      <c r="Q82" s="70"/>
      <c r="R82" s="70"/>
      <c r="S82" s="70"/>
      <c r="T82" s="70"/>
      <c r="U82" s="70"/>
    </row>
    <row r="83" spans="4:21" ht="12.75" x14ac:dyDescent="0.2">
      <c r="D83" s="68"/>
      <c r="P83" s="70"/>
      <c r="Q83" s="70"/>
      <c r="R83" s="70"/>
      <c r="S83" s="70"/>
      <c r="T83" s="70"/>
      <c r="U83" s="70"/>
    </row>
    <row r="84" spans="4:21" ht="12.75" x14ac:dyDescent="0.2">
      <c r="D84" s="68"/>
      <c r="P84" s="70"/>
      <c r="Q84" s="70"/>
      <c r="R84" s="70"/>
      <c r="S84" s="70"/>
      <c r="T84" s="70"/>
      <c r="U84" s="70"/>
    </row>
    <row r="85" spans="4:21" ht="12.75" x14ac:dyDescent="0.2">
      <c r="D85" s="68"/>
      <c r="P85" s="70"/>
      <c r="Q85" s="70"/>
      <c r="R85" s="70"/>
      <c r="S85" s="70"/>
      <c r="T85" s="70"/>
      <c r="U85" s="70"/>
    </row>
    <row r="86" spans="4:21" ht="12.75" x14ac:dyDescent="0.2">
      <c r="D86" s="68"/>
      <c r="P86" s="70"/>
      <c r="Q86" s="70"/>
      <c r="R86" s="70"/>
      <c r="S86" s="70"/>
      <c r="T86" s="70"/>
      <c r="U86" s="70"/>
    </row>
    <row r="87" spans="4:21" ht="12.75" x14ac:dyDescent="0.2">
      <c r="D87" s="68"/>
      <c r="P87" s="70"/>
      <c r="Q87" s="70"/>
      <c r="R87" s="70"/>
      <c r="S87" s="70"/>
      <c r="T87" s="70"/>
      <c r="U87" s="70"/>
    </row>
    <row r="88" spans="4:21" ht="12.75" x14ac:dyDescent="0.2">
      <c r="D88" s="68"/>
      <c r="P88" s="70"/>
      <c r="Q88" s="70"/>
      <c r="R88" s="70"/>
      <c r="S88" s="70"/>
      <c r="T88" s="70"/>
      <c r="U88" s="70"/>
    </row>
    <row r="89" spans="4:21" ht="12.75" x14ac:dyDescent="0.2">
      <c r="D89" s="68"/>
      <c r="P89" s="70"/>
      <c r="Q89" s="70"/>
      <c r="R89" s="70"/>
      <c r="S89" s="70"/>
      <c r="T89" s="70"/>
      <c r="U89" s="70"/>
    </row>
    <row r="90" spans="4:21" ht="12.75" x14ac:dyDescent="0.2">
      <c r="D90" s="68"/>
      <c r="P90" s="70"/>
      <c r="Q90" s="70"/>
      <c r="R90" s="70"/>
      <c r="S90" s="70"/>
      <c r="T90" s="70"/>
      <c r="U90" s="70"/>
    </row>
    <row r="91" spans="4:21" ht="12.75" x14ac:dyDescent="0.2">
      <c r="D91" s="68"/>
      <c r="P91" s="70"/>
      <c r="Q91" s="70"/>
      <c r="R91" s="70"/>
      <c r="S91" s="70"/>
      <c r="T91" s="70"/>
      <c r="U91" s="70"/>
    </row>
    <row r="92" spans="4:21" ht="12.75" x14ac:dyDescent="0.2">
      <c r="D92" s="68"/>
      <c r="P92" s="70"/>
      <c r="Q92" s="70"/>
      <c r="R92" s="70"/>
      <c r="S92" s="70"/>
      <c r="T92" s="70"/>
      <c r="U92" s="70"/>
    </row>
    <row r="93" spans="4:21" ht="12.75" x14ac:dyDescent="0.2">
      <c r="D93" s="68"/>
      <c r="P93" s="70"/>
      <c r="Q93" s="70"/>
      <c r="R93" s="70"/>
      <c r="S93" s="70"/>
      <c r="T93" s="70"/>
      <c r="U93" s="70"/>
    </row>
    <row r="94" spans="4:21" ht="12.75" x14ac:dyDescent="0.2">
      <c r="D94" s="68"/>
      <c r="P94" s="70"/>
      <c r="Q94" s="70"/>
      <c r="R94" s="70"/>
      <c r="S94" s="70"/>
      <c r="T94" s="70"/>
      <c r="U94" s="70"/>
    </row>
    <row r="95" spans="4:21" ht="12.75" x14ac:dyDescent="0.2">
      <c r="D95" s="68"/>
      <c r="P95" s="70"/>
      <c r="Q95" s="70"/>
      <c r="R95" s="70"/>
      <c r="S95" s="70"/>
      <c r="T95" s="70"/>
      <c r="U95" s="70"/>
    </row>
    <row r="96" spans="4:21" ht="12.75" x14ac:dyDescent="0.2">
      <c r="D96" s="68"/>
      <c r="P96" s="70"/>
      <c r="Q96" s="70"/>
      <c r="R96" s="70"/>
      <c r="S96" s="70"/>
      <c r="T96" s="70"/>
      <c r="U96" s="70"/>
    </row>
    <row r="97" spans="4:21" ht="12.75" x14ac:dyDescent="0.2">
      <c r="D97" s="68"/>
      <c r="P97" s="70"/>
      <c r="Q97" s="70"/>
      <c r="R97" s="70"/>
      <c r="S97" s="70"/>
      <c r="T97" s="70"/>
      <c r="U97" s="70"/>
    </row>
    <row r="98" spans="4:21" ht="12.75" x14ac:dyDescent="0.2">
      <c r="D98" s="68"/>
      <c r="P98" s="70"/>
      <c r="Q98" s="70"/>
      <c r="R98" s="70"/>
      <c r="S98" s="70"/>
      <c r="T98" s="70"/>
      <c r="U98" s="70"/>
    </row>
    <row r="99" spans="4:21" ht="12.75" x14ac:dyDescent="0.2">
      <c r="D99" s="68"/>
      <c r="P99" s="70"/>
      <c r="Q99" s="70"/>
      <c r="R99" s="70"/>
      <c r="S99" s="70"/>
      <c r="T99" s="70"/>
      <c r="U99" s="70"/>
    </row>
    <row r="100" spans="4:21" ht="12.75" x14ac:dyDescent="0.2">
      <c r="D100" s="68"/>
      <c r="P100" s="70"/>
      <c r="Q100" s="70"/>
      <c r="R100" s="70"/>
      <c r="S100" s="70"/>
      <c r="T100" s="70"/>
      <c r="U100" s="70"/>
    </row>
    <row r="101" spans="4:21" ht="12.75" x14ac:dyDescent="0.2">
      <c r="D101" s="68"/>
      <c r="P101" s="70"/>
      <c r="Q101" s="70"/>
      <c r="R101" s="70"/>
      <c r="S101" s="70"/>
      <c r="T101" s="70"/>
      <c r="U101" s="70"/>
    </row>
    <row r="102" spans="4:21" ht="12.75" x14ac:dyDescent="0.2">
      <c r="D102" s="68"/>
      <c r="P102" s="70"/>
      <c r="Q102" s="70"/>
      <c r="R102" s="70"/>
      <c r="S102" s="70"/>
      <c r="T102" s="70"/>
      <c r="U102" s="70"/>
    </row>
    <row r="103" spans="4:21" ht="12.75" x14ac:dyDescent="0.2">
      <c r="D103" s="68"/>
      <c r="P103" s="70"/>
      <c r="Q103" s="70"/>
      <c r="R103" s="70"/>
      <c r="S103" s="70"/>
      <c r="T103" s="70"/>
      <c r="U103" s="70"/>
    </row>
    <row r="104" spans="4:21" ht="12.75" x14ac:dyDescent="0.2">
      <c r="D104" s="68"/>
      <c r="P104" s="70"/>
      <c r="Q104" s="70"/>
      <c r="R104" s="70"/>
      <c r="S104" s="70"/>
      <c r="T104" s="70"/>
      <c r="U104" s="70"/>
    </row>
    <row r="105" spans="4:21" ht="12.75" x14ac:dyDescent="0.2">
      <c r="D105" s="68"/>
      <c r="P105" s="70"/>
      <c r="Q105" s="70"/>
      <c r="R105" s="70"/>
      <c r="S105" s="70"/>
      <c r="T105" s="70"/>
      <c r="U105" s="70"/>
    </row>
    <row r="106" spans="4:21" ht="12.75" x14ac:dyDescent="0.2">
      <c r="D106" s="68"/>
      <c r="P106" s="70"/>
      <c r="Q106" s="70"/>
      <c r="R106" s="70"/>
      <c r="S106" s="70"/>
      <c r="T106" s="70"/>
      <c r="U106" s="70"/>
    </row>
    <row r="107" spans="4:21" ht="12.75" x14ac:dyDescent="0.2">
      <c r="D107" s="68"/>
      <c r="P107" s="70"/>
      <c r="Q107" s="70"/>
      <c r="R107" s="70"/>
      <c r="S107" s="70"/>
      <c r="T107" s="70"/>
      <c r="U107" s="70"/>
    </row>
    <row r="108" spans="4:21" ht="12.75" x14ac:dyDescent="0.2">
      <c r="D108" s="68"/>
      <c r="P108" s="70"/>
      <c r="Q108" s="70"/>
      <c r="R108" s="70"/>
      <c r="S108" s="70"/>
      <c r="T108" s="70"/>
      <c r="U108" s="70"/>
    </row>
    <row r="109" spans="4:21" ht="12.75" x14ac:dyDescent="0.2">
      <c r="D109" s="68"/>
      <c r="P109" s="70"/>
      <c r="Q109" s="70"/>
      <c r="R109" s="70"/>
      <c r="S109" s="70"/>
      <c r="T109" s="70"/>
      <c r="U109" s="70"/>
    </row>
    <row r="110" spans="4:21" ht="12.75" x14ac:dyDescent="0.2">
      <c r="D110" s="68"/>
      <c r="P110" s="70"/>
      <c r="Q110" s="70"/>
      <c r="R110" s="70"/>
      <c r="S110" s="70"/>
      <c r="T110" s="70"/>
      <c r="U110" s="70"/>
    </row>
    <row r="111" spans="4:21" ht="12.75" x14ac:dyDescent="0.2">
      <c r="D111" s="68"/>
      <c r="P111" s="70"/>
      <c r="Q111" s="70"/>
      <c r="R111" s="70"/>
      <c r="S111" s="70"/>
      <c r="T111" s="70"/>
      <c r="U111" s="70"/>
    </row>
    <row r="112" spans="4:21" ht="12.75" x14ac:dyDescent="0.2">
      <c r="D112" s="68"/>
      <c r="P112" s="70"/>
      <c r="Q112" s="70"/>
      <c r="R112" s="70"/>
      <c r="S112" s="70"/>
      <c r="T112" s="70"/>
      <c r="U112" s="70"/>
    </row>
    <row r="113" spans="4:21" ht="12.75" x14ac:dyDescent="0.2">
      <c r="D113" s="68"/>
      <c r="P113" s="70"/>
      <c r="Q113" s="70"/>
      <c r="R113" s="70"/>
      <c r="S113" s="70"/>
      <c r="T113" s="70"/>
      <c r="U113" s="70"/>
    </row>
    <row r="114" spans="4:21" ht="12.75" x14ac:dyDescent="0.2">
      <c r="D114" s="68"/>
      <c r="P114" s="70"/>
      <c r="Q114" s="70"/>
      <c r="R114" s="70"/>
      <c r="S114" s="70"/>
      <c r="T114" s="70"/>
      <c r="U114" s="70"/>
    </row>
    <row r="115" spans="4:21" ht="12.75" x14ac:dyDescent="0.2">
      <c r="D115" s="68"/>
      <c r="P115" s="70"/>
      <c r="Q115" s="70"/>
      <c r="R115" s="70"/>
      <c r="S115" s="70"/>
      <c r="T115" s="70"/>
      <c r="U115" s="70"/>
    </row>
    <row r="116" spans="4:21" ht="12.75" x14ac:dyDescent="0.2">
      <c r="D116" s="68"/>
      <c r="P116" s="70"/>
      <c r="Q116" s="70"/>
      <c r="R116" s="70"/>
      <c r="S116" s="70"/>
      <c r="T116" s="70"/>
      <c r="U116" s="70"/>
    </row>
    <row r="117" spans="4:21" ht="12.75" x14ac:dyDescent="0.2">
      <c r="D117" s="68"/>
      <c r="P117" s="70"/>
      <c r="Q117" s="70"/>
      <c r="R117" s="70"/>
      <c r="S117" s="70"/>
      <c r="T117" s="70"/>
      <c r="U117" s="70"/>
    </row>
    <row r="118" spans="4:21" ht="12.75" x14ac:dyDescent="0.2">
      <c r="D118" s="68"/>
      <c r="P118" s="70"/>
      <c r="Q118" s="70"/>
      <c r="R118" s="70"/>
      <c r="S118" s="70"/>
      <c r="T118" s="70"/>
      <c r="U118" s="70"/>
    </row>
    <row r="119" spans="4:21" ht="12.75" x14ac:dyDescent="0.2">
      <c r="D119" s="68"/>
      <c r="P119" s="70"/>
      <c r="Q119" s="70"/>
      <c r="R119" s="70"/>
      <c r="S119" s="70"/>
      <c r="T119" s="70"/>
      <c r="U119" s="70"/>
    </row>
    <row r="120" spans="4:21" ht="12.75" x14ac:dyDescent="0.2">
      <c r="D120" s="68"/>
      <c r="P120" s="70"/>
      <c r="Q120" s="70"/>
      <c r="R120" s="70"/>
      <c r="S120" s="70"/>
      <c r="T120" s="70"/>
      <c r="U120" s="70"/>
    </row>
    <row r="121" spans="4:21" ht="12.75" x14ac:dyDescent="0.2">
      <c r="D121" s="68"/>
      <c r="P121" s="70"/>
      <c r="Q121" s="70"/>
      <c r="R121" s="70"/>
      <c r="S121" s="70"/>
      <c r="T121" s="70"/>
      <c r="U121" s="70"/>
    </row>
    <row r="122" spans="4:21" ht="12.75" x14ac:dyDescent="0.2">
      <c r="D122" s="68"/>
      <c r="P122" s="70"/>
      <c r="Q122" s="70"/>
      <c r="R122" s="70"/>
      <c r="S122" s="70"/>
      <c r="T122" s="70"/>
      <c r="U122" s="70"/>
    </row>
    <row r="123" spans="4:21" ht="12.75" x14ac:dyDescent="0.2">
      <c r="D123" s="68"/>
      <c r="P123" s="70"/>
      <c r="Q123" s="70"/>
      <c r="R123" s="70"/>
      <c r="S123" s="70"/>
      <c r="T123" s="70"/>
      <c r="U123" s="70"/>
    </row>
    <row r="124" spans="4:21" ht="12.75" x14ac:dyDescent="0.2">
      <c r="D124" s="68"/>
      <c r="P124" s="70"/>
      <c r="Q124" s="70"/>
      <c r="R124" s="70"/>
      <c r="S124" s="70"/>
      <c r="T124" s="70"/>
      <c r="U124" s="70"/>
    </row>
    <row r="125" spans="4:21" ht="12.75" x14ac:dyDescent="0.2">
      <c r="D125" s="68"/>
      <c r="P125" s="70"/>
      <c r="Q125" s="70"/>
      <c r="R125" s="70"/>
      <c r="S125" s="70"/>
      <c r="T125" s="70"/>
      <c r="U125" s="70"/>
    </row>
    <row r="126" spans="4:21" ht="12.75" x14ac:dyDescent="0.2">
      <c r="D126" s="68"/>
      <c r="P126" s="70"/>
      <c r="Q126" s="70"/>
      <c r="R126" s="70"/>
      <c r="S126" s="70"/>
      <c r="T126" s="70"/>
      <c r="U126" s="70"/>
    </row>
    <row r="127" spans="4:21" ht="12.75" x14ac:dyDescent="0.2">
      <c r="D127" s="68"/>
      <c r="P127" s="70"/>
      <c r="Q127" s="70"/>
      <c r="R127" s="70"/>
      <c r="S127" s="70"/>
      <c r="T127" s="70"/>
      <c r="U127" s="70"/>
    </row>
    <row r="128" spans="4:21" ht="12.75" x14ac:dyDescent="0.2">
      <c r="D128" s="68"/>
      <c r="P128" s="70"/>
      <c r="Q128" s="70"/>
      <c r="R128" s="70"/>
      <c r="S128" s="70"/>
      <c r="T128" s="70"/>
      <c r="U128" s="70"/>
    </row>
    <row r="129" spans="4:21" ht="12.75" x14ac:dyDescent="0.2">
      <c r="D129" s="68"/>
      <c r="P129" s="70"/>
      <c r="Q129" s="70"/>
      <c r="R129" s="70"/>
      <c r="S129" s="70"/>
      <c r="T129" s="70"/>
      <c r="U129" s="70"/>
    </row>
    <row r="130" spans="4:21" ht="12.75" x14ac:dyDescent="0.2">
      <c r="D130" s="68"/>
      <c r="P130" s="70"/>
      <c r="Q130" s="70"/>
      <c r="R130" s="70"/>
      <c r="S130" s="70"/>
      <c r="T130" s="70"/>
      <c r="U130" s="7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J2" sqref="J2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  <c r="W1" s="66">
        <v>3</v>
      </c>
    </row>
    <row r="2" spans="1:23" ht="12.75" x14ac:dyDescent="0.2">
      <c r="A2" s="66">
        <v>0</v>
      </c>
      <c r="B2" s="87">
        <f t="shared" ref="B2:B65" si="0">SUM(F2:I2)</f>
        <v>0</v>
      </c>
      <c r="C2" s="67">
        <f>INT(A2/2)*$W$1</f>
        <v>0</v>
      </c>
      <c r="D2" s="86">
        <v>0</v>
      </c>
      <c r="E2" s="71">
        <f>+C2+D2</f>
        <v>0</v>
      </c>
      <c r="F2" s="85">
        <v>0</v>
      </c>
      <c r="G2" s="85">
        <v>0</v>
      </c>
      <c r="H2" s="85">
        <v>0</v>
      </c>
      <c r="I2" s="85">
        <v>0</v>
      </c>
      <c r="J2" s="67">
        <f>IF($W$1&gt;=1,C2/$W$1,0)</f>
        <v>0</v>
      </c>
      <c r="K2" s="67">
        <f>IF($W$1&gt;=2,C2/$W$1,0)</f>
        <v>0</v>
      </c>
      <c r="L2" s="67">
        <f>IF($W$1&gt;=3,C2/$W$1,0)</f>
        <v>0</v>
      </c>
      <c r="M2" s="67">
        <f>IF($W$1&gt;=4,C2/$W$1,0)</f>
        <v>0</v>
      </c>
      <c r="N2" s="67">
        <f>IF($W$1&gt;=5,C2/$W$1,0)</f>
        <v>0</v>
      </c>
      <c r="O2" s="67">
        <f>IF($W$1&gt;=6,C2/$W$1,0)</f>
        <v>0</v>
      </c>
      <c r="P2" s="84">
        <v>0</v>
      </c>
      <c r="Q2" s="84">
        <v>0</v>
      </c>
      <c r="R2" s="84">
        <v>0</v>
      </c>
      <c r="S2" s="84">
        <v>0</v>
      </c>
      <c r="T2" s="84">
        <v>0</v>
      </c>
      <c r="U2" s="84">
        <v>0</v>
      </c>
      <c r="V2" s="66">
        <f t="shared" ref="V2:V65" si="1">F2*3+G2*4+H2*5+I2*6</f>
        <v>0</v>
      </c>
    </row>
    <row r="3" spans="1:23" ht="12.75" x14ac:dyDescent="0.2">
      <c r="A3" s="66">
        <v>1</v>
      </c>
      <c r="B3" s="87">
        <f t="shared" si="0"/>
        <v>0</v>
      </c>
      <c r="C3" s="67">
        <f t="shared" ref="C3:C66" si="2">INT(A3/2)*$W$1</f>
        <v>0</v>
      </c>
      <c r="D3" s="86">
        <v>0</v>
      </c>
      <c r="E3" s="71">
        <f t="shared" ref="E3:E66" si="3">+C3+D3</f>
        <v>0</v>
      </c>
      <c r="F3" s="85">
        <v>0</v>
      </c>
      <c r="G3" s="85">
        <v>0</v>
      </c>
      <c r="H3" s="85">
        <v>0</v>
      </c>
      <c r="I3" s="85">
        <v>0</v>
      </c>
      <c r="J3" s="67">
        <f t="shared" ref="J3:J66" si="4">IF($W$1&gt;=1,C3/$W$1,0)</f>
        <v>0</v>
      </c>
      <c r="K3" s="67">
        <f t="shared" ref="K3:K66" si="5">IF($W$1&gt;=2,C3/$W$1,0)</f>
        <v>0</v>
      </c>
      <c r="L3" s="67">
        <f t="shared" ref="L3:L66" si="6">IF($W$1&gt;=3,C3/$W$1,0)</f>
        <v>0</v>
      </c>
      <c r="M3" s="67">
        <f t="shared" ref="M3:M66" si="7">IF($W$1&gt;=4,C3/$W$1,0)</f>
        <v>0</v>
      </c>
      <c r="N3" s="67">
        <f t="shared" ref="N3:N66" si="8">IF($W$1&gt;=5,C3/$W$1,0)</f>
        <v>0</v>
      </c>
      <c r="O3" s="67">
        <f t="shared" ref="O3:O66" si="9">IF($W$1&gt;=6,C3/$W$1,0)</f>
        <v>0</v>
      </c>
      <c r="P3" s="84">
        <v>0</v>
      </c>
      <c r="Q3" s="84">
        <v>0</v>
      </c>
      <c r="R3" s="84">
        <v>0</v>
      </c>
      <c r="S3" s="84">
        <v>0</v>
      </c>
      <c r="T3" s="84">
        <v>0</v>
      </c>
      <c r="U3" s="84">
        <v>0</v>
      </c>
      <c r="V3" s="66">
        <f t="shared" si="1"/>
        <v>0</v>
      </c>
    </row>
    <row r="4" spans="1:23" ht="12.75" x14ac:dyDescent="0.2">
      <c r="A4" s="66">
        <v>2</v>
      </c>
      <c r="B4" s="87">
        <f t="shared" si="0"/>
        <v>0</v>
      </c>
      <c r="C4" s="67">
        <f t="shared" si="2"/>
        <v>3</v>
      </c>
      <c r="D4" s="86">
        <v>0</v>
      </c>
      <c r="E4" s="71">
        <f t="shared" si="3"/>
        <v>3</v>
      </c>
      <c r="F4" s="85">
        <v>0</v>
      </c>
      <c r="G4" s="85">
        <v>0</v>
      </c>
      <c r="H4" s="85">
        <v>0</v>
      </c>
      <c r="I4" s="85">
        <v>0</v>
      </c>
      <c r="J4" s="67">
        <f t="shared" si="4"/>
        <v>1</v>
      </c>
      <c r="K4" s="67">
        <f t="shared" si="5"/>
        <v>1</v>
      </c>
      <c r="L4" s="67">
        <f t="shared" si="6"/>
        <v>1</v>
      </c>
      <c r="M4" s="67">
        <f t="shared" si="7"/>
        <v>0</v>
      </c>
      <c r="N4" s="67">
        <f t="shared" si="8"/>
        <v>0</v>
      </c>
      <c r="O4" s="67">
        <f t="shared" si="9"/>
        <v>0</v>
      </c>
      <c r="P4" s="84">
        <v>0</v>
      </c>
      <c r="Q4" s="84">
        <v>0</v>
      </c>
      <c r="R4" s="84">
        <v>0</v>
      </c>
      <c r="S4" s="84">
        <v>0</v>
      </c>
      <c r="T4" s="84">
        <v>0</v>
      </c>
      <c r="U4" s="84">
        <v>0</v>
      </c>
      <c r="V4" s="66">
        <f t="shared" si="1"/>
        <v>0</v>
      </c>
    </row>
    <row r="5" spans="1:23" ht="12.75" x14ac:dyDescent="0.2">
      <c r="A5" s="66">
        <v>3</v>
      </c>
      <c r="B5" s="87">
        <f t="shared" si="0"/>
        <v>0</v>
      </c>
      <c r="C5" s="67">
        <f t="shared" si="2"/>
        <v>3</v>
      </c>
      <c r="D5" s="86">
        <v>0</v>
      </c>
      <c r="E5" s="71">
        <f t="shared" si="3"/>
        <v>3</v>
      </c>
      <c r="F5" s="85">
        <v>0</v>
      </c>
      <c r="G5" s="85">
        <v>0</v>
      </c>
      <c r="H5" s="85">
        <v>0</v>
      </c>
      <c r="I5" s="85">
        <v>0</v>
      </c>
      <c r="J5" s="67">
        <f t="shared" si="4"/>
        <v>1</v>
      </c>
      <c r="K5" s="67">
        <f t="shared" si="5"/>
        <v>1</v>
      </c>
      <c r="L5" s="67">
        <f t="shared" si="6"/>
        <v>1</v>
      </c>
      <c r="M5" s="67">
        <f t="shared" si="7"/>
        <v>0</v>
      </c>
      <c r="N5" s="67">
        <f t="shared" si="8"/>
        <v>0</v>
      </c>
      <c r="O5" s="67">
        <f t="shared" si="9"/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66">
        <f t="shared" si="1"/>
        <v>0</v>
      </c>
    </row>
    <row r="6" spans="1:23" ht="12.75" x14ac:dyDescent="0.2">
      <c r="A6" s="66">
        <v>4</v>
      </c>
      <c r="B6" s="87">
        <f t="shared" si="0"/>
        <v>0</v>
      </c>
      <c r="C6" s="67">
        <f t="shared" si="2"/>
        <v>6</v>
      </c>
      <c r="D6" s="86">
        <v>0</v>
      </c>
      <c r="E6" s="71">
        <f t="shared" si="3"/>
        <v>6</v>
      </c>
      <c r="F6" s="85">
        <v>0</v>
      </c>
      <c r="G6" s="85">
        <v>0</v>
      </c>
      <c r="H6" s="85">
        <v>0</v>
      </c>
      <c r="I6" s="85">
        <v>0</v>
      </c>
      <c r="J6" s="67">
        <f t="shared" si="4"/>
        <v>2</v>
      </c>
      <c r="K6" s="67">
        <f t="shared" si="5"/>
        <v>2</v>
      </c>
      <c r="L6" s="67">
        <f t="shared" si="6"/>
        <v>2</v>
      </c>
      <c r="M6" s="67">
        <f t="shared" si="7"/>
        <v>0</v>
      </c>
      <c r="N6" s="67">
        <f t="shared" si="8"/>
        <v>0</v>
      </c>
      <c r="O6" s="67">
        <f t="shared" si="9"/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66">
        <f t="shared" si="1"/>
        <v>0</v>
      </c>
    </row>
    <row r="7" spans="1:23" ht="12.75" x14ac:dyDescent="0.2">
      <c r="A7" s="66">
        <v>5</v>
      </c>
      <c r="B7" s="87">
        <f t="shared" si="0"/>
        <v>0</v>
      </c>
      <c r="C7" s="67">
        <f t="shared" si="2"/>
        <v>6</v>
      </c>
      <c r="D7" s="86">
        <v>0</v>
      </c>
      <c r="E7" s="71">
        <f t="shared" si="3"/>
        <v>6</v>
      </c>
      <c r="F7" s="85">
        <v>0</v>
      </c>
      <c r="G7" s="85">
        <v>0</v>
      </c>
      <c r="H7" s="85">
        <v>0</v>
      </c>
      <c r="I7" s="85">
        <v>0</v>
      </c>
      <c r="J7" s="67">
        <f t="shared" si="4"/>
        <v>2</v>
      </c>
      <c r="K7" s="67">
        <f t="shared" si="5"/>
        <v>2</v>
      </c>
      <c r="L7" s="67">
        <f t="shared" si="6"/>
        <v>2</v>
      </c>
      <c r="M7" s="67">
        <f t="shared" si="7"/>
        <v>0</v>
      </c>
      <c r="N7" s="67">
        <f t="shared" si="8"/>
        <v>0</v>
      </c>
      <c r="O7" s="67">
        <f t="shared" si="9"/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4">
        <v>0</v>
      </c>
      <c r="V7" s="66">
        <f t="shared" si="1"/>
        <v>0</v>
      </c>
    </row>
    <row r="8" spans="1:23" ht="12.75" x14ac:dyDescent="0.2">
      <c r="A8" s="66">
        <v>6</v>
      </c>
      <c r="B8" s="87">
        <f t="shared" si="0"/>
        <v>0</v>
      </c>
      <c r="C8" s="67">
        <f t="shared" si="2"/>
        <v>9</v>
      </c>
      <c r="D8" s="86">
        <v>0</v>
      </c>
      <c r="E8" s="71">
        <f t="shared" si="3"/>
        <v>9</v>
      </c>
      <c r="F8" s="85">
        <v>0</v>
      </c>
      <c r="G8" s="85">
        <v>0</v>
      </c>
      <c r="H8" s="85">
        <v>0</v>
      </c>
      <c r="I8" s="85">
        <v>0</v>
      </c>
      <c r="J8" s="67">
        <f t="shared" si="4"/>
        <v>3</v>
      </c>
      <c r="K8" s="67">
        <f t="shared" si="5"/>
        <v>3</v>
      </c>
      <c r="L8" s="67">
        <f t="shared" si="6"/>
        <v>3</v>
      </c>
      <c r="M8" s="67">
        <f t="shared" si="7"/>
        <v>0</v>
      </c>
      <c r="N8" s="67">
        <f t="shared" si="8"/>
        <v>0</v>
      </c>
      <c r="O8" s="67">
        <f t="shared" si="9"/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66">
        <f t="shared" si="1"/>
        <v>0</v>
      </c>
    </row>
    <row r="9" spans="1:23" ht="12.75" x14ac:dyDescent="0.2">
      <c r="A9" s="66">
        <v>7</v>
      </c>
      <c r="B9" s="87">
        <f t="shared" si="0"/>
        <v>0</v>
      </c>
      <c r="C9" s="67">
        <f t="shared" si="2"/>
        <v>9</v>
      </c>
      <c r="D9" s="86">
        <v>0</v>
      </c>
      <c r="E9" s="71">
        <f t="shared" si="3"/>
        <v>9</v>
      </c>
      <c r="F9" s="85">
        <v>0</v>
      </c>
      <c r="G9" s="85">
        <v>0</v>
      </c>
      <c r="H9" s="85">
        <v>0</v>
      </c>
      <c r="I9" s="85">
        <v>0</v>
      </c>
      <c r="J9" s="67">
        <f t="shared" si="4"/>
        <v>3</v>
      </c>
      <c r="K9" s="67">
        <f t="shared" si="5"/>
        <v>3</v>
      </c>
      <c r="L9" s="67">
        <f t="shared" si="6"/>
        <v>3</v>
      </c>
      <c r="M9" s="67">
        <f t="shared" si="7"/>
        <v>0</v>
      </c>
      <c r="N9" s="67">
        <f t="shared" si="8"/>
        <v>0</v>
      </c>
      <c r="O9" s="67">
        <f t="shared" si="9"/>
        <v>0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66">
        <f t="shared" si="1"/>
        <v>0</v>
      </c>
    </row>
    <row r="10" spans="1:23" ht="12.75" x14ac:dyDescent="0.2">
      <c r="A10" s="66">
        <v>8</v>
      </c>
      <c r="B10" s="87">
        <f t="shared" si="0"/>
        <v>0</v>
      </c>
      <c r="C10" s="67">
        <f t="shared" si="2"/>
        <v>12</v>
      </c>
      <c r="D10" s="86">
        <v>0</v>
      </c>
      <c r="E10" s="71">
        <f t="shared" si="3"/>
        <v>12</v>
      </c>
      <c r="F10" s="85">
        <v>0</v>
      </c>
      <c r="G10" s="85">
        <v>0</v>
      </c>
      <c r="H10" s="85">
        <v>0</v>
      </c>
      <c r="I10" s="85">
        <v>0</v>
      </c>
      <c r="J10" s="67">
        <f t="shared" si="4"/>
        <v>4</v>
      </c>
      <c r="K10" s="67">
        <f t="shared" si="5"/>
        <v>4</v>
      </c>
      <c r="L10" s="67">
        <f t="shared" si="6"/>
        <v>4</v>
      </c>
      <c r="M10" s="67">
        <f t="shared" si="7"/>
        <v>0</v>
      </c>
      <c r="N10" s="67">
        <f t="shared" si="8"/>
        <v>0</v>
      </c>
      <c r="O10" s="67">
        <f t="shared" si="9"/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66">
        <f t="shared" si="1"/>
        <v>0</v>
      </c>
    </row>
    <row r="11" spans="1:23" ht="12.75" x14ac:dyDescent="0.2">
      <c r="A11" s="66">
        <v>9</v>
      </c>
      <c r="B11" s="87">
        <f t="shared" si="0"/>
        <v>0</v>
      </c>
      <c r="C11" s="67">
        <f t="shared" si="2"/>
        <v>12</v>
      </c>
      <c r="D11" s="86">
        <v>0</v>
      </c>
      <c r="E11" s="71">
        <f t="shared" si="3"/>
        <v>12</v>
      </c>
      <c r="F11" s="85">
        <v>0</v>
      </c>
      <c r="G11" s="85">
        <v>0</v>
      </c>
      <c r="H11" s="85">
        <v>0</v>
      </c>
      <c r="I11" s="85">
        <v>0</v>
      </c>
      <c r="J11" s="67">
        <f t="shared" si="4"/>
        <v>4</v>
      </c>
      <c r="K11" s="67">
        <f t="shared" si="5"/>
        <v>4</v>
      </c>
      <c r="L11" s="67">
        <f t="shared" si="6"/>
        <v>4</v>
      </c>
      <c r="M11" s="67">
        <f t="shared" si="7"/>
        <v>0</v>
      </c>
      <c r="N11" s="67">
        <f t="shared" si="8"/>
        <v>0</v>
      </c>
      <c r="O11" s="67">
        <f t="shared" si="9"/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66">
        <f t="shared" si="1"/>
        <v>0</v>
      </c>
    </row>
    <row r="12" spans="1:23" ht="12.75" x14ac:dyDescent="0.2">
      <c r="A12" s="66">
        <v>10</v>
      </c>
      <c r="B12" s="87">
        <f t="shared" si="0"/>
        <v>0</v>
      </c>
      <c r="C12" s="67">
        <f t="shared" si="2"/>
        <v>15</v>
      </c>
      <c r="D12" s="86">
        <v>0</v>
      </c>
      <c r="E12" s="71">
        <f t="shared" si="3"/>
        <v>15</v>
      </c>
      <c r="F12" s="85">
        <v>0</v>
      </c>
      <c r="G12" s="85">
        <v>0</v>
      </c>
      <c r="H12" s="85">
        <v>0</v>
      </c>
      <c r="I12" s="85">
        <v>0</v>
      </c>
      <c r="J12" s="67">
        <f t="shared" si="4"/>
        <v>5</v>
      </c>
      <c r="K12" s="67">
        <f t="shared" si="5"/>
        <v>5</v>
      </c>
      <c r="L12" s="67">
        <f t="shared" si="6"/>
        <v>5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66">
        <f t="shared" si="1"/>
        <v>0</v>
      </c>
    </row>
    <row r="13" spans="1:23" ht="12.75" x14ac:dyDescent="0.2">
      <c r="A13" s="66">
        <v>11</v>
      </c>
      <c r="B13" s="87">
        <f t="shared" si="0"/>
        <v>0</v>
      </c>
      <c r="C13" s="67">
        <f t="shared" si="2"/>
        <v>15</v>
      </c>
      <c r="D13" s="86">
        <v>0</v>
      </c>
      <c r="E13" s="71">
        <f t="shared" si="3"/>
        <v>15</v>
      </c>
      <c r="F13" s="85">
        <v>0</v>
      </c>
      <c r="G13" s="85">
        <v>0</v>
      </c>
      <c r="H13" s="85">
        <v>0</v>
      </c>
      <c r="I13" s="85">
        <v>0</v>
      </c>
      <c r="J13" s="67">
        <f t="shared" si="4"/>
        <v>5</v>
      </c>
      <c r="K13" s="67">
        <f t="shared" si="5"/>
        <v>5</v>
      </c>
      <c r="L13" s="67">
        <f t="shared" si="6"/>
        <v>5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66">
        <f t="shared" si="1"/>
        <v>0</v>
      </c>
    </row>
    <row r="14" spans="1:23" ht="12.75" x14ac:dyDescent="0.2">
      <c r="A14" s="66">
        <v>12</v>
      </c>
      <c r="B14" s="87">
        <f t="shared" si="0"/>
        <v>0</v>
      </c>
      <c r="C14" s="67">
        <f t="shared" si="2"/>
        <v>18</v>
      </c>
      <c r="D14" s="86">
        <v>0</v>
      </c>
      <c r="E14" s="71">
        <f t="shared" si="3"/>
        <v>18</v>
      </c>
      <c r="F14" s="85">
        <v>0</v>
      </c>
      <c r="G14" s="85">
        <v>0</v>
      </c>
      <c r="H14" s="85">
        <v>0</v>
      </c>
      <c r="I14" s="85">
        <v>0</v>
      </c>
      <c r="J14" s="67">
        <f t="shared" si="4"/>
        <v>6</v>
      </c>
      <c r="K14" s="67">
        <f t="shared" si="5"/>
        <v>6</v>
      </c>
      <c r="L14" s="67">
        <f t="shared" si="6"/>
        <v>6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66">
        <f t="shared" si="1"/>
        <v>0</v>
      </c>
    </row>
    <row r="15" spans="1:23" ht="12.75" x14ac:dyDescent="0.2">
      <c r="A15" s="66">
        <v>13</v>
      </c>
      <c r="B15" s="87">
        <f t="shared" si="0"/>
        <v>0</v>
      </c>
      <c r="C15" s="67">
        <f t="shared" si="2"/>
        <v>18</v>
      </c>
      <c r="D15" s="86">
        <v>0</v>
      </c>
      <c r="E15" s="71">
        <f t="shared" si="3"/>
        <v>18</v>
      </c>
      <c r="F15" s="85">
        <v>0</v>
      </c>
      <c r="G15" s="85">
        <v>0</v>
      </c>
      <c r="H15" s="85">
        <v>0</v>
      </c>
      <c r="I15" s="85">
        <v>0</v>
      </c>
      <c r="J15" s="67">
        <f t="shared" si="4"/>
        <v>6</v>
      </c>
      <c r="K15" s="67">
        <f t="shared" si="5"/>
        <v>6</v>
      </c>
      <c r="L15" s="67">
        <f t="shared" si="6"/>
        <v>6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66">
        <f t="shared" si="1"/>
        <v>0</v>
      </c>
    </row>
    <row r="16" spans="1:23" ht="12.75" x14ac:dyDescent="0.2">
      <c r="A16" s="66">
        <v>14</v>
      </c>
      <c r="B16" s="87">
        <f t="shared" si="0"/>
        <v>0</v>
      </c>
      <c r="C16" s="67">
        <f t="shared" si="2"/>
        <v>21</v>
      </c>
      <c r="D16" s="86">
        <v>0</v>
      </c>
      <c r="E16" s="71">
        <f t="shared" si="3"/>
        <v>21</v>
      </c>
      <c r="F16" s="85">
        <v>0</v>
      </c>
      <c r="G16" s="85">
        <v>0</v>
      </c>
      <c r="H16" s="85">
        <v>0</v>
      </c>
      <c r="I16" s="85">
        <v>0</v>
      </c>
      <c r="J16" s="67">
        <f t="shared" si="4"/>
        <v>7</v>
      </c>
      <c r="K16" s="67">
        <f t="shared" si="5"/>
        <v>7</v>
      </c>
      <c r="L16" s="67">
        <f t="shared" si="6"/>
        <v>7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66">
        <f t="shared" si="1"/>
        <v>0</v>
      </c>
    </row>
    <row r="17" spans="1:22" ht="12.75" x14ac:dyDescent="0.2">
      <c r="A17" s="66">
        <v>15</v>
      </c>
      <c r="B17" s="87">
        <f t="shared" si="0"/>
        <v>0</v>
      </c>
      <c r="C17" s="67">
        <f t="shared" si="2"/>
        <v>21</v>
      </c>
      <c r="D17" s="86">
        <v>0</v>
      </c>
      <c r="E17" s="71">
        <f t="shared" si="3"/>
        <v>21</v>
      </c>
      <c r="F17" s="85">
        <v>0</v>
      </c>
      <c r="G17" s="85">
        <v>0</v>
      </c>
      <c r="H17" s="85">
        <v>0</v>
      </c>
      <c r="I17" s="85">
        <v>0</v>
      </c>
      <c r="J17" s="67">
        <f t="shared" si="4"/>
        <v>7</v>
      </c>
      <c r="K17" s="67">
        <f t="shared" si="5"/>
        <v>7</v>
      </c>
      <c r="L17" s="67">
        <f t="shared" si="6"/>
        <v>7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66">
        <f t="shared" si="1"/>
        <v>0</v>
      </c>
    </row>
    <row r="18" spans="1:22" ht="12.75" x14ac:dyDescent="0.2">
      <c r="A18" s="66">
        <v>16</v>
      </c>
      <c r="B18" s="87">
        <f t="shared" si="0"/>
        <v>0</v>
      </c>
      <c r="C18" s="67">
        <f t="shared" si="2"/>
        <v>24</v>
      </c>
      <c r="D18" s="86">
        <v>0</v>
      </c>
      <c r="E18" s="71">
        <f t="shared" si="3"/>
        <v>24</v>
      </c>
      <c r="F18" s="85">
        <v>0</v>
      </c>
      <c r="G18" s="85">
        <v>0</v>
      </c>
      <c r="H18" s="85">
        <v>0</v>
      </c>
      <c r="I18" s="85">
        <v>0</v>
      </c>
      <c r="J18" s="67">
        <f t="shared" si="4"/>
        <v>8</v>
      </c>
      <c r="K18" s="67">
        <f t="shared" si="5"/>
        <v>8</v>
      </c>
      <c r="L18" s="67">
        <f t="shared" si="6"/>
        <v>8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66">
        <f t="shared" si="1"/>
        <v>0</v>
      </c>
    </row>
    <row r="19" spans="1:22" ht="12.75" x14ac:dyDescent="0.2">
      <c r="A19" s="66">
        <v>17</v>
      </c>
      <c r="B19" s="87">
        <f t="shared" si="0"/>
        <v>0</v>
      </c>
      <c r="C19" s="67">
        <f t="shared" si="2"/>
        <v>24</v>
      </c>
      <c r="D19" s="86">
        <v>0</v>
      </c>
      <c r="E19" s="71">
        <f t="shared" si="3"/>
        <v>24</v>
      </c>
      <c r="F19" s="85">
        <v>0</v>
      </c>
      <c r="G19" s="85">
        <v>0</v>
      </c>
      <c r="H19" s="85">
        <v>0</v>
      </c>
      <c r="I19" s="85">
        <v>0</v>
      </c>
      <c r="J19" s="67">
        <f t="shared" si="4"/>
        <v>8</v>
      </c>
      <c r="K19" s="67">
        <f t="shared" si="5"/>
        <v>8</v>
      </c>
      <c r="L19" s="67">
        <f t="shared" si="6"/>
        <v>8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66">
        <f t="shared" si="1"/>
        <v>0</v>
      </c>
    </row>
    <row r="20" spans="1:22" ht="12.75" x14ac:dyDescent="0.2">
      <c r="A20" s="66">
        <v>18</v>
      </c>
      <c r="B20" s="87">
        <f t="shared" si="0"/>
        <v>0</v>
      </c>
      <c r="C20" s="67">
        <f t="shared" si="2"/>
        <v>27</v>
      </c>
      <c r="D20" s="86">
        <v>0</v>
      </c>
      <c r="E20" s="71">
        <f t="shared" si="3"/>
        <v>27</v>
      </c>
      <c r="F20" s="85">
        <v>0</v>
      </c>
      <c r="G20" s="85">
        <v>0</v>
      </c>
      <c r="H20" s="85">
        <v>0</v>
      </c>
      <c r="I20" s="85">
        <v>0</v>
      </c>
      <c r="J20" s="67">
        <f t="shared" si="4"/>
        <v>9</v>
      </c>
      <c r="K20" s="67">
        <f t="shared" si="5"/>
        <v>9</v>
      </c>
      <c r="L20" s="67">
        <f t="shared" si="6"/>
        <v>9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66">
        <f t="shared" si="1"/>
        <v>0</v>
      </c>
    </row>
    <row r="21" spans="1:22" ht="12.75" x14ac:dyDescent="0.2">
      <c r="A21" s="66">
        <v>19</v>
      </c>
      <c r="B21" s="87">
        <f t="shared" si="0"/>
        <v>0</v>
      </c>
      <c r="C21" s="67">
        <f t="shared" si="2"/>
        <v>27</v>
      </c>
      <c r="D21" s="86">
        <v>0</v>
      </c>
      <c r="E21" s="71">
        <f t="shared" si="3"/>
        <v>27</v>
      </c>
      <c r="F21" s="85">
        <v>0</v>
      </c>
      <c r="G21" s="85">
        <v>0</v>
      </c>
      <c r="H21" s="85">
        <v>0</v>
      </c>
      <c r="I21" s="85">
        <v>0</v>
      </c>
      <c r="J21" s="67">
        <f t="shared" si="4"/>
        <v>9</v>
      </c>
      <c r="K21" s="67">
        <f t="shared" si="5"/>
        <v>9</v>
      </c>
      <c r="L21" s="67">
        <f t="shared" si="6"/>
        <v>9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66">
        <f t="shared" si="1"/>
        <v>0</v>
      </c>
    </row>
    <row r="22" spans="1:22" ht="12.75" x14ac:dyDescent="0.2">
      <c r="A22" s="66">
        <v>20</v>
      </c>
      <c r="B22" s="87">
        <f t="shared" si="0"/>
        <v>0</v>
      </c>
      <c r="C22" s="67">
        <f t="shared" si="2"/>
        <v>30</v>
      </c>
      <c r="D22" s="86">
        <v>0</v>
      </c>
      <c r="E22" s="71">
        <f t="shared" si="3"/>
        <v>30</v>
      </c>
      <c r="F22" s="85">
        <v>0</v>
      </c>
      <c r="G22" s="85">
        <v>0</v>
      </c>
      <c r="H22" s="85">
        <v>0</v>
      </c>
      <c r="I22" s="85">
        <v>0</v>
      </c>
      <c r="J22" s="67">
        <f t="shared" si="4"/>
        <v>10</v>
      </c>
      <c r="K22" s="67">
        <f t="shared" si="5"/>
        <v>10</v>
      </c>
      <c r="L22" s="67">
        <f t="shared" si="6"/>
        <v>10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66">
        <f t="shared" si="1"/>
        <v>0</v>
      </c>
    </row>
    <row r="23" spans="1:22" ht="12.75" x14ac:dyDescent="0.2">
      <c r="A23" s="66">
        <v>21</v>
      </c>
      <c r="B23" s="87">
        <f t="shared" si="0"/>
        <v>0</v>
      </c>
      <c r="C23" s="67">
        <f t="shared" si="2"/>
        <v>30</v>
      </c>
      <c r="D23" s="86">
        <v>0</v>
      </c>
      <c r="E23" s="71">
        <f t="shared" si="3"/>
        <v>30</v>
      </c>
      <c r="F23" s="85">
        <v>0</v>
      </c>
      <c r="G23" s="85">
        <v>0</v>
      </c>
      <c r="H23" s="85">
        <v>0</v>
      </c>
      <c r="I23" s="85">
        <v>0</v>
      </c>
      <c r="J23" s="67">
        <f t="shared" si="4"/>
        <v>10</v>
      </c>
      <c r="K23" s="67">
        <f t="shared" si="5"/>
        <v>10</v>
      </c>
      <c r="L23" s="67">
        <f t="shared" si="6"/>
        <v>10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66">
        <f t="shared" si="1"/>
        <v>0</v>
      </c>
    </row>
    <row r="24" spans="1:22" ht="12.75" x14ac:dyDescent="0.2">
      <c r="A24" s="66">
        <v>22</v>
      </c>
      <c r="B24" s="87">
        <f t="shared" si="0"/>
        <v>0</v>
      </c>
      <c r="C24" s="67">
        <f t="shared" si="2"/>
        <v>33</v>
      </c>
      <c r="D24" s="86">
        <v>0</v>
      </c>
      <c r="E24" s="71">
        <f t="shared" si="3"/>
        <v>33</v>
      </c>
      <c r="F24" s="85">
        <v>0</v>
      </c>
      <c r="G24" s="85">
        <v>0</v>
      </c>
      <c r="H24" s="85">
        <v>0</v>
      </c>
      <c r="I24" s="85">
        <v>0</v>
      </c>
      <c r="J24" s="67">
        <f t="shared" si="4"/>
        <v>11</v>
      </c>
      <c r="K24" s="67">
        <f t="shared" si="5"/>
        <v>11</v>
      </c>
      <c r="L24" s="67">
        <f t="shared" si="6"/>
        <v>11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66">
        <f t="shared" si="1"/>
        <v>0</v>
      </c>
    </row>
    <row r="25" spans="1:22" ht="12.75" x14ac:dyDescent="0.2">
      <c r="A25" s="66">
        <v>23</v>
      </c>
      <c r="B25" s="87">
        <f t="shared" si="0"/>
        <v>0</v>
      </c>
      <c r="C25" s="67">
        <f t="shared" si="2"/>
        <v>33</v>
      </c>
      <c r="D25" s="86">
        <v>0</v>
      </c>
      <c r="E25" s="71">
        <f t="shared" si="3"/>
        <v>33</v>
      </c>
      <c r="F25" s="85">
        <v>0</v>
      </c>
      <c r="G25" s="85">
        <v>0</v>
      </c>
      <c r="H25" s="85">
        <v>0</v>
      </c>
      <c r="I25" s="85">
        <v>0</v>
      </c>
      <c r="J25" s="67">
        <f t="shared" si="4"/>
        <v>11</v>
      </c>
      <c r="K25" s="67">
        <f t="shared" si="5"/>
        <v>11</v>
      </c>
      <c r="L25" s="67">
        <f t="shared" si="6"/>
        <v>11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84">
        <v>0</v>
      </c>
      <c r="V25" s="66">
        <f t="shared" si="1"/>
        <v>0</v>
      </c>
    </row>
    <row r="26" spans="1:22" ht="12.75" x14ac:dyDescent="0.2">
      <c r="A26" s="66">
        <v>24</v>
      </c>
      <c r="B26" s="87">
        <f t="shared" si="0"/>
        <v>0</v>
      </c>
      <c r="C26" s="67">
        <f t="shared" si="2"/>
        <v>36</v>
      </c>
      <c r="D26" s="86">
        <v>0</v>
      </c>
      <c r="E26" s="71">
        <f t="shared" si="3"/>
        <v>36</v>
      </c>
      <c r="F26" s="85">
        <v>0</v>
      </c>
      <c r="G26" s="85">
        <v>0</v>
      </c>
      <c r="H26" s="85">
        <v>0</v>
      </c>
      <c r="I26" s="85">
        <v>0</v>
      </c>
      <c r="J26" s="67">
        <f t="shared" si="4"/>
        <v>12</v>
      </c>
      <c r="K26" s="67">
        <f t="shared" si="5"/>
        <v>12</v>
      </c>
      <c r="L26" s="67">
        <f t="shared" si="6"/>
        <v>12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66">
        <f t="shared" si="1"/>
        <v>0</v>
      </c>
    </row>
    <row r="27" spans="1:22" ht="12.75" x14ac:dyDescent="0.2">
      <c r="A27" s="66">
        <v>25</v>
      </c>
      <c r="B27" s="87">
        <f t="shared" si="0"/>
        <v>0</v>
      </c>
      <c r="C27" s="67">
        <f t="shared" si="2"/>
        <v>36</v>
      </c>
      <c r="D27" s="86">
        <v>0</v>
      </c>
      <c r="E27" s="71">
        <f t="shared" si="3"/>
        <v>36</v>
      </c>
      <c r="F27" s="85">
        <v>0</v>
      </c>
      <c r="G27" s="85">
        <v>0</v>
      </c>
      <c r="H27" s="85">
        <v>0</v>
      </c>
      <c r="I27" s="85">
        <v>0</v>
      </c>
      <c r="J27" s="67">
        <f t="shared" si="4"/>
        <v>12</v>
      </c>
      <c r="K27" s="67">
        <f t="shared" si="5"/>
        <v>12</v>
      </c>
      <c r="L27" s="67">
        <f t="shared" si="6"/>
        <v>12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66">
        <f t="shared" si="1"/>
        <v>0</v>
      </c>
    </row>
    <row r="28" spans="1:22" ht="12.75" x14ac:dyDescent="0.2">
      <c r="A28" s="66">
        <v>26</v>
      </c>
      <c r="B28" s="87">
        <f t="shared" si="0"/>
        <v>0</v>
      </c>
      <c r="C28" s="67">
        <f t="shared" si="2"/>
        <v>39</v>
      </c>
      <c r="D28" s="86">
        <v>0</v>
      </c>
      <c r="E28" s="71">
        <f t="shared" si="3"/>
        <v>39</v>
      </c>
      <c r="F28" s="85">
        <v>0</v>
      </c>
      <c r="G28" s="85">
        <v>0</v>
      </c>
      <c r="H28" s="85">
        <v>0</v>
      </c>
      <c r="I28" s="85">
        <v>0</v>
      </c>
      <c r="J28" s="67">
        <f t="shared" si="4"/>
        <v>13</v>
      </c>
      <c r="K28" s="67">
        <f t="shared" si="5"/>
        <v>13</v>
      </c>
      <c r="L28" s="67">
        <f t="shared" si="6"/>
        <v>13</v>
      </c>
      <c r="M28" s="67">
        <f t="shared" si="7"/>
        <v>0</v>
      </c>
      <c r="N28" s="67">
        <f t="shared" si="8"/>
        <v>0</v>
      </c>
      <c r="O28" s="67">
        <f t="shared" si="9"/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66">
        <f t="shared" si="1"/>
        <v>0</v>
      </c>
    </row>
    <row r="29" spans="1:22" ht="12.75" x14ac:dyDescent="0.2">
      <c r="A29" s="66">
        <v>27</v>
      </c>
      <c r="B29" s="87">
        <f t="shared" si="0"/>
        <v>0</v>
      </c>
      <c r="C29" s="67">
        <f t="shared" si="2"/>
        <v>39</v>
      </c>
      <c r="D29" s="86">
        <v>0</v>
      </c>
      <c r="E29" s="71">
        <f t="shared" si="3"/>
        <v>39</v>
      </c>
      <c r="F29" s="85">
        <v>0</v>
      </c>
      <c r="G29" s="85">
        <v>0</v>
      </c>
      <c r="H29" s="85">
        <v>0</v>
      </c>
      <c r="I29" s="85">
        <v>0</v>
      </c>
      <c r="J29" s="67">
        <f t="shared" si="4"/>
        <v>13</v>
      </c>
      <c r="K29" s="67">
        <f t="shared" si="5"/>
        <v>13</v>
      </c>
      <c r="L29" s="67">
        <f t="shared" si="6"/>
        <v>13</v>
      </c>
      <c r="M29" s="67">
        <f t="shared" si="7"/>
        <v>0</v>
      </c>
      <c r="N29" s="67">
        <f t="shared" si="8"/>
        <v>0</v>
      </c>
      <c r="O29" s="67">
        <f t="shared" si="9"/>
        <v>0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66">
        <f t="shared" si="1"/>
        <v>0</v>
      </c>
    </row>
    <row r="30" spans="1:22" ht="12.75" x14ac:dyDescent="0.2">
      <c r="A30" s="66">
        <v>28</v>
      </c>
      <c r="B30" s="87">
        <f t="shared" si="0"/>
        <v>0</v>
      </c>
      <c r="C30" s="67">
        <f t="shared" si="2"/>
        <v>42</v>
      </c>
      <c r="D30" s="86">
        <v>0</v>
      </c>
      <c r="E30" s="71">
        <f t="shared" si="3"/>
        <v>42</v>
      </c>
      <c r="F30" s="85">
        <v>0</v>
      </c>
      <c r="G30" s="85">
        <v>0</v>
      </c>
      <c r="H30" s="85">
        <v>0</v>
      </c>
      <c r="I30" s="85">
        <v>0</v>
      </c>
      <c r="J30" s="67">
        <f t="shared" si="4"/>
        <v>14</v>
      </c>
      <c r="K30" s="67">
        <f t="shared" si="5"/>
        <v>14</v>
      </c>
      <c r="L30" s="67">
        <f t="shared" si="6"/>
        <v>14</v>
      </c>
      <c r="M30" s="67">
        <f t="shared" si="7"/>
        <v>0</v>
      </c>
      <c r="N30" s="67">
        <f t="shared" si="8"/>
        <v>0</v>
      </c>
      <c r="O30" s="67">
        <f t="shared" si="9"/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66">
        <f t="shared" si="1"/>
        <v>0</v>
      </c>
    </row>
    <row r="31" spans="1:22" ht="12.75" x14ac:dyDescent="0.2">
      <c r="A31" s="66">
        <v>29</v>
      </c>
      <c r="B31" s="87">
        <f t="shared" si="0"/>
        <v>0</v>
      </c>
      <c r="C31" s="67">
        <f t="shared" si="2"/>
        <v>42</v>
      </c>
      <c r="D31" s="86">
        <v>0</v>
      </c>
      <c r="E31" s="71">
        <f t="shared" si="3"/>
        <v>42</v>
      </c>
      <c r="F31" s="85">
        <v>0</v>
      </c>
      <c r="G31" s="85">
        <v>0</v>
      </c>
      <c r="H31" s="85">
        <v>0</v>
      </c>
      <c r="I31" s="85">
        <v>0</v>
      </c>
      <c r="J31" s="67">
        <f t="shared" si="4"/>
        <v>14</v>
      </c>
      <c r="K31" s="67">
        <f t="shared" si="5"/>
        <v>14</v>
      </c>
      <c r="L31" s="67">
        <f t="shared" si="6"/>
        <v>14</v>
      </c>
      <c r="M31" s="67">
        <f t="shared" si="7"/>
        <v>0</v>
      </c>
      <c r="N31" s="67">
        <f t="shared" si="8"/>
        <v>0</v>
      </c>
      <c r="O31" s="67">
        <f t="shared" si="9"/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66">
        <f t="shared" si="1"/>
        <v>0</v>
      </c>
    </row>
    <row r="32" spans="1:22" ht="12.75" x14ac:dyDescent="0.2">
      <c r="A32" s="66">
        <v>30</v>
      </c>
      <c r="B32" s="87">
        <f t="shared" si="0"/>
        <v>0</v>
      </c>
      <c r="C32" s="67">
        <f t="shared" si="2"/>
        <v>45</v>
      </c>
      <c r="D32" s="86">
        <v>0</v>
      </c>
      <c r="E32" s="71">
        <f t="shared" si="3"/>
        <v>45</v>
      </c>
      <c r="F32" s="85">
        <v>0</v>
      </c>
      <c r="G32" s="85">
        <v>0</v>
      </c>
      <c r="H32" s="85">
        <v>0</v>
      </c>
      <c r="I32" s="85">
        <v>0</v>
      </c>
      <c r="J32" s="67">
        <f t="shared" si="4"/>
        <v>15</v>
      </c>
      <c r="K32" s="67">
        <f t="shared" si="5"/>
        <v>15</v>
      </c>
      <c r="L32" s="67">
        <f t="shared" si="6"/>
        <v>15</v>
      </c>
      <c r="M32" s="67">
        <f t="shared" si="7"/>
        <v>0</v>
      </c>
      <c r="N32" s="67">
        <f t="shared" si="8"/>
        <v>0</v>
      </c>
      <c r="O32" s="67">
        <f t="shared" si="9"/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66">
        <f t="shared" si="1"/>
        <v>0</v>
      </c>
    </row>
    <row r="33" spans="1:22" ht="12.75" x14ac:dyDescent="0.2">
      <c r="A33" s="66">
        <v>31</v>
      </c>
      <c r="B33" s="87">
        <f t="shared" si="0"/>
        <v>0</v>
      </c>
      <c r="C33" s="67">
        <f t="shared" si="2"/>
        <v>45</v>
      </c>
      <c r="D33" s="86">
        <v>0</v>
      </c>
      <c r="E33" s="71">
        <f t="shared" si="3"/>
        <v>45</v>
      </c>
      <c r="F33" s="85">
        <v>0</v>
      </c>
      <c r="G33" s="85">
        <v>0</v>
      </c>
      <c r="H33" s="85">
        <v>0</v>
      </c>
      <c r="I33" s="85">
        <v>0</v>
      </c>
      <c r="J33" s="67">
        <f t="shared" si="4"/>
        <v>15</v>
      </c>
      <c r="K33" s="67">
        <f t="shared" si="5"/>
        <v>15</v>
      </c>
      <c r="L33" s="67">
        <f t="shared" si="6"/>
        <v>15</v>
      </c>
      <c r="M33" s="67">
        <f t="shared" si="7"/>
        <v>0</v>
      </c>
      <c r="N33" s="67">
        <f t="shared" si="8"/>
        <v>0</v>
      </c>
      <c r="O33" s="67">
        <f t="shared" si="9"/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66">
        <f t="shared" si="1"/>
        <v>0</v>
      </c>
    </row>
    <row r="34" spans="1:22" ht="12.75" x14ac:dyDescent="0.2">
      <c r="A34" s="66">
        <v>32</v>
      </c>
      <c r="B34" s="87">
        <f t="shared" si="0"/>
        <v>0</v>
      </c>
      <c r="C34" s="67">
        <f t="shared" si="2"/>
        <v>48</v>
      </c>
      <c r="D34" s="86">
        <v>0</v>
      </c>
      <c r="E34" s="71">
        <f t="shared" si="3"/>
        <v>48</v>
      </c>
      <c r="F34" s="85">
        <v>0</v>
      </c>
      <c r="G34" s="85">
        <v>0</v>
      </c>
      <c r="H34" s="85">
        <v>0</v>
      </c>
      <c r="I34" s="85">
        <v>0</v>
      </c>
      <c r="J34" s="67">
        <f t="shared" si="4"/>
        <v>16</v>
      </c>
      <c r="K34" s="67">
        <f t="shared" si="5"/>
        <v>16</v>
      </c>
      <c r="L34" s="67">
        <f t="shared" si="6"/>
        <v>16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66">
        <f t="shared" si="1"/>
        <v>0</v>
      </c>
    </row>
    <row r="35" spans="1:22" ht="12.75" x14ac:dyDescent="0.2">
      <c r="A35" s="66">
        <v>33</v>
      </c>
      <c r="B35" s="87">
        <f t="shared" si="0"/>
        <v>0</v>
      </c>
      <c r="C35" s="67">
        <f t="shared" si="2"/>
        <v>48</v>
      </c>
      <c r="D35" s="86">
        <v>0</v>
      </c>
      <c r="E35" s="71">
        <f t="shared" si="3"/>
        <v>48</v>
      </c>
      <c r="F35" s="85">
        <v>0</v>
      </c>
      <c r="G35" s="85">
        <v>0</v>
      </c>
      <c r="H35" s="85">
        <v>0</v>
      </c>
      <c r="I35" s="85">
        <v>0</v>
      </c>
      <c r="J35" s="67">
        <f t="shared" si="4"/>
        <v>16</v>
      </c>
      <c r="K35" s="67">
        <f t="shared" si="5"/>
        <v>16</v>
      </c>
      <c r="L35" s="67">
        <f t="shared" si="6"/>
        <v>16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66">
        <f t="shared" si="1"/>
        <v>0</v>
      </c>
    </row>
    <row r="36" spans="1:22" ht="12.75" x14ac:dyDescent="0.2">
      <c r="A36" s="66">
        <v>34</v>
      </c>
      <c r="B36" s="87">
        <f t="shared" si="0"/>
        <v>0</v>
      </c>
      <c r="C36" s="67">
        <f t="shared" si="2"/>
        <v>51</v>
      </c>
      <c r="D36" s="86">
        <v>0</v>
      </c>
      <c r="E36" s="71">
        <f t="shared" si="3"/>
        <v>51</v>
      </c>
      <c r="F36" s="85">
        <v>0</v>
      </c>
      <c r="G36" s="85">
        <v>0</v>
      </c>
      <c r="H36" s="85">
        <v>0</v>
      </c>
      <c r="I36" s="85">
        <v>0</v>
      </c>
      <c r="J36" s="67">
        <f t="shared" si="4"/>
        <v>17</v>
      </c>
      <c r="K36" s="67">
        <f t="shared" si="5"/>
        <v>17</v>
      </c>
      <c r="L36" s="67">
        <f t="shared" si="6"/>
        <v>17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66">
        <f t="shared" si="1"/>
        <v>0</v>
      </c>
    </row>
    <row r="37" spans="1:22" ht="12.75" x14ac:dyDescent="0.2">
      <c r="A37" s="66">
        <v>35</v>
      </c>
      <c r="B37" s="87">
        <f t="shared" si="0"/>
        <v>0</v>
      </c>
      <c r="C37" s="67">
        <f t="shared" si="2"/>
        <v>51</v>
      </c>
      <c r="D37" s="86">
        <v>0</v>
      </c>
      <c r="E37" s="71">
        <f t="shared" si="3"/>
        <v>51</v>
      </c>
      <c r="F37" s="85">
        <v>0</v>
      </c>
      <c r="G37" s="85">
        <v>0</v>
      </c>
      <c r="H37" s="85">
        <v>0</v>
      </c>
      <c r="I37" s="85">
        <v>0</v>
      </c>
      <c r="J37" s="67">
        <f t="shared" si="4"/>
        <v>17</v>
      </c>
      <c r="K37" s="67">
        <f t="shared" si="5"/>
        <v>17</v>
      </c>
      <c r="L37" s="67">
        <f t="shared" si="6"/>
        <v>17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66">
        <f t="shared" si="1"/>
        <v>0</v>
      </c>
    </row>
    <row r="38" spans="1:22" ht="12.75" x14ac:dyDescent="0.2">
      <c r="A38" s="66">
        <v>36</v>
      </c>
      <c r="B38" s="87">
        <f t="shared" si="0"/>
        <v>0</v>
      </c>
      <c r="C38" s="67">
        <f t="shared" si="2"/>
        <v>54</v>
      </c>
      <c r="D38" s="86">
        <v>0</v>
      </c>
      <c r="E38" s="71">
        <f t="shared" si="3"/>
        <v>54</v>
      </c>
      <c r="F38" s="85">
        <v>0</v>
      </c>
      <c r="G38" s="85">
        <v>0</v>
      </c>
      <c r="H38" s="85">
        <v>0</v>
      </c>
      <c r="I38" s="85">
        <v>0</v>
      </c>
      <c r="J38" s="67">
        <f t="shared" si="4"/>
        <v>18</v>
      </c>
      <c r="K38" s="67">
        <f t="shared" si="5"/>
        <v>18</v>
      </c>
      <c r="L38" s="67">
        <f t="shared" si="6"/>
        <v>18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66">
        <f t="shared" si="1"/>
        <v>0</v>
      </c>
    </row>
    <row r="39" spans="1:22" ht="12.75" x14ac:dyDescent="0.2">
      <c r="A39" s="66">
        <v>37</v>
      </c>
      <c r="B39" s="87">
        <f t="shared" si="0"/>
        <v>0</v>
      </c>
      <c r="C39" s="67">
        <f t="shared" si="2"/>
        <v>54</v>
      </c>
      <c r="D39" s="86">
        <v>0</v>
      </c>
      <c r="E39" s="71">
        <f t="shared" si="3"/>
        <v>54</v>
      </c>
      <c r="F39" s="85">
        <v>0</v>
      </c>
      <c r="G39" s="85">
        <v>0</v>
      </c>
      <c r="H39" s="85">
        <v>0</v>
      </c>
      <c r="I39" s="85">
        <v>0</v>
      </c>
      <c r="J39" s="67">
        <f t="shared" si="4"/>
        <v>18</v>
      </c>
      <c r="K39" s="67">
        <f t="shared" si="5"/>
        <v>18</v>
      </c>
      <c r="L39" s="67">
        <f t="shared" si="6"/>
        <v>18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66">
        <f t="shared" si="1"/>
        <v>0</v>
      </c>
    </row>
    <row r="40" spans="1:22" ht="12.75" x14ac:dyDescent="0.2">
      <c r="A40" s="66">
        <v>38</v>
      </c>
      <c r="B40" s="87">
        <f t="shared" si="0"/>
        <v>0</v>
      </c>
      <c r="C40" s="67">
        <f t="shared" si="2"/>
        <v>57</v>
      </c>
      <c r="D40" s="86">
        <v>0</v>
      </c>
      <c r="E40" s="71">
        <f t="shared" si="3"/>
        <v>57</v>
      </c>
      <c r="F40" s="85">
        <v>0</v>
      </c>
      <c r="G40" s="85">
        <v>0</v>
      </c>
      <c r="H40" s="85">
        <v>0</v>
      </c>
      <c r="I40" s="85">
        <v>0</v>
      </c>
      <c r="J40" s="67">
        <f t="shared" si="4"/>
        <v>19</v>
      </c>
      <c r="K40" s="67">
        <f t="shared" si="5"/>
        <v>19</v>
      </c>
      <c r="L40" s="67">
        <f t="shared" si="6"/>
        <v>19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84">
        <v>0</v>
      </c>
      <c r="Q40" s="84">
        <v>0</v>
      </c>
      <c r="R40" s="84">
        <v>0</v>
      </c>
      <c r="S40" s="84">
        <v>0</v>
      </c>
      <c r="T40" s="84">
        <v>0</v>
      </c>
      <c r="U40" s="84">
        <v>0</v>
      </c>
      <c r="V40" s="66">
        <f t="shared" si="1"/>
        <v>0</v>
      </c>
    </row>
    <row r="41" spans="1:22" ht="12.75" x14ac:dyDescent="0.2">
      <c r="A41" s="66">
        <v>39</v>
      </c>
      <c r="B41" s="87">
        <f t="shared" si="0"/>
        <v>0</v>
      </c>
      <c r="C41" s="67">
        <f t="shared" si="2"/>
        <v>57</v>
      </c>
      <c r="D41" s="86">
        <v>0</v>
      </c>
      <c r="E41" s="71">
        <f t="shared" si="3"/>
        <v>57</v>
      </c>
      <c r="F41" s="85">
        <v>0</v>
      </c>
      <c r="G41" s="85">
        <v>0</v>
      </c>
      <c r="H41" s="85">
        <v>0</v>
      </c>
      <c r="I41" s="85">
        <v>0</v>
      </c>
      <c r="J41" s="67">
        <f t="shared" si="4"/>
        <v>19</v>
      </c>
      <c r="K41" s="67">
        <f t="shared" si="5"/>
        <v>19</v>
      </c>
      <c r="L41" s="67">
        <f t="shared" si="6"/>
        <v>19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66">
        <f t="shared" si="1"/>
        <v>0</v>
      </c>
    </row>
    <row r="42" spans="1:22" ht="12.75" x14ac:dyDescent="0.2">
      <c r="A42" s="66">
        <v>40</v>
      </c>
      <c r="B42" s="87">
        <f t="shared" si="0"/>
        <v>0</v>
      </c>
      <c r="C42" s="67">
        <f t="shared" si="2"/>
        <v>60</v>
      </c>
      <c r="D42" s="86">
        <v>0</v>
      </c>
      <c r="E42" s="71">
        <f t="shared" si="3"/>
        <v>60</v>
      </c>
      <c r="F42" s="85">
        <v>0</v>
      </c>
      <c r="G42" s="85">
        <v>0</v>
      </c>
      <c r="H42" s="85">
        <v>0</v>
      </c>
      <c r="I42" s="85">
        <v>0</v>
      </c>
      <c r="J42" s="67">
        <f t="shared" si="4"/>
        <v>20</v>
      </c>
      <c r="K42" s="67">
        <f t="shared" si="5"/>
        <v>20</v>
      </c>
      <c r="L42" s="67">
        <f t="shared" si="6"/>
        <v>20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66">
        <f t="shared" si="1"/>
        <v>0</v>
      </c>
    </row>
    <row r="43" spans="1:22" ht="12.75" x14ac:dyDescent="0.2">
      <c r="A43" s="66">
        <v>41</v>
      </c>
      <c r="B43" s="87">
        <f t="shared" si="0"/>
        <v>0</v>
      </c>
      <c r="C43" s="67">
        <f t="shared" si="2"/>
        <v>60</v>
      </c>
      <c r="D43" s="86">
        <v>0</v>
      </c>
      <c r="E43" s="71">
        <f t="shared" si="3"/>
        <v>60</v>
      </c>
      <c r="F43" s="85">
        <v>0</v>
      </c>
      <c r="G43" s="85">
        <v>0</v>
      </c>
      <c r="H43" s="85">
        <v>0</v>
      </c>
      <c r="I43" s="85">
        <v>0</v>
      </c>
      <c r="J43" s="67">
        <f t="shared" si="4"/>
        <v>20</v>
      </c>
      <c r="K43" s="67">
        <f t="shared" si="5"/>
        <v>20</v>
      </c>
      <c r="L43" s="67">
        <f t="shared" si="6"/>
        <v>20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66">
        <f t="shared" si="1"/>
        <v>0</v>
      </c>
    </row>
    <row r="44" spans="1:22" ht="12.75" x14ac:dyDescent="0.2">
      <c r="A44" s="66">
        <v>42</v>
      </c>
      <c r="B44" s="87">
        <f t="shared" si="0"/>
        <v>0</v>
      </c>
      <c r="C44" s="67">
        <f t="shared" si="2"/>
        <v>63</v>
      </c>
      <c r="D44" s="86">
        <v>0</v>
      </c>
      <c r="E44" s="71">
        <f t="shared" si="3"/>
        <v>63</v>
      </c>
      <c r="F44" s="85">
        <v>0</v>
      </c>
      <c r="G44" s="85">
        <v>0</v>
      </c>
      <c r="H44" s="85">
        <v>0</v>
      </c>
      <c r="I44" s="85">
        <v>0</v>
      </c>
      <c r="J44" s="67">
        <f t="shared" si="4"/>
        <v>21</v>
      </c>
      <c r="K44" s="67">
        <f t="shared" si="5"/>
        <v>21</v>
      </c>
      <c r="L44" s="67">
        <f t="shared" si="6"/>
        <v>21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66">
        <f t="shared" si="1"/>
        <v>0</v>
      </c>
    </row>
    <row r="45" spans="1:22" ht="12.75" x14ac:dyDescent="0.2">
      <c r="A45" s="66">
        <v>43</v>
      </c>
      <c r="B45" s="87">
        <f t="shared" si="0"/>
        <v>0</v>
      </c>
      <c r="C45" s="67">
        <f t="shared" si="2"/>
        <v>63</v>
      </c>
      <c r="D45" s="86">
        <v>0</v>
      </c>
      <c r="E45" s="71">
        <f t="shared" si="3"/>
        <v>63</v>
      </c>
      <c r="F45" s="85">
        <v>0</v>
      </c>
      <c r="G45" s="85">
        <v>0</v>
      </c>
      <c r="H45" s="85">
        <v>0</v>
      </c>
      <c r="I45" s="85">
        <v>0</v>
      </c>
      <c r="J45" s="67">
        <f t="shared" si="4"/>
        <v>21</v>
      </c>
      <c r="K45" s="67">
        <f t="shared" si="5"/>
        <v>21</v>
      </c>
      <c r="L45" s="67">
        <f t="shared" si="6"/>
        <v>21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84">
        <v>0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66">
        <f t="shared" si="1"/>
        <v>0</v>
      </c>
    </row>
    <row r="46" spans="1:22" ht="12.75" x14ac:dyDescent="0.2">
      <c r="A46" s="66">
        <v>44</v>
      </c>
      <c r="B46" s="87">
        <f t="shared" si="0"/>
        <v>0</v>
      </c>
      <c r="C46" s="67">
        <f t="shared" si="2"/>
        <v>66</v>
      </c>
      <c r="D46" s="86">
        <v>0</v>
      </c>
      <c r="E46" s="71">
        <f t="shared" si="3"/>
        <v>66</v>
      </c>
      <c r="F46" s="85">
        <v>0</v>
      </c>
      <c r="G46" s="85">
        <v>0</v>
      </c>
      <c r="H46" s="85">
        <v>0</v>
      </c>
      <c r="I46" s="85">
        <v>0</v>
      </c>
      <c r="J46" s="67">
        <f t="shared" si="4"/>
        <v>22</v>
      </c>
      <c r="K46" s="67">
        <f t="shared" si="5"/>
        <v>22</v>
      </c>
      <c r="L46" s="67">
        <f t="shared" si="6"/>
        <v>22</v>
      </c>
      <c r="M46" s="67">
        <f t="shared" si="7"/>
        <v>0</v>
      </c>
      <c r="N46" s="67">
        <f t="shared" si="8"/>
        <v>0</v>
      </c>
      <c r="O46" s="67">
        <f t="shared" si="9"/>
        <v>0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66">
        <f t="shared" si="1"/>
        <v>0</v>
      </c>
    </row>
    <row r="47" spans="1:22" ht="12.75" x14ac:dyDescent="0.2">
      <c r="A47" s="66">
        <v>45</v>
      </c>
      <c r="B47" s="87">
        <f t="shared" si="0"/>
        <v>0</v>
      </c>
      <c r="C47" s="67">
        <f t="shared" si="2"/>
        <v>66</v>
      </c>
      <c r="D47" s="86">
        <v>0</v>
      </c>
      <c r="E47" s="71">
        <f t="shared" si="3"/>
        <v>66</v>
      </c>
      <c r="F47" s="85">
        <v>0</v>
      </c>
      <c r="G47" s="85">
        <v>0</v>
      </c>
      <c r="H47" s="85">
        <v>0</v>
      </c>
      <c r="I47" s="85">
        <v>0</v>
      </c>
      <c r="J47" s="67">
        <f t="shared" si="4"/>
        <v>22</v>
      </c>
      <c r="K47" s="67">
        <f t="shared" si="5"/>
        <v>22</v>
      </c>
      <c r="L47" s="67">
        <f t="shared" si="6"/>
        <v>22</v>
      </c>
      <c r="M47" s="67">
        <f t="shared" si="7"/>
        <v>0</v>
      </c>
      <c r="N47" s="67">
        <f t="shared" si="8"/>
        <v>0</v>
      </c>
      <c r="O47" s="67">
        <f t="shared" si="9"/>
        <v>0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66">
        <f t="shared" si="1"/>
        <v>0</v>
      </c>
    </row>
    <row r="48" spans="1:22" ht="12.75" x14ac:dyDescent="0.2">
      <c r="A48" s="66">
        <v>46</v>
      </c>
      <c r="B48" s="87">
        <f t="shared" si="0"/>
        <v>0</v>
      </c>
      <c r="C48" s="67">
        <f t="shared" si="2"/>
        <v>69</v>
      </c>
      <c r="D48" s="86">
        <v>0</v>
      </c>
      <c r="E48" s="71">
        <f t="shared" si="3"/>
        <v>69</v>
      </c>
      <c r="F48" s="85">
        <v>0</v>
      </c>
      <c r="G48" s="85">
        <v>0</v>
      </c>
      <c r="H48" s="85">
        <v>0</v>
      </c>
      <c r="I48" s="85">
        <v>0</v>
      </c>
      <c r="J48" s="67">
        <f t="shared" si="4"/>
        <v>23</v>
      </c>
      <c r="K48" s="67">
        <f t="shared" si="5"/>
        <v>23</v>
      </c>
      <c r="L48" s="67">
        <f t="shared" si="6"/>
        <v>23</v>
      </c>
      <c r="M48" s="67">
        <f t="shared" si="7"/>
        <v>0</v>
      </c>
      <c r="N48" s="67">
        <f t="shared" si="8"/>
        <v>0</v>
      </c>
      <c r="O48" s="67">
        <f t="shared" si="9"/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66">
        <f t="shared" si="1"/>
        <v>0</v>
      </c>
    </row>
    <row r="49" spans="1:22" ht="12.75" x14ac:dyDescent="0.2">
      <c r="A49" s="66">
        <v>47</v>
      </c>
      <c r="B49" s="87">
        <f t="shared" si="0"/>
        <v>0</v>
      </c>
      <c r="C49" s="67">
        <f t="shared" si="2"/>
        <v>69</v>
      </c>
      <c r="D49" s="86">
        <v>0</v>
      </c>
      <c r="E49" s="71">
        <f t="shared" si="3"/>
        <v>69</v>
      </c>
      <c r="F49" s="85">
        <v>0</v>
      </c>
      <c r="G49" s="85">
        <v>0</v>
      </c>
      <c r="H49" s="85">
        <v>0</v>
      </c>
      <c r="I49" s="85">
        <v>0</v>
      </c>
      <c r="J49" s="67">
        <f t="shared" si="4"/>
        <v>23</v>
      </c>
      <c r="K49" s="67">
        <f t="shared" si="5"/>
        <v>23</v>
      </c>
      <c r="L49" s="67">
        <f t="shared" si="6"/>
        <v>23</v>
      </c>
      <c r="M49" s="67">
        <f t="shared" si="7"/>
        <v>0</v>
      </c>
      <c r="N49" s="67">
        <f t="shared" si="8"/>
        <v>0</v>
      </c>
      <c r="O49" s="67">
        <f t="shared" si="9"/>
        <v>0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66">
        <f t="shared" si="1"/>
        <v>0</v>
      </c>
    </row>
    <row r="50" spans="1:22" ht="12.75" x14ac:dyDescent="0.2">
      <c r="A50" s="66">
        <v>48</v>
      </c>
      <c r="B50" s="87">
        <f t="shared" si="0"/>
        <v>0</v>
      </c>
      <c r="C50" s="67">
        <f t="shared" si="2"/>
        <v>72</v>
      </c>
      <c r="D50" s="86">
        <v>0</v>
      </c>
      <c r="E50" s="71">
        <f t="shared" si="3"/>
        <v>72</v>
      </c>
      <c r="F50" s="85">
        <v>0</v>
      </c>
      <c r="G50" s="85">
        <v>0</v>
      </c>
      <c r="H50" s="85">
        <v>0</v>
      </c>
      <c r="I50" s="85">
        <v>0</v>
      </c>
      <c r="J50" s="67">
        <f t="shared" si="4"/>
        <v>24</v>
      </c>
      <c r="K50" s="67">
        <f t="shared" si="5"/>
        <v>24</v>
      </c>
      <c r="L50" s="67">
        <f t="shared" si="6"/>
        <v>24</v>
      </c>
      <c r="M50" s="67">
        <f t="shared" si="7"/>
        <v>0</v>
      </c>
      <c r="N50" s="67">
        <f t="shared" si="8"/>
        <v>0</v>
      </c>
      <c r="O50" s="67">
        <f t="shared" si="9"/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66">
        <f t="shared" si="1"/>
        <v>0</v>
      </c>
    </row>
    <row r="51" spans="1:22" ht="12.75" x14ac:dyDescent="0.2">
      <c r="A51" s="66">
        <v>49</v>
      </c>
      <c r="B51" s="87">
        <f t="shared" si="0"/>
        <v>0</v>
      </c>
      <c r="C51" s="67">
        <f t="shared" si="2"/>
        <v>72</v>
      </c>
      <c r="D51" s="86">
        <v>0</v>
      </c>
      <c r="E51" s="71">
        <f t="shared" si="3"/>
        <v>72</v>
      </c>
      <c r="F51" s="85">
        <v>0</v>
      </c>
      <c r="G51" s="85">
        <v>0</v>
      </c>
      <c r="H51" s="85">
        <v>0</v>
      </c>
      <c r="I51" s="85">
        <v>0</v>
      </c>
      <c r="J51" s="67">
        <f t="shared" si="4"/>
        <v>24</v>
      </c>
      <c r="K51" s="67">
        <f t="shared" si="5"/>
        <v>24</v>
      </c>
      <c r="L51" s="67">
        <f t="shared" si="6"/>
        <v>24</v>
      </c>
      <c r="M51" s="67">
        <f t="shared" si="7"/>
        <v>0</v>
      </c>
      <c r="N51" s="67">
        <f t="shared" si="8"/>
        <v>0</v>
      </c>
      <c r="O51" s="67">
        <f t="shared" si="9"/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66">
        <f t="shared" si="1"/>
        <v>0</v>
      </c>
    </row>
    <row r="52" spans="1:22" ht="12.75" x14ac:dyDescent="0.2">
      <c r="A52" s="66">
        <v>50</v>
      </c>
      <c r="B52" s="87">
        <f t="shared" si="0"/>
        <v>0</v>
      </c>
      <c r="C52" s="67">
        <f t="shared" si="2"/>
        <v>75</v>
      </c>
      <c r="D52" s="86">
        <v>0</v>
      </c>
      <c r="E52" s="71">
        <f t="shared" si="3"/>
        <v>75</v>
      </c>
      <c r="F52" s="85">
        <v>0</v>
      </c>
      <c r="G52" s="85">
        <v>0</v>
      </c>
      <c r="H52" s="85">
        <v>0</v>
      </c>
      <c r="I52" s="85">
        <v>0</v>
      </c>
      <c r="J52" s="67">
        <f t="shared" si="4"/>
        <v>25</v>
      </c>
      <c r="K52" s="67">
        <f t="shared" si="5"/>
        <v>25</v>
      </c>
      <c r="L52" s="67">
        <f t="shared" si="6"/>
        <v>25</v>
      </c>
      <c r="M52" s="67">
        <f t="shared" si="7"/>
        <v>0</v>
      </c>
      <c r="N52" s="67">
        <f t="shared" si="8"/>
        <v>0</v>
      </c>
      <c r="O52" s="67">
        <f t="shared" si="9"/>
        <v>0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66">
        <f t="shared" si="1"/>
        <v>0</v>
      </c>
    </row>
    <row r="53" spans="1:22" ht="12.75" x14ac:dyDescent="0.2">
      <c r="A53" s="66">
        <v>51</v>
      </c>
      <c r="B53" s="87">
        <f t="shared" si="0"/>
        <v>0</v>
      </c>
      <c r="C53" s="67">
        <f t="shared" si="2"/>
        <v>75</v>
      </c>
      <c r="D53" s="86">
        <v>0</v>
      </c>
      <c r="E53" s="71">
        <f t="shared" si="3"/>
        <v>75</v>
      </c>
      <c r="F53" s="85">
        <v>0</v>
      </c>
      <c r="G53" s="85">
        <v>0</v>
      </c>
      <c r="H53" s="85">
        <v>0</v>
      </c>
      <c r="I53" s="85">
        <v>0</v>
      </c>
      <c r="J53" s="67">
        <f t="shared" si="4"/>
        <v>25</v>
      </c>
      <c r="K53" s="67">
        <f t="shared" si="5"/>
        <v>25</v>
      </c>
      <c r="L53" s="67">
        <f t="shared" si="6"/>
        <v>25</v>
      </c>
      <c r="M53" s="67">
        <f t="shared" si="7"/>
        <v>0</v>
      </c>
      <c r="N53" s="67">
        <f t="shared" si="8"/>
        <v>0</v>
      </c>
      <c r="O53" s="67">
        <f t="shared" si="9"/>
        <v>0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66">
        <f t="shared" si="1"/>
        <v>0</v>
      </c>
    </row>
    <row r="54" spans="1:22" ht="12.75" x14ac:dyDescent="0.2">
      <c r="A54" s="66">
        <v>52</v>
      </c>
      <c r="B54" s="87">
        <f t="shared" si="0"/>
        <v>0</v>
      </c>
      <c r="C54" s="67">
        <f t="shared" si="2"/>
        <v>78</v>
      </c>
      <c r="D54" s="86">
        <v>0</v>
      </c>
      <c r="E54" s="71">
        <f t="shared" si="3"/>
        <v>78</v>
      </c>
      <c r="F54" s="85">
        <v>0</v>
      </c>
      <c r="G54" s="85">
        <v>0</v>
      </c>
      <c r="H54" s="85">
        <v>0</v>
      </c>
      <c r="I54" s="85">
        <v>0</v>
      </c>
      <c r="J54" s="67">
        <f t="shared" si="4"/>
        <v>26</v>
      </c>
      <c r="K54" s="67">
        <f t="shared" si="5"/>
        <v>26</v>
      </c>
      <c r="L54" s="67">
        <f t="shared" si="6"/>
        <v>26</v>
      </c>
      <c r="M54" s="67">
        <f t="shared" si="7"/>
        <v>0</v>
      </c>
      <c r="N54" s="67">
        <f t="shared" si="8"/>
        <v>0</v>
      </c>
      <c r="O54" s="67">
        <f t="shared" si="9"/>
        <v>0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66">
        <f t="shared" si="1"/>
        <v>0</v>
      </c>
    </row>
    <row r="55" spans="1:22" ht="12.75" x14ac:dyDescent="0.2">
      <c r="A55" s="66">
        <v>53</v>
      </c>
      <c r="B55" s="87">
        <f t="shared" si="0"/>
        <v>0</v>
      </c>
      <c r="C55" s="67">
        <f t="shared" si="2"/>
        <v>78</v>
      </c>
      <c r="D55" s="86">
        <v>0</v>
      </c>
      <c r="E55" s="71">
        <f t="shared" si="3"/>
        <v>78</v>
      </c>
      <c r="F55" s="85">
        <v>0</v>
      </c>
      <c r="G55" s="85">
        <v>0</v>
      </c>
      <c r="H55" s="85">
        <v>0</v>
      </c>
      <c r="I55" s="85">
        <v>0</v>
      </c>
      <c r="J55" s="67">
        <f t="shared" si="4"/>
        <v>26</v>
      </c>
      <c r="K55" s="67">
        <f t="shared" si="5"/>
        <v>26</v>
      </c>
      <c r="L55" s="67">
        <f t="shared" si="6"/>
        <v>26</v>
      </c>
      <c r="M55" s="67">
        <f t="shared" si="7"/>
        <v>0</v>
      </c>
      <c r="N55" s="67">
        <f t="shared" si="8"/>
        <v>0</v>
      </c>
      <c r="O55" s="67">
        <f t="shared" si="9"/>
        <v>0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66">
        <f t="shared" si="1"/>
        <v>0</v>
      </c>
    </row>
    <row r="56" spans="1:22" ht="12.75" x14ac:dyDescent="0.2">
      <c r="A56" s="66">
        <v>54</v>
      </c>
      <c r="B56" s="87">
        <f t="shared" si="0"/>
        <v>0</v>
      </c>
      <c r="C56" s="67">
        <f t="shared" si="2"/>
        <v>81</v>
      </c>
      <c r="D56" s="86">
        <v>0</v>
      </c>
      <c r="E56" s="71">
        <f t="shared" si="3"/>
        <v>81</v>
      </c>
      <c r="F56" s="85">
        <v>0</v>
      </c>
      <c r="G56" s="85">
        <v>0</v>
      </c>
      <c r="H56" s="85">
        <v>0</v>
      </c>
      <c r="I56" s="85">
        <v>0</v>
      </c>
      <c r="J56" s="67">
        <f t="shared" si="4"/>
        <v>27</v>
      </c>
      <c r="K56" s="67">
        <f t="shared" si="5"/>
        <v>27</v>
      </c>
      <c r="L56" s="67">
        <f t="shared" si="6"/>
        <v>27</v>
      </c>
      <c r="M56" s="67">
        <f t="shared" si="7"/>
        <v>0</v>
      </c>
      <c r="N56" s="67">
        <f t="shared" si="8"/>
        <v>0</v>
      </c>
      <c r="O56" s="67">
        <f t="shared" si="9"/>
        <v>0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66">
        <f t="shared" si="1"/>
        <v>0</v>
      </c>
    </row>
    <row r="57" spans="1:22" ht="12.75" x14ac:dyDescent="0.2">
      <c r="A57" s="66">
        <v>55</v>
      </c>
      <c r="B57" s="87">
        <f t="shared" si="0"/>
        <v>0</v>
      </c>
      <c r="C57" s="67">
        <f t="shared" si="2"/>
        <v>81</v>
      </c>
      <c r="D57" s="86">
        <v>0</v>
      </c>
      <c r="E57" s="71">
        <f t="shared" si="3"/>
        <v>81</v>
      </c>
      <c r="F57" s="85">
        <v>0</v>
      </c>
      <c r="G57" s="85">
        <v>0</v>
      </c>
      <c r="H57" s="85">
        <v>0</v>
      </c>
      <c r="I57" s="85">
        <v>0</v>
      </c>
      <c r="J57" s="67">
        <f t="shared" si="4"/>
        <v>27</v>
      </c>
      <c r="K57" s="67">
        <f t="shared" si="5"/>
        <v>27</v>
      </c>
      <c r="L57" s="67">
        <f t="shared" si="6"/>
        <v>27</v>
      </c>
      <c r="M57" s="67">
        <f t="shared" si="7"/>
        <v>0</v>
      </c>
      <c r="N57" s="67">
        <f t="shared" si="8"/>
        <v>0</v>
      </c>
      <c r="O57" s="67">
        <f t="shared" si="9"/>
        <v>0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66">
        <f t="shared" si="1"/>
        <v>0</v>
      </c>
    </row>
    <row r="58" spans="1:22" ht="12.75" x14ac:dyDescent="0.2">
      <c r="A58" s="66">
        <v>56</v>
      </c>
      <c r="B58" s="87">
        <f t="shared" si="0"/>
        <v>0</v>
      </c>
      <c r="C58" s="67">
        <f t="shared" si="2"/>
        <v>84</v>
      </c>
      <c r="D58" s="86">
        <v>0</v>
      </c>
      <c r="E58" s="71">
        <f t="shared" si="3"/>
        <v>84</v>
      </c>
      <c r="F58" s="85">
        <v>0</v>
      </c>
      <c r="G58" s="85">
        <v>0</v>
      </c>
      <c r="H58" s="85">
        <v>0</v>
      </c>
      <c r="I58" s="85">
        <v>0</v>
      </c>
      <c r="J58" s="67">
        <f t="shared" si="4"/>
        <v>28</v>
      </c>
      <c r="K58" s="67">
        <f t="shared" si="5"/>
        <v>28</v>
      </c>
      <c r="L58" s="67">
        <f t="shared" si="6"/>
        <v>28</v>
      </c>
      <c r="M58" s="67">
        <f t="shared" si="7"/>
        <v>0</v>
      </c>
      <c r="N58" s="67">
        <f t="shared" si="8"/>
        <v>0</v>
      </c>
      <c r="O58" s="67">
        <f t="shared" si="9"/>
        <v>0</v>
      </c>
      <c r="P58" s="84">
        <v>0</v>
      </c>
      <c r="Q58" s="84">
        <v>0</v>
      </c>
      <c r="R58" s="84">
        <v>0</v>
      </c>
      <c r="S58" s="84">
        <v>0</v>
      </c>
      <c r="T58" s="84">
        <v>0</v>
      </c>
      <c r="U58" s="84">
        <v>0</v>
      </c>
      <c r="V58" s="66">
        <f t="shared" si="1"/>
        <v>0</v>
      </c>
    </row>
    <row r="59" spans="1:22" ht="12.75" x14ac:dyDescent="0.2">
      <c r="A59" s="66">
        <v>57</v>
      </c>
      <c r="B59" s="87">
        <f t="shared" si="0"/>
        <v>0</v>
      </c>
      <c r="C59" s="67">
        <f t="shared" si="2"/>
        <v>84</v>
      </c>
      <c r="D59" s="86">
        <v>0</v>
      </c>
      <c r="E59" s="71">
        <f t="shared" si="3"/>
        <v>84</v>
      </c>
      <c r="F59" s="85">
        <v>0</v>
      </c>
      <c r="G59" s="85">
        <v>0</v>
      </c>
      <c r="H59" s="85">
        <v>0</v>
      </c>
      <c r="I59" s="85">
        <v>0</v>
      </c>
      <c r="J59" s="67">
        <f t="shared" si="4"/>
        <v>28</v>
      </c>
      <c r="K59" s="67">
        <f t="shared" si="5"/>
        <v>28</v>
      </c>
      <c r="L59" s="67">
        <f t="shared" si="6"/>
        <v>28</v>
      </c>
      <c r="M59" s="67">
        <f t="shared" si="7"/>
        <v>0</v>
      </c>
      <c r="N59" s="67">
        <f t="shared" si="8"/>
        <v>0</v>
      </c>
      <c r="O59" s="67">
        <f t="shared" si="9"/>
        <v>0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84">
        <v>0</v>
      </c>
      <c r="V59" s="66">
        <f t="shared" si="1"/>
        <v>0</v>
      </c>
    </row>
    <row r="60" spans="1:22" ht="12.75" x14ac:dyDescent="0.2">
      <c r="A60" s="66">
        <v>58</v>
      </c>
      <c r="B60" s="87">
        <f t="shared" si="0"/>
        <v>0</v>
      </c>
      <c r="C60" s="67">
        <f t="shared" si="2"/>
        <v>87</v>
      </c>
      <c r="D60" s="86">
        <v>0</v>
      </c>
      <c r="E60" s="71">
        <f t="shared" si="3"/>
        <v>87</v>
      </c>
      <c r="F60" s="85">
        <v>0</v>
      </c>
      <c r="G60" s="85">
        <v>0</v>
      </c>
      <c r="H60" s="85">
        <v>0</v>
      </c>
      <c r="I60" s="85">
        <v>0</v>
      </c>
      <c r="J60" s="67">
        <f t="shared" si="4"/>
        <v>29</v>
      </c>
      <c r="K60" s="67">
        <f t="shared" si="5"/>
        <v>29</v>
      </c>
      <c r="L60" s="67">
        <f t="shared" si="6"/>
        <v>29</v>
      </c>
      <c r="M60" s="67">
        <f t="shared" si="7"/>
        <v>0</v>
      </c>
      <c r="N60" s="67">
        <f t="shared" si="8"/>
        <v>0</v>
      </c>
      <c r="O60" s="67">
        <f t="shared" si="9"/>
        <v>0</v>
      </c>
      <c r="P60" s="84">
        <v>0</v>
      </c>
      <c r="Q60" s="84">
        <v>0</v>
      </c>
      <c r="R60" s="84">
        <v>0</v>
      </c>
      <c r="S60" s="84">
        <v>0</v>
      </c>
      <c r="T60" s="84">
        <v>0</v>
      </c>
      <c r="U60" s="84">
        <v>0</v>
      </c>
      <c r="V60" s="66">
        <f t="shared" si="1"/>
        <v>0</v>
      </c>
    </row>
    <row r="61" spans="1:22" ht="12.75" x14ac:dyDescent="0.2">
      <c r="A61" s="66">
        <v>59</v>
      </c>
      <c r="B61" s="87">
        <f t="shared" si="0"/>
        <v>0</v>
      </c>
      <c r="C61" s="67">
        <f t="shared" si="2"/>
        <v>87</v>
      </c>
      <c r="D61" s="86">
        <v>0</v>
      </c>
      <c r="E61" s="71">
        <f t="shared" si="3"/>
        <v>87</v>
      </c>
      <c r="F61" s="85">
        <v>0</v>
      </c>
      <c r="G61" s="85">
        <v>0</v>
      </c>
      <c r="H61" s="85">
        <v>0</v>
      </c>
      <c r="I61" s="85">
        <v>0</v>
      </c>
      <c r="J61" s="67">
        <f t="shared" si="4"/>
        <v>29</v>
      </c>
      <c r="K61" s="67">
        <f t="shared" si="5"/>
        <v>29</v>
      </c>
      <c r="L61" s="67">
        <f t="shared" si="6"/>
        <v>29</v>
      </c>
      <c r="M61" s="67">
        <f t="shared" si="7"/>
        <v>0</v>
      </c>
      <c r="N61" s="67">
        <f t="shared" si="8"/>
        <v>0</v>
      </c>
      <c r="O61" s="67">
        <f t="shared" si="9"/>
        <v>0</v>
      </c>
      <c r="P61" s="84">
        <v>0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66">
        <f t="shared" si="1"/>
        <v>0</v>
      </c>
    </row>
    <row r="62" spans="1:22" ht="12.75" x14ac:dyDescent="0.2">
      <c r="A62" s="66">
        <v>60</v>
      </c>
      <c r="B62" s="87">
        <f t="shared" si="0"/>
        <v>0</v>
      </c>
      <c r="C62" s="67">
        <f t="shared" si="2"/>
        <v>90</v>
      </c>
      <c r="D62" s="86">
        <v>0</v>
      </c>
      <c r="E62" s="71">
        <f t="shared" si="3"/>
        <v>90</v>
      </c>
      <c r="F62" s="85">
        <v>0</v>
      </c>
      <c r="G62" s="85">
        <v>0</v>
      </c>
      <c r="H62" s="85">
        <v>0</v>
      </c>
      <c r="I62" s="85">
        <v>0</v>
      </c>
      <c r="J62" s="67">
        <f t="shared" si="4"/>
        <v>30</v>
      </c>
      <c r="K62" s="67">
        <f t="shared" si="5"/>
        <v>30</v>
      </c>
      <c r="L62" s="67">
        <f t="shared" si="6"/>
        <v>30</v>
      </c>
      <c r="M62" s="67">
        <f t="shared" si="7"/>
        <v>0</v>
      </c>
      <c r="N62" s="67">
        <f t="shared" si="8"/>
        <v>0</v>
      </c>
      <c r="O62" s="67">
        <f t="shared" si="9"/>
        <v>0</v>
      </c>
      <c r="P62" s="84">
        <v>0</v>
      </c>
      <c r="Q62" s="84">
        <v>0</v>
      </c>
      <c r="R62" s="84">
        <v>0</v>
      </c>
      <c r="S62" s="84">
        <v>0</v>
      </c>
      <c r="T62" s="84">
        <v>0</v>
      </c>
      <c r="U62" s="84">
        <v>0</v>
      </c>
      <c r="V62" s="66">
        <f t="shared" si="1"/>
        <v>0</v>
      </c>
    </row>
    <row r="63" spans="1:22" ht="12.75" x14ac:dyDescent="0.2">
      <c r="A63" s="66">
        <v>61</v>
      </c>
      <c r="B63" s="87">
        <f t="shared" si="0"/>
        <v>0</v>
      </c>
      <c r="C63" s="67">
        <f t="shared" si="2"/>
        <v>90</v>
      </c>
      <c r="D63" s="86">
        <v>0</v>
      </c>
      <c r="E63" s="71">
        <f t="shared" si="3"/>
        <v>90</v>
      </c>
      <c r="F63" s="85">
        <v>0</v>
      </c>
      <c r="G63" s="85">
        <v>0</v>
      </c>
      <c r="H63" s="85">
        <v>0</v>
      </c>
      <c r="I63" s="85">
        <v>0</v>
      </c>
      <c r="J63" s="67">
        <f t="shared" si="4"/>
        <v>30</v>
      </c>
      <c r="K63" s="67">
        <f t="shared" si="5"/>
        <v>30</v>
      </c>
      <c r="L63" s="67">
        <f t="shared" si="6"/>
        <v>30</v>
      </c>
      <c r="M63" s="67">
        <f t="shared" si="7"/>
        <v>0</v>
      </c>
      <c r="N63" s="67">
        <f t="shared" si="8"/>
        <v>0</v>
      </c>
      <c r="O63" s="67">
        <f t="shared" si="9"/>
        <v>0</v>
      </c>
      <c r="P63" s="84">
        <v>0</v>
      </c>
      <c r="Q63" s="84">
        <v>0</v>
      </c>
      <c r="R63" s="84">
        <v>0</v>
      </c>
      <c r="S63" s="84">
        <v>0</v>
      </c>
      <c r="T63" s="84">
        <v>0</v>
      </c>
      <c r="U63" s="84">
        <v>0</v>
      </c>
      <c r="V63" s="66">
        <f t="shared" si="1"/>
        <v>0</v>
      </c>
    </row>
    <row r="64" spans="1:22" ht="12.75" x14ac:dyDescent="0.2">
      <c r="A64" s="66">
        <v>62</v>
      </c>
      <c r="B64" s="87">
        <f t="shared" si="0"/>
        <v>0</v>
      </c>
      <c r="C64" s="67">
        <f t="shared" si="2"/>
        <v>93</v>
      </c>
      <c r="D64" s="86">
        <v>0</v>
      </c>
      <c r="E64" s="71">
        <f t="shared" si="3"/>
        <v>93</v>
      </c>
      <c r="F64" s="85">
        <v>0</v>
      </c>
      <c r="G64" s="85">
        <v>0</v>
      </c>
      <c r="H64" s="85">
        <v>0</v>
      </c>
      <c r="I64" s="85">
        <v>0</v>
      </c>
      <c r="J64" s="67">
        <f t="shared" si="4"/>
        <v>31</v>
      </c>
      <c r="K64" s="67">
        <f t="shared" si="5"/>
        <v>31</v>
      </c>
      <c r="L64" s="67">
        <f t="shared" si="6"/>
        <v>31</v>
      </c>
      <c r="M64" s="67">
        <f t="shared" si="7"/>
        <v>0</v>
      </c>
      <c r="N64" s="67">
        <f t="shared" si="8"/>
        <v>0</v>
      </c>
      <c r="O64" s="67">
        <f t="shared" si="9"/>
        <v>0</v>
      </c>
      <c r="P64" s="84">
        <v>0</v>
      </c>
      <c r="Q64" s="84">
        <v>0</v>
      </c>
      <c r="R64" s="84">
        <v>0</v>
      </c>
      <c r="S64" s="84">
        <v>0</v>
      </c>
      <c r="T64" s="84">
        <v>0</v>
      </c>
      <c r="U64" s="84">
        <v>0</v>
      </c>
      <c r="V64" s="66">
        <f t="shared" si="1"/>
        <v>0</v>
      </c>
    </row>
    <row r="65" spans="1:22" ht="12.75" x14ac:dyDescent="0.2">
      <c r="A65" s="66">
        <v>63</v>
      </c>
      <c r="B65" s="87">
        <f t="shared" si="0"/>
        <v>0</v>
      </c>
      <c r="C65" s="67">
        <f t="shared" si="2"/>
        <v>93</v>
      </c>
      <c r="D65" s="86">
        <v>0</v>
      </c>
      <c r="E65" s="71">
        <f t="shared" si="3"/>
        <v>93</v>
      </c>
      <c r="F65" s="85">
        <v>0</v>
      </c>
      <c r="G65" s="85">
        <v>0</v>
      </c>
      <c r="H65" s="85">
        <v>0</v>
      </c>
      <c r="I65" s="85">
        <v>0</v>
      </c>
      <c r="J65" s="67">
        <f t="shared" si="4"/>
        <v>31</v>
      </c>
      <c r="K65" s="67">
        <f t="shared" si="5"/>
        <v>31</v>
      </c>
      <c r="L65" s="67">
        <f t="shared" si="6"/>
        <v>31</v>
      </c>
      <c r="M65" s="67">
        <f t="shared" si="7"/>
        <v>0</v>
      </c>
      <c r="N65" s="67">
        <f t="shared" si="8"/>
        <v>0</v>
      </c>
      <c r="O65" s="67">
        <f t="shared" si="9"/>
        <v>0</v>
      </c>
      <c r="P65" s="84">
        <v>0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66">
        <f t="shared" si="1"/>
        <v>0</v>
      </c>
    </row>
    <row r="66" spans="1:22" ht="12.75" x14ac:dyDescent="0.2">
      <c r="A66" s="66">
        <v>64</v>
      </c>
      <c r="B66" s="87">
        <f>SUM(F66:I66)</f>
        <v>0</v>
      </c>
      <c r="C66" s="67">
        <f t="shared" si="2"/>
        <v>96</v>
      </c>
      <c r="D66" s="86">
        <v>0</v>
      </c>
      <c r="E66" s="71">
        <f t="shared" si="3"/>
        <v>96</v>
      </c>
      <c r="F66" s="85">
        <v>0</v>
      </c>
      <c r="G66" s="85">
        <v>0</v>
      </c>
      <c r="H66" s="85">
        <v>0</v>
      </c>
      <c r="I66" s="85">
        <v>0</v>
      </c>
      <c r="J66" s="67">
        <f t="shared" si="4"/>
        <v>32</v>
      </c>
      <c r="K66" s="67">
        <f t="shared" si="5"/>
        <v>32</v>
      </c>
      <c r="L66" s="67">
        <f t="shared" si="6"/>
        <v>32</v>
      </c>
      <c r="M66" s="67">
        <f t="shared" si="7"/>
        <v>0</v>
      </c>
      <c r="N66" s="67">
        <f t="shared" si="8"/>
        <v>0</v>
      </c>
      <c r="O66" s="67">
        <f t="shared" si="9"/>
        <v>0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66">
        <f>F66*3+G66*4+H66*5+I66*6</f>
        <v>0</v>
      </c>
    </row>
    <row r="67" spans="1:22" ht="12.75" x14ac:dyDescent="0.2">
      <c r="D67" s="68"/>
      <c r="P67" s="70"/>
      <c r="Q67" s="70"/>
      <c r="R67" s="70"/>
      <c r="S67" s="70"/>
      <c r="T67" s="70"/>
      <c r="U67" s="70"/>
    </row>
    <row r="68" spans="1:22" ht="12.75" x14ac:dyDescent="0.2">
      <c r="D68" s="68"/>
      <c r="P68" s="70"/>
      <c r="Q68" s="70"/>
      <c r="R68" s="70"/>
      <c r="S68" s="70"/>
      <c r="T68" s="70"/>
      <c r="U68" s="70"/>
    </row>
    <row r="69" spans="1:22" ht="12.75" x14ac:dyDescent="0.2">
      <c r="D69" s="68"/>
      <c r="P69" s="70"/>
      <c r="Q69" s="70"/>
      <c r="R69" s="70"/>
      <c r="S69" s="70"/>
      <c r="T69" s="70"/>
      <c r="U69" s="70"/>
    </row>
    <row r="70" spans="1:22" ht="12.75" x14ac:dyDescent="0.2">
      <c r="D70" s="68"/>
      <c r="P70" s="70"/>
      <c r="Q70" s="70"/>
      <c r="R70" s="70"/>
      <c r="S70" s="70"/>
      <c r="T70" s="70"/>
      <c r="U70" s="70"/>
    </row>
    <row r="71" spans="1:22" ht="12.75" x14ac:dyDescent="0.2">
      <c r="D71" s="68"/>
      <c r="P71" s="70"/>
      <c r="Q71" s="70"/>
      <c r="R71" s="70"/>
      <c r="S71" s="70"/>
      <c r="T71" s="70"/>
      <c r="U71" s="70"/>
    </row>
    <row r="72" spans="1:22" ht="12.75" x14ac:dyDescent="0.2">
      <c r="D72" s="68"/>
      <c r="P72" s="70"/>
      <c r="Q72" s="70"/>
      <c r="R72" s="70"/>
      <c r="S72" s="70"/>
      <c r="T72" s="70"/>
      <c r="U72" s="70"/>
    </row>
    <row r="73" spans="1:22" ht="12.75" x14ac:dyDescent="0.2">
      <c r="D73" s="68"/>
      <c r="P73" s="70"/>
      <c r="Q73" s="70"/>
      <c r="R73" s="70"/>
      <c r="S73" s="70"/>
      <c r="T73" s="70"/>
      <c r="U73" s="70"/>
    </row>
    <row r="74" spans="1:22" ht="12.75" x14ac:dyDescent="0.2">
      <c r="D74" s="68"/>
      <c r="P74" s="70"/>
      <c r="Q74" s="70"/>
      <c r="R74" s="70"/>
      <c r="S74" s="70"/>
      <c r="T74" s="70"/>
      <c r="U74" s="70"/>
    </row>
    <row r="75" spans="1:22" ht="12.75" x14ac:dyDescent="0.2">
      <c r="D75" s="68"/>
      <c r="P75" s="70"/>
      <c r="Q75" s="70"/>
      <c r="R75" s="70"/>
      <c r="S75" s="70"/>
      <c r="T75" s="70"/>
      <c r="U75" s="70"/>
    </row>
    <row r="76" spans="1:22" ht="12.75" x14ac:dyDescent="0.2">
      <c r="D76" s="68"/>
      <c r="P76" s="70"/>
      <c r="Q76" s="70"/>
      <c r="R76" s="70"/>
      <c r="S76" s="70"/>
      <c r="T76" s="70"/>
      <c r="U76" s="70"/>
    </row>
    <row r="77" spans="1:22" ht="12.75" x14ac:dyDescent="0.2">
      <c r="D77" s="68"/>
      <c r="P77" s="70"/>
      <c r="Q77" s="70"/>
      <c r="R77" s="70"/>
      <c r="S77" s="70"/>
      <c r="T77" s="70"/>
      <c r="U77" s="70"/>
    </row>
    <row r="78" spans="1:22" ht="12.75" x14ac:dyDescent="0.2">
      <c r="D78" s="68"/>
      <c r="P78" s="70"/>
      <c r="Q78" s="70"/>
      <c r="R78" s="70"/>
      <c r="S78" s="70"/>
      <c r="T78" s="70"/>
      <c r="U78" s="70"/>
    </row>
    <row r="79" spans="1:22" ht="12.75" x14ac:dyDescent="0.2">
      <c r="D79" s="68"/>
      <c r="P79" s="70"/>
      <c r="Q79" s="70"/>
      <c r="R79" s="70"/>
      <c r="S79" s="70"/>
      <c r="T79" s="70"/>
      <c r="U79" s="70"/>
    </row>
    <row r="80" spans="1:22" ht="12.75" x14ac:dyDescent="0.2">
      <c r="D80" s="68"/>
      <c r="P80" s="70"/>
      <c r="Q80" s="70"/>
      <c r="R80" s="70"/>
      <c r="S80" s="70"/>
      <c r="T80" s="70"/>
      <c r="U80" s="70"/>
    </row>
    <row r="81" spans="4:21" ht="12.75" x14ac:dyDescent="0.2">
      <c r="D81" s="68"/>
      <c r="P81" s="70"/>
      <c r="Q81" s="70"/>
      <c r="R81" s="70"/>
      <c r="S81" s="70"/>
      <c r="T81" s="70"/>
      <c r="U81" s="70"/>
    </row>
    <row r="82" spans="4:21" ht="12.75" x14ac:dyDescent="0.2">
      <c r="D82" s="68"/>
      <c r="P82" s="70"/>
      <c r="Q82" s="70"/>
      <c r="R82" s="70"/>
      <c r="S82" s="70"/>
      <c r="T82" s="70"/>
      <c r="U82" s="70"/>
    </row>
    <row r="83" spans="4:21" ht="12.75" x14ac:dyDescent="0.2">
      <c r="D83" s="68"/>
      <c r="P83" s="70"/>
      <c r="Q83" s="70"/>
      <c r="R83" s="70"/>
      <c r="S83" s="70"/>
      <c r="T83" s="70"/>
      <c r="U83" s="70"/>
    </row>
    <row r="84" spans="4:21" ht="12.75" x14ac:dyDescent="0.2">
      <c r="D84" s="68"/>
      <c r="P84" s="70"/>
      <c r="Q84" s="70"/>
      <c r="R84" s="70"/>
      <c r="S84" s="70"/>
      <c r="T84" s="70"/>
      <c r="U84" s="70"/>
    </row>
    <row r="85" spans="4:21" ht="12.75" x14ac:dyDescent="0.2">
      <c r="D85" s="68"/>
      <c r="P85" s="70"/>
      <c r="Q85" s="70"/>
      <c r="R85" s="70"/>
      <c r="S85" s="70"/>
      <c r="T85" s="70"/>
      <c r="U85" s="70"/>
    </row>
    <row r="86" spans="4:21" ht="12.75" x14ac:dyDescent="0.2">
      <c r="D86" s="68"/>
      <c r="P86" s="70"/>
      <c r="Q86" s="70"/>
      <c r="R86" s="70"/>
      <c r="S86" s="70"/>
      <c r="T86" s="70"/>
      <c r="U86" s="70"/>
    </row>
    <row r="87" spans="4:21" ht="12.75" x14ac:dyDescent="0.2">
      <c r="D87" s="68"/>
      <c r="P87" s="70"/>
      <c r="Q87" s="70"/>
      <c r="R87" s="70"/>
      <c r="S87" s="70"/>
      <c r="T87" s="70"/>
      <c r="U87" s="70"/>
    </row>
    <row r="88" spans="4:21" ht="12.75" x14ac:dyDescent="0.2">
      <c r="D88" s="68"/>
      <c r="P88" s="70"/>
      <c r="Q88" s="70"/>
      <c r="R88" s="70"/>
      <c r="S88" s="70"/>
      <c r="T88" s="70"/>
      <c r="U88" s="70"/>
    </row>
    <row r="89" spans="4:21" ht="12.75" x14ac:dyDescent="0.2">
      <c r="D89" s="68"/>
      <c r="P89" s="70"/>
      <c r="Q89" s="70"/>
      <c r="R89" s="70"/>
      <c r="S89" s="70"/>
      <c r="T89" s="70"/>
      <c r="U89" s="70"/>
    </row>
    <row r="90" spans="4:21" ht="12.75" x14ac:dyDescent="0.2">
      <c r="D90" s="68"/>
      <c r="P90" s="70"/>
      <c r="Q90" s="70"/>
      <c r="R90" s="70"/>
      <c r="S90" s="70"/>
      <c r="T90" s="70"/>
      <c r="U90" s="70"/>
    </row>
    <row r="91" spans="4:21" ht="12.75" x14ac:dyDescent="0.2">
      <c r="D91" s="68"/>
      <c r="P91" s="70"/>
      <c r="Q91" s="70"/>
      <c r="R91" s="70"/>
      <c r="S91" s="70"/>
      <c r="T91" s="70"/>
      <c r="U91" s="70"/>
    </row>
    <row r="92" spans="4:21" ht="12.75" x14ac:dyDescent="0.2">
      <c r="D92" s="68"/>
      <c r="P92" s="70"/>
      <c r="Q92" s="70"/>
      <c r="R92" s="70"/>
      <c r="S92" s="70"/>
      <c r="T92" s="70"/>
      <c r="U92" s="70"/>
    </row>
    <row r="93" spans="4:21" ht="12.75" x14ac:dyDescent="0.2">
      <c r="D93" s="68"/>
      <c r="P93" s="70"/>
      <c r="Q93" s="70"/>
      <c r="R93" s="70"/>
      <c r="S93" s="70"/>
      <c r="T93" s="70"/>
      <c r="U93" s="70"/>
    </row>
    <row r="94" spans="4:21" ht="12.75" x14ac:dyDescent="0.2">
      <c r="D94" s="68"/>
      <c r="P94" s="70"/>
      <c r="Q94" s="70"/>
      <c r="R94" s="70"/>
      <c r="S94" s="70"/>
      <c r="T94" s="70"/>
      <c r="U94" s="70"/>
    </row>
    <row r="95" spans="4:21" ht="12.75" x14ac:dyDescent="0.2">
      <c r="D95" s="68"/>
      <c r="P95" s="70"/>
      <c r="Q95" s="70"/>
      <c r="R95" s="70"/>
      <c r="S95" s="70"/>
      <c r="T95" s="70"/>
      <c r="U95" s="70"/>
    </row>
    <row r="96" spans="4:21" ht="12.75" x14ac:dyDescent="0.2">
      <c r="D96" s="68"/>
      <c r="P96" s="70"/>
      <c r="Q96" s="70"/>
      <c r="R96" s="70"/>
      <c r="S96" s="70"/>
      <c r="T96" s="70"/>
      <c r="U96" s="70"/>
    </row>
    <row r="97" spans="4:21" ht="12.75" x14ac:dyDescent="0.2">
      <c r="D97" s="68"/>
      <c r="P97" s="70"/>
      <c r="Q97" s="70"/>
      <c r="R97" s="70"/>
      <c r="S97" s="70"/>
      <c r="T97" s="70"/>
      <c r="U97" s="70"/>
    </row>
    <row r="98" spans="4:21" ht="12.75" x14ac:dyDescent="0.2">
      <c r="D98" s="68"/>
      <c r="P98" s="70"/>
      <c r="Q98" s="70"/>
      <c r="R98" s="70"/>
      <c r="S98" s="70"/>
      <c r="T98" s="70"/>
      <c r="U98" s="70"/>
    </row>
    <row r="99" spans="4:21" ht="12.75" x14ac:dyDescent="0.2">
      <c r="D99" s="68"/>
      <c r="P99" s="70"/>
      <c r="Q99" s="70"/>
      <c r="R99" s="70"/>
      <c r="S99" s="70"/>
      <c r="T99" s="70"/>
      <c r="U99" s="70"/>
    </row>
    <row r="100" spans="4:21" ht="12.75" x14ac:dyDescent="0.2">
      <c r="D100" s="68"/>
      <c r="P100" s="70"/>
      <c r="Q100" s="70"/>
      <c r="R100" s="70"/>
      <c r="S100" s="70"/>
      <c r="T100" s="70"/>
      <c r="U100" s="70"/>
    </row>
    <row r="101" spans="4:21" ht="12.75" x14ac:dyDescent="0.2">
      <c r="D101" s="68"/>
      <c r="P101" s="70"/>
      <c r="Q101" s="70"/>
      <c r="R101" s="70"/>
      <c r="S101" s="70"/>
      <c r="T101" s="70"/>
      <c r="U101" s="70"/>
    </row>
    <row r="102" spans="4:21" ht="12.75" x14ac:dyDescent="0.2">
      <c r="D102" s="68"/>
      <c r="P102" s="70"/>
      <c r="Q102" s="70"/>
      <c r="R102" s="70"/>
      <c r="S102" s="70"/>
      <c r="T102" s="70"/>
      <c r="U102" s="70"/>
    </row>
    <row r="103" spans="4:21" ht="12.75" x14ac:dyDescent="0.2">
      <c r="D103" s="68"/>
      <c r="P103" s="70"/>
      <c r="Q103" s="70"/>
      <c r="R103" s="70"/>
      <c r="S103" s="70"/>
      <c r="T103" s="70"/>
      <c r="U103" s="70"/>
    </row>
    <row r="104" spans="4:21" ht="12.75" x14ac:dyDescent="0.2">
      <c r="D104" s="68"/>
      <c r="P104" s="70"/>
      <c r="Q104" s="70"/>
      <c r="R104" s="70"/>
      <c r="S104" s="70"/>
      <c r="T104" s="70"/>
      <c r="U104" s="70"/>
    </row>
    <row r="105" spans="4:21" ht="12.75" x14ac:dyDescent="0.2">
      <c r="D105" s="68"/>
      <c r="P105" s="70"/>
      <c r="Q105" s="70"/>
      <c r="R105" s="70"/>
      <c r="S105" s="70"/>
      <c r="T105" s="70"/>
      <c r="U105" s="70"/>
    </row>
    <row r="106" spans="4:21" ht="12.75" x14ac:dyDescent="0.2">
      <c r="D106" s="68"/>
      <c r="P106" s="70"/>
      <c r="Q106" s="70"/>
      <c r="R106" s="70"/>
      <c r="S106" s="70"/>
      <c r="T106" s="70"/>
      <c r="U106" s="70"/>
    </row>
    <row r="107" spans="4:21" ht="12.75" x14ac:dyDescent="0.2">
      <c r="D107" s="68"/>
      <c r="P107" s="70"/>
      <c r="Q107" s="70"/>
      <c r="R107" s="70"/>
      <c r="S107" s="70"/>
      <c r="T107" s="70"/>
      <c r="U107" s="70"/>
    </row>
    <row r="108" spans="4:21" ht="12.75" x14ac:dyDescent="0.2">
      <c r="D108" s="68"/>
      <c r="P108" s="70"/>
      <c r="Q108" s="70"/>
      <c r="R108" s="70"/>
      <c r="S108" s="70"/>
      <c r="T108" s="70"/>
      <c r="U108" s="70"/>
    </row>
    <row r="109" spans="4:21" ht="12.75" x14ac:dyDescent="0.2">
      <c r="D109" s="68"/>
      <c r="P109" s="70"/>
      <c r="Q109" s="70"/>
      <c r="R109" s="70"/>
      <c r="S109" s="70"/>
      <c r="T109" s="70"/>
      <c r="U109" s="70"/>
    </row>
    <row r="110" spans="4:21" ht="12.75" x14ac:dyDescent="0.2">
      <c r="D110" s="68"/>
      <c r="P110" s="70"/>
      <c r="Q110" s="70"/>
      <c r="R110" s="70"/>
      <c r="S110" s="70"/>
      <c r="T110" s="70"/>
      <c r="U110" s="70"/>
    </row>
    <row r="111" spans="4:21" ht="12.75" x14ac:dyDescent="0.2">
      <c r="D111" s="68"/>
      <c r="P111" s="70"/>
      <c r="Q111" s="70"/>
      <c r="R111" s="70"/>
      <c r="S111" s="70"/>
      <c r="T111" s="70"/>
      <c r="U111" s="70"/>
    </row>
    <row r="112" spans="4:21" ht="12.75" x14ac:dyDescent="0.2">
      <c r="D112" s="68"/>
      <c r="P112" s="70"/>
      <c r="Q112" s="70"/>
      <c r="R112" s="70"/>
      <c r="S112" s="70"/>
      <c r="T112" s="70"/>
      <c r="U112" s="70"/>
    </row>
    <row r="113" spans="4:21" ht="12.75" x14ac:dyDescent="0.2">
      <c r="D113" s="68"/>
      <c r="P113" s="70"/>
      <c r="Q113" s="70"/>
      <c r="R113" s="70"/>
      <c r="S113" s="70"/>
      <c r="T113" s="70"/>
      <c r="U113" s="70"/>
    </row>
    <row r="114" spans="4:21" ht="12.75" x14ac:dyDescent="0.2">
      <c r="D114" s="68"/>
      <c r="P114" s="70"/>
      <c r="Q114" s="70"/>
      <c r="R114" s="70"/>
      <c r="S114" s="70"/>
      <c r="T114" s="70"/>
      <c r="U114" s="70"/>
    </row>
    <row r="115" spans="4:21" ht="12.75" x14ac:dyDescent="0.2">
      <c r="D115" s="68"/>
      <c r="P115" s="70"/>
      <c r="Q115" s="70"/>
      <c r="R115" s="70"/>
      <c r="S115" s="70"/>
      <c r="T115" s="70"/>
      <c r="U115" s="70"/>
    </row>
    <row r="116" spans="4:21" ht="12.75" x14ac:dyDescent="0.2">
      <c r="D116" s="68"/>
      <c r="P116" s="70"/>
      <c r="Q116" s="70"/>
      <c r="R116" s="70"/>
      <c r="S116" s="70"/>
      <c r="T116" s="70"/>
      <c r="U116" s="70"/>
    </row>
    <row r="117" spans="4:21" ht="12.75" x14ac:dyDescent="0.2">
      <c r="D117" s="68"/>
      <c r="P117" s="70"/>
      <c r="Q117" s="70"/>
      <c r="R117" s="70"/>
      <c r="S117" s="70"/>
      <c r="T117" s="70"/>
      <c r="U117" s="70"/>
    </row>
    <row r="118" spans="4:21" ht="12.75" x14ac:dyDescent="0.2">
      <c r="D118" s="68"/>
      <c r="P118" s="70"/>
      <c r="Q118" s="70"/>
      <c r="R118" s="70"/>
      <c r="S118" s="70"/>
      <c r="T118" s="70"/>
      <c r="U118" s="70"/>
    </row>
    <row r="119" spans="4:21" ht="12.75" x14ac:dyDescent="0.2">
      <c r="D119" s="68"/>
      <c r="P119" s="70"/>
      <c r="Q119" s="70"/>
      <c r="R119" s="70"/>
      <c r="S119" s="70"/>
      <c r="T119" s="70"/>
      <c r="U119" s="70"/>
    </row>
    <row r="120" spans="4:21" ht="12.75" x14ac:dyDescent="0.2">
      <c r="D120" s="68"/>
      <c r="P120" s="70"/>
      <c r="Q120" s="70"/>
      <c r="R120" s="70"/>
      <c r="S120" s="70"/>
      <c r="T120" s="70"/>
      <c r="U120" s="70"/>
    </row>
    <row r="121" spans="4:21" ht="12.75" x14ac:dyDescent="0.2">
      <c r="D121" s="68"/>
      <c r="P121" s="70"/>
      <c r="Q121" s="70"/>
      <c r="R121" s="70"/>
      <c r="S121" s="70"/>
      <c r="T121" s="70"/>
      <c r="U121" s="70"/>
    </row>
    <row r="122" spans="4:21" ht="12.75" x14ac:dyDescent="0.2">
      <c r="D122" s="68"/>
      <c r="P122" s="70"/>
      <c r="Q122" s="70"/>
      <c r="R122" s="70"/>
      <c r="S122" s="70"/>
      <c r="T122" s="70"/>
      <c r="U122" s="70"/>
    </row>
    <row r="123" spans="4:21" ht="12.75" x14ac:dyDescent="0.2">
      <c r="D123" s="68"/>
      <c r="P123" s="70"/>
      <c r="Q123" s="70"/>
      <c r="R123" s="70"/>
      <c r="S123" s="70"/>
      <c r="T123" s="70"/>
      <c r="U123" s="70"/>
    </row>
    <row r="124" spans="4:21" ht="12.75" x14ac:dyDescent="0.2">
      <c r="D124" s="68"/>
      <c r="P124" s="70"/>
      <c r="Q124" s="70"/>
      <c r="R124" s="70"/>
      <c r="S124" s="70"/>
      <c r="T124" s="70"/>
      <c r="U124" s="70"/>
    </row>
    <row r="125" spans="4:21" ht="12.75" x14ac:dyDescent="0.2">
      <c r="D125" s="68"/>
      <c r="P125" s="70"/>
      <c r="Q125" s="70"/>
      <c r="R125" s="70"/>
      <c r="S125" s="70"/>
      <c r="T125" s="70"/>
      <c r="U125" s="70"/>
    </row>
    <row r="126" spans="4:21" ht="12.75" x14ac:dyDescent="0.2">
      <c r="D126" s="68"/>
      <c r="P126" s="70"/>
      <c r="Q126" s="70"/>
      <c r="R126" s="70"/>
      <c r="S126" s="70"/>
      <c r="T126" s="70"/>
      <c r="U126" s="70"/>
    </row>
    <row r="127" spans="4:21" ht="12.75" x14ac:dyDescent="0.2">
      <c r="D127" s="68"/>
      <c r="P127" s="70"/>
      <c r="Q127" s="70"/>
      <c r="R127" s="70"/>
      <c r="S127" s="70"/>
      <c r="T127" s="70"/>
      <c r="U127" s="70"/>
    </row>
    <row r="128" spans="4:21" ht="12.75" x14ac:dyDescent="0.2">
      <c r="D128" s="68"/>
      <c r="P128" s="70"/>
      <c r="Q128" s="70"/>
      <c r="R128" s="70"/>
      <c r="S128" s="70"/>
      <c r="T128" s="70"/>
      <c r="U128" s="70"/>
    </row>
    <row r="129" spans="4:21" ht="12.75" x14ac:dyDescent="0.2">
      <c r="D129" s="68"/>
      <c r="P129" s="70"/>
      <c r="Q129" s="70"/>
      <c r="R129" s="70"/>
      <c r="S129" s="70"/>
      <c r="T129" s="70"/>
      <c r="U129" s="70"/>
    </row>
    <row r="130" spans="4:21" ht="12.75" x14ac:dyDescent="0.2">
      <c r="D130" s="68"/>
      <c r="P130" s="70"/>
      <c r="Q130" s="70"/>
      <c r="R130" s="70"/>
      <c r="S130" s="70"/>
      <c r="T130" s="70"/>
      <c r="U130" s="7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W2" sqref="W2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  <c r="W1" s="66">
        <v>4</v>
      </c>
    </row>
    <row r="2" spans="1:23" ht="12.75" x14ac:dyDescent="0.2">
      <c r="A2" s="66">
        <v>0</v>
      </c>
      <c r="B2" s="87">
        <f t="shared" ref="B2:B65" si="0">SUM(F2:I2)</f>
        <v>0</v>
      </c>
      <c r="C2" s="67">
        <f>INT(A2/2)*$W$1</f>
        <v>0</v>
      </c>
      <c r="D2" s="86">
        <v>0</v>
      </c>
      <c r="E2" s="71">
        <f>+C2+D2</f>
        <v>0</v>
      </c>
      <c r="F2" s="85">
        <v>0</v>
      </c>
      <c r="G2" s="85">
        <v>0</v>
      </c>
      <c r="H2" s="85">
        <v>0</v>
      </c>
      <c r="I2" s="85">
        <v>0</v>
      </c>
      <c r="J2" s="67">
        <f>IF($W$1&gt;=1,C2/$W$1,0)</f>
        <v>0</v>
      </c>
      <c r="K2" s="67">
        <f>IF($W$1&gt;=2,C2/$W$1,0)</f>
        <v>0</v>
      </c>
      <c r="L2" s="67">
        <f>IF($W$1&gt;=3,C2/$W$1,0)</f>
        <v>0</v>
      </c>
      <c r="M2" s="67">
        <f>IF($W$1&gt;=4,C2/$W$1,0)</f>
        <v>0</v>
      </c>
      <c r="N2" s="67">
        <f>IF($W$1&gt;=5,C2/$W$1,0)</f>
        <v>0</v>
      </c>
      <c r="O2" s="67">
        <f>IF($W$1&gt;=6,C2/$W$1,0)</f>
        <v>0</v>
      </c>
      <c r="P2" s="84">
        <v>0</v>
      </c>
      <c r="Q2" s="84">
        <v>0</v>
      </c>
      <c r="R2" s="84">
        <v>0</v>
      </c>
      <c r="S2" s="84">
        <v>0</v>
      </c>
      <c r="T2" s="84">
        <v>0</v>
      </c>
      <c r="U2" s="84">
        <v>0</v>
      </c>
      <c r="V2" s="66">
        <f t="shared" ref="V2:V65" si="1">F2*3+G2*4+H2*5+I2*6</f>
        <v>0</v>
      </c>
    </row>
    <row r="3" spans="1:23" ht="12.75" x14ac:dyDescent="0.2">
      <c r="A3" s="66">
        <v>1</v>
      </c>
      <c r="B3" s="87">
        <f t="shared" si="0"/>
        <v>0</v>
      </c>
      <c r="C3" s="67">
        <f t="shared" ref="C3:C66" si="2">INT(A3/2)*$W$1</f>
        <v>0</v>
      </c>
      <c r="D3" s="86">
        <v>0</v>
      </c>
      <c r="E3" s="71">
        <f t="shared" ref="E3:E66" si="3">+C3+D3</f>
        <v>0</v>
      </c>
      <c r="F3" s="85">
        <v>0</v>
      </c>
      <c r="G3" s="85">
        <v>0</v>
      </c>
      <c r="H3" s="85">
        <v>0</v>
      </c>
      <c r="I3" s="85">
        <v>0</v>
      </c>
      <c r="J3" s="67">
        <f t="shared" ref="J3:J66" si="4">IF($W$1&gt;=1,C3/$W$1,0)</f>
        <v>0</v>
      </c>
      <c r="K3" s="67">
        <f t="shared" ref="K3:K66" si="5">IF($W$1&gt;=2,C3/$W$1,0)</f>
        <v>0</v>
      </c>
      <c r="L3" s="67">
        <f t="shared" ref="L3:L66" si="6">IF($W$1&gt;=3,C3/$W$1,0)</f>
        <v>0</v>
      </c>
      <c r="M3" s="67">
        <f t="shared" ref="M3:M66" si="7">IF($W$1&gt;=4,C3/$W$1,0)</f>
        <v>0</v>
      </c>
      <c r="N3" s="67">
        <f t="shared" ref="N3:N66" si="8">IF($W$1&gt;=5,C3/$W$1,0)</f>
        <v>0</v>
      </c>
      <c r="O3" s="67">
        <f t="shared" ref="O3:O66" si="9">IF($W$1&gt;=6,C3/$W$1,0)</f>
        <v>0</v>
      </c>
      <c r="P3" s="84">
        <v>0</v>
      </c>
      <c r="Q3" s="84">
        <v>0</v>
      </c>
      <c r="R3" s="84">
        <v>0</v>
      </c>
      <c r="S3" s="84">
        <v>0</v>
      </c>
      <c r="T3" s="84">
        <v>0</v>
      </c>
      <c r="U3" s="84">
        <v>0</v>
      </c>
      <c r="V3" s="66">
        <f t="shared" si="1"/>
        <v>0</v>
      </c>
    </row>
    <row r="4" spans="1:23" ht="12.75" x14ac:dyDescent="0.2">
      <c r="A4" s="66">
        <v>2</v>
      </c>
      <c r="B4" s="87">
        <f t="shared" si="0"/>
        <v>0</v>
      </c>
      <c r="C4" s="67">
        <f t="shared" si="2"/>
        <v>4</v>
      </c>
      <c r="D4" s="86">
        <v>0</v>
      </c>
      <c r="E4" s="71">
        <f t="shared" si="3"/>
        <v>4</v>
      </c>
      <c r="F4" s="85">
        <v>0</v>
      </c>
      <c r="G4" s="85">
        <v>0</v>
      </c>
      <c r="H4" s="85">
        <v>0</v>
      </c>
      <c r="I4" s="85">
        <v>0</v>
      </c>
      <c r="J4" s="67">
        <f t="shared" si="4"/>
        <v>1</v>
      </c>
      <c r="K4" s="67">
        <f t="shared" si="5"/>
        <v>1</v>
      </c>
      <c r="L4" s="67">
        <f t="shared" si="6"/>
        <v>1</v>
      </c>
      <c r="M4" s="67">
        <f t="shared" si="7"/>
        <v>1</v>
      </c>
      <c r="N4" s="67">
        <f t="shared" si="8"/>
        <v>0</v>
      </c>
      <c r="O4" s="67">
        <f t="shared" si="9"/>
        <v>0</v>
      </c>
      <c r="P4" s="84">
        <v>0</v>
      </c>
      <c r="Q4" s="84">
        <v>0</v>
      </c>
      <c r="R4" s="84">
        <v>0</v>
      </c>
      <c r="S4" s="84">
        <v>0</v>
      </c>
      <c r="T4" s="84">
        <v>0</v>
      </c>
      <c r="U4" s="84">
        <v>0</v>
      </c>
      <c r="V4" s="66">
        <f t="shared" si="1"/>
        <v>0</v>
      </c>
    </row>
    <row r="5" spans="1:23" ht="12.75" x14ac:dyDescent="0.2">
      <c r="A5" s="66">
        <v>3</v>
      </c>
      <c r="B5" s="87">
        <f t="shared" si="0"/>
        <v>0</v>
      </c>
      <c r="C5" s="67">
        <f t="shared" si="2"/>
        <v>4</v>
      </c>
      <c r="D5" s="86">
        <v>0</v>
      </c>
      <c r="E5" s="71">
        <f t="shared" si="3"/>
        <v>4</v>
      </c>
      <c r="F5" s="85">
        <v>0</v>
      </c>
      <c r="G5" s="85">
        <v>0</v>
      </c>
      <c r="H5" s="85">
        <v>0</v>
      </c>
      <c r="I5" s="85">
        <v>0</v>
      </c>
      <c r="J5" s="67">
        <f t="shared" si="4"/>
        <v>1</v>
      </c>
      <c r="K5" s="67">
        <f t="shared" si="5"/>
        <v>1</v>
      </c>
      <c r="L5" s="67">
        <f t="shared" si="6"/>
        <v>1</v>
      </c>
      <c r="M5" s="67">
        <f t="shared" si="7"/>
        <v>1</v>
      </c>
      <c r="N5" s="67">
        <f t="shared" si="8"/>
        <v>0</v>
      </c>
      <c r="O5" s="67">
        <f t="shared" si="9"/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66">
        <f t="shared" si="1"/>
        <v>0</v>
      </c>
    </row>
    <row r="6" spans="1:23" ht="12.75" x14ac:dyDescent="0.2">
      <c r="A6" s="66">
        <v>4</v>
      </c>
      <c r="B6" s="87">
        <f t="shared" si="0"/>
        <v>0</v>
      </c>
      <c r="C6" s="67">
        <f t="shared" si="2"/>
        <v>8</v>
      </c>
      <c r="D6" s="86">
        <v>0</v>
      </c>
      <c r="E6" s="71">
        <f t="shared" si="3"/>
        <v>8</v>
      </c>
      <c r="F6" s="85">
        <v>0</v>
      </c>
      <c r="G6" s="85">
        <v>0</v>
      </c>
      <c r="H6" s="85">
        <v>0</v>
      </c>
      <c r="I6" s="85">
        <v>0</v>
      </c>
      <c r="J6" s="67">
        <f t="shared" si="4"/>
        <v>2</v>
      </c>
      <c r="K6" s="67">
        <f t="shared" si="5"/>
        <v>2</v>
      </c>
      <c r="L6" s="67">
        <f t="shared" si="6"/>
        <v>2</v>
      </c>
      <c r="M6" s="67">
        <f t="shared" si="7"/>
        <v>2</v>
      </c>
      <c r="N6" s="67">
        <f t="shared" si="8"/>
        <v>0</v>
      </c>
      <c r="O6" s="67">
        <f t="shared" si="9"/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66">
        <f t="shared" si="1"/>
        <v>0</v>
      </c>
    </row>
    <row r="7" spans="1:23" ht="12.75" x14ac:dyDescent="0.2">
      <c r="A7" s="66">
        <v>5</v>
      </c>
      <c r="B7" s="87">
        <f t="shared" si="0"/>
        <v>0</v>
      </c>
      <c r="C7" s="67">
        <f t="shared" si="2"/>
        <v>8</v>
      </c>
      <c r="D7" s="86">
        <v>0</v>
      </c>
      <c r="E7" s="71">
        <f t="shared" si="3"/>
        <v>8</v>
      </c>
      <c r="F7" s="85">
        <v>0</v>
      </c>
      <c r="G7" s="85">
        <v>0</v>
      </c>
      <c r="H7" s="85">
        <v>0</v>
      </c>
      <c r="I7" s="85">
        <v>0</v>
      </c>
      <c r="J7" s="67">
        <f t="shared" si="4"/>
        <v>2</v>
      </c>
      <c r="K7" s="67">
        <f t="shared" si="5"/>
        <v>2</v>
      </c>
      <c r="L7" s="67">
        <f t="shared" si="6"/>
        <v>2</v>
      </c>
      <c r="M7" s="67">
        <f t="shared" si="7"/>
        <v>2</v>
      </c>
      <c r="N7" s="67">
        <f t="shared" si="8"/>
        <v>0</v>
      </c>
      <c r="O7" s="67">
        <f t="shared" si="9"/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4">
        <v>0</v>
      </c>
      <c r="V7" s="66">
        <f t="shared" si="1"/>
        <v>0</v>
      </c>
    </row>
    <row r="8" spans="1:23" ht="12.75" x14ac:dyDescent="0.2">
      <c r="A8" s="66">
        <v>6</v>
      </c>
      <c r="B8" s="87">
        <f t="shared" si="0"/>
        <v>0</v>
      </c>
      <c r="C8" s="67">
        <f t="shared" si="2"/>
        <v>12</v>
      </c>
      <c r="D8" s="86">
        <v>0</v>
      </c>
      <c r="E8" s="71">
        <f t="shared" si="3"/>
        <v>12</v>
      </c>
      <c r="F8" s="85">
        <v>0</v>
      </c>
      <c r="G8" s="85">
        <v>0</v>
      </c>
      <c r="H8" s="85">
        <v>0</v>
      </c>
      <c r="I8" s="85">
        <v>0</v>
      </c>
      <c r="J8" s="67">
        <f t="shared" si="4"/>
        <v>3</v>
      </c>
      <c r="K8" s="67">
        <f t="shared" si="5"/>
        <v>3</v>
      </c>
      <c r="L8" s="67">
        <f t="shared" si="6"/>
        <v>3</v>
      </c>
      <c r="M8" s="67">
        <f t="shared" si="7"/>
        <v>3</v>
      </c>
      <c r="N8" s="67">
        <f t="shared" si="8"/>
        <v>0</v>
      </c>
      <c r="O8" s="67">
        <f t="shared" si="9"/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66">
        <f t="shared" si="1"/>
        <v>0</v>
      </c>
    </row>
    <row r="9" spans="1:23" ht="12.75" x14ac:dyDescent="0.2">
      <c r="A9" s="66">
        <v>7</v>
      </c>
      <c r="B9" s="87">
        <f t="shared" si="0"/>
        <v>0</v>
      </c>
      <c r="C9" s="67">
        <f t="shared" si="2"/>
        <v>12</v>
      </c>
      <c r="D9" s="86">
        <v>0</v>
      </c>
      <c r="E9" s="71">
        <f t="shared" si="3"/>
        <v>12</v>
      </c>
      <c r="F9" s="85">
        <v>0</v>
      </c>
      <c r="G9" s="85">
        <v>0</v>
      </c>
      <c r="H9" s="85">
        <v>0</v>
      </c>
      <c r="I9" s="85">
        <v>0</v>
      </c>
      <c r="J9" s="67">
        <f t="shared" si="4"/>
        <v>3</v>
      </c>
      <c r="K9" s="67">
        <f t="shared" si="5"/>
        <v>3</v>
      </c>
      <c r="L9" s="67">
        <f t="shared" si="6"/>
        <v>3</v>
      </c>
      <c r="M9" s="67">
        <f t="shared" si="7"/>
        <v>3</v>
      </c>
      <c r="N9" s="67">
        <f t="shared" si="8"/>
        <v>0</v>
      </c>
      <c r="O9" s="67">
        <f t="shared" si="9"/>
        <v>0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66">
        <f t="shared" si="1"/>
        <v>0</v>
      </c>
    </row>
    <row r="10" spans="1:23" ht="12.75" x14ac:dyDescent="0.2">
      <c r="A10" s="66">
        <v>8</v>
      </c>
      <c r="B10" s="87">
        <f t="shared" si="0"/>
        <v>0</v>
      </c>
      <c r="C10" s="67">
        <f t="shared" si="2"/>
        <v>16</v>
      </c>
      <c r="D10" s="86">
        <v>0</v>
      </c>
      <c r="E10" s="71">
        <f t="shared" si="3"/>
        <v>16</v>
      </c>
      <c r="F10" s="85">
        <v>0</v>
      </c>
      <c r="G10" s="85">
        <v>0</v>
      </c>
      <c r="H10" s="85">
        <v>0</v>
      </c>
      <c r="I10" s="85">
        <v>0</v>
      </c>
      <c r="J10" s="67">
        <f t="shared" si="4"/>
        <v>4</v>
      </c>
      <c r="K10" s="67">
        <f t="shared" si="5"/>
        <v>4</v>
      </c>
      <c r="L10" s="67">
        <f t="shared" si="6"/>
        <v>4</v>
      </c>
      <c r="M10" s="67">
        <f t="shared" si="7"/>
        <v>4</v>
      </c>
      <c r="N10" s="67">
        <f t="shared" si="8"/>
        <v>0</v>
      </c>
      <c r="O10" s="67">
        <f t="shared" si="9"/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66">
        <f t="shared" si="1"/>
        <v>0</v>
      </c>
    </row>
    <row r="11" spans="1:23" ht="12.75" x14ac:dyDescent="0.2">
      <c r="A11" s="66">
        <v>9</v>
      </c>
      <c r="B11" s="87">
        <f t="shared" si="0"/>
        <v>0</v>
      </c>
      <c r="C11" s="67">
        <f t="shared" si="2"/>
        <v>16</v>
      </c>
      <c r="D11" s="86">
        <v>0</v>
      </c>
      <c r="E11" s="71">
        <f t="shared" si="3"/>
        <v>16</v>
      </c>
      <c r="F11" s="85">
        <v>0</v>
      </c>
      <c r="G11" s="85">
        <v>0</v>
      </c>
      <c r="H11" s="85">
        <v>0</v>
      </c>
      <c r="I11" s="85">
        <v>0</v>
      </c>
      <c r="J11" s="67">
        <f t="shared" si="4"/>
        <v>4</v>
      </c>
      <c r="K11" s="67">
        <f t="shared" si="5"/>
        <v>4</v>
      </c>
      <c r="L11" s="67">
        <f t="shared" si="6"/>
        <v>4</v>
      </c>
      <c r="M11" s="67">
        <f t="shared" si="7"/>
        <v>4</v>
      </c>
      <c r="N11" s="67">
        <f t="shared" si="8"/>
        <v>0</v>
      </c>
      <c r="O11" s="67">
        <f t="shared" si="9"/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66">
        <f t="shared" si="1"/>
        <v>0</v>
      </c>
    </row>
    <row r="12" spans="1:23" ht="12.75" x14ac:dyDescent="0.2">
      <c r="A12" s="66">
        <v>10</v>
      </c>
      <c r="B12" s="87">
        <f t="shared" si="0"/>
        <v>0</v>
      </c>
      <c r="C12" s="67">
        <f t="shared" si="2"/>
        <v>20</v>
      </c>
      <c r="D12" s="86">
        <v>0</v>
      </c>
      <c r="E12" s="71">
        <f t="shared" si="3"/>
        <v>20</v>
      </c>
      <c r="F12" s="85">
        <v>0</v>
      </c>
      <c r="G12" s="85">
        <v>0</v>
      </c>
      <c r="H12" s="85">
        <v>0</v>
      </c>
      <c r="I12" s="85">
        <v>0</v>
      </c>
      <c r="J12" s="67">
        <f t="shared" si="4"/>
        <v>5</v>
      </c>
      <c r="K12" s="67">
        <f t="shared" si="5"/>
        <v>5</v>
      </c>
      <c r="L12" s="67">
        <f t="shared" si="6"/>
        <v>5</v>
      </c>
      <c r="M12" s="67">
        <f t="shared" si="7"/>
        <v>5</v>
      </c>
      <c r="N12" s="67">
        <f t="shared" si="8"/>
        <v>0</v>
      </c>
      <c r="O12" s="67">
        <f t="shared" si="9"/>
        <v>0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66">
        <f t="shared" si="1"/>
        <v>0</v>
      </c>
    </row>
    <row r="13" spans="1:23" ht="12.75" x14ac:dyDescent="0.2">
      <c r="A13" s="66">
        <v>11</v>
      </c>
      <c r="B13" s="87">
        <f t="shared" si="0"/>
        <v>0</v>
      </c>
      <c r="C13" s="67">
        <f t="shared" si="2"/>
        <v>20</v>
      </c>
      <c r="D13" s="86">
        <v>0</v>
      </c>
      <c r="E13" s="71">
        <f t="shared" si="3"/>
        <v>20</v>
      </c>
      <c r="F13" s="85">
        <v>0</v>
      </c>
      <c r="G13" s="85">
        <v>0</v>
      </c>
      <c r="H13" s="85">
        <v>0</v>
      </c>
      <c r="I13" s="85">
        <v>0</v>
      </c>
      <c r="J13" s="67">
        <f t="shared" si="4"/>
        <v>5</v>
      </c>
      <c r="K13" s="67">
        <f t="shared" si="5"/>
        <v>5</v>
      </c>
      <c r="L13" s="67">
        <f t="shared" si="6"/>
        <v>5</v>
      </c>
      <c r="M13" s="67">
        <f t="shared" si="7"/>
        <v>5</v>
      </c>
      <c r="N13" s="67">
        <f t="shared" si="8"/>
        <v>0</v>
      </c>
      <c r="O13" s="67">
        <f t="shared" si="9"/>
        <v>0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66">
        <f t="shared" si="1"/>
        <v>0</v>
      </c>
    </row>
    <row r="14" spans="1:23" ht="12.75" x14ac:dyDescent="0.2">
      <c r="A14" s="66">
        <v>12</v>
      </c>
      <c r="B14" s="87">
        <f t="shared" si="0"/>
        <v>0</v>
      </c>
      <c r="C14" s="67">
        <f t="shared" si="2"/>
        <v>24</v>
      </c>
      <c r="D14" s="86">
        <v>0</v>
      </c>
      <c r="E14" s="71">
        <f t="shared" si="3"/>
        <v>24</v>
      </c>
      <c r="F14" s="85">
        <v>0</v>
      </c>
      <c r="G14" s="85">
        <v>0</v>
      </c>
      <c r="H14" s="85">
        <v>0</v>
      </c>
      <c r="I14" s="85">
        <v>0</v>
      </c>
      <c r="J14" s="67">
        <f t="shared" si="4"/>
        <v>6</v>
      </c>
      <c r="K14" s="67">
        <f t="shared" si="5"/>
        <v>6</v>
      </c>
      <c r="L14" s="67">
        <f t="shared" si="6"/>
        <v>6</v>
      </c>
      <c r="M14" s="67">
        <f t="shared" si="7"/>
        <v>6</v>
      </c>
      <c r="N14" s="67">
        <f t="shared" si="8"/>
        <v>0</v>
      </c>
      <c r="O14" s="67">
        <f t="shared" si="9"/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66">
        <f t="shared" si="1"/>
        <v>0</v>
      </c>
    </row>
    <row r="15" spans="1:23" ht="12.75" x14ac:dyDescent="0.2">
      <c r="A15" s="66">
        <v>13</v>
      </c>
      <c r="B15" s="87">
        <f t="shared" si="0"/>
        <v>0</v>
      </c>
      <c r="C15" s="67">
        <f t="shared" si="2"/>
        <v>24</v>
      </c>
      <c r="D15" s="86">
        <v>0</v>
      </c>
      <c r="E15" s="71">
        <f t="shared" si="3"/>
        <v>24</v>
      </c>
      <c r="F15" s="85">
        <v>0</v>
      </c>
      <c r="G15" s="85">
        <v>0</v>
      </c>
      <c r="H15" s="85">
        <v>0</v>
      </c>
      <c r="I15" s="85">
        <v>0</v>
      </c>
      <c r="J15" s="67">
        <f t="shared" si="4"/>
        <v>6</v>
      </c>
      <c r="K15" s="67">
        <f t="shared" si="5"/>
        <v>6</v>
      </c>
      <c r="L15" s="67">
        <f t="shared" si="6"/>
        <v>6</v>
      </c>
      <c r="M15" s="67">
        <f t="shared" si="7"/>
        <v>6</v>
      </c>
      <c r="N15" s="67">
        <f t="shared" si="8"/>
        <v>0</v>
      </c>
      <c r="O15" s="67">
        <f t="shared" si="9"/>
        <v>0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66">
        <f t="shared" si="1"/>
        <v>0</v>
      </c>
    </row>
    <row r="16" spans="1:23" ht="12.75" x14ac:dyDescent="0.2">
      <c r="A16" s="66">
        <v>14</v>
      </c>
      <c r="B16" s="87">
        <f t="shared" si="0"/>
        <v>0</v>
      </c>
      <c r="C16" s="67">
        <f t="shared" si="2"/>
        <v>28</v>
      </c>
      <c r="D16" s="86">
        <v>0</v>
      </c>
      <c r="E16" s="71">
        <f t="shared" si="3"/>
        <v>28</v>
      </c>
      <c r="F16" s="85">
        <v>0</v>
      </c>
      <c r="G16" s="85">
        <v>0</v>
      </c>
      <c r="H16" s="85">
        <v>0</v>
      </c>
      <c r="I16" s="85">
        <v>0</v>
      </c>
      <c r="J16" s="67">
        <f t="shared" si="4"/>
        <v>7</v>
      </c>
      <c r="K16" s="67">
        <f t="shared" si="5"/>
        <v>7</v>
      </c>
      <c r="L16" s="67">
        <f t="shared" si="6"/>
        <v>7</v>
      </c>
      <c r="M16" s="67">
        <f t="shared" si="7"/>
        <v>7</v>
      </c>
      <c r="N16" s="67">
        <f t="shared" si="8"/>
        <v>0</v>
      </c>
      <c r="O16" s="67">
        <f t="shared" si="9"/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66">
        <f t="shared" si="1"/>
        <v>0</v>
      </c>
    </row>
    <row r="17" spans="1:22" ht="12.75" x14ac:dyDescent="0.2">
      <c r="A17" s="66">
        <v>15</v>
      </c>
      <c r="B17" s="87">
        <f t="shared" si="0"/>
        <v>0</v>
      </c>
      <c r="C17" s="67">
        <f t="shared" si="2"/>
        <v>28</v>
      </c>
      <c r="D17" s="86">
        <v>0</v>
      </c>
      <c r="E17" s="71">
        <f t="shared" si="3"/>
        <v>28</v>
      </c>
      <c r="F17" s="85">
        <v>0</v>
      </c>
      <c r="G17" s="85">
        <v>0</v>
      </c>
      <c r="H17" s="85">
        <v>0</v>
      </c>
      <c r="I17" s="85">
        <v>0</v>
      </c>
      <c r="J17" s="67">
        <f t="shared" si="4"/>
        <v>7</v>
      </c>
      <c r="K17" s="67">
        <f t="shared" si="5"/>
        <v>7</v>
      </c>
      <c r="L17" s="67">
        <f t="shared" si="6"/>
        <v>7</v>
      </c>
      <c r="M17" s="67">
        <f t="shared" si="7"/>
        <v>7</v>
      </c>
      <c r="N17" s="67">
        <f t="shared" si="8"/>
        <v>0</v>
      </c>
      <c r="O17" s="67">
        <f t="shared" si="9"/>
        <v>0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66">
        <f t="shared" si="1"/>
        <v>0</v>
      </c>
    </row>
    <row r="18" spans="1:22" ht="12.75" x14ac:dyDescent="0.2">
      <c r="A18" s="66">
        <v>16</v>
      </c>
      <c r="B18" s="87">
        <f t="shared" si="0"/>
        <v>0</v>
      </c>
      <c r="C18" s="67">
        <f t="shared" si="2"/>
        <v>32</v>
      </c>
      <c r="D18" s="86">
        <v>0</v>
      </c>
      <c r="E18" s="71">
        <f t="shared" si="3"/>
        <v>32</v>
      </c>
      <c r="F18" s="85">
        <v>0</v>
      </c>
      <c r="G18" s="85">
        <v>0</v>
      </c>
      <c r="H18" s="85">
        <v>0</v>
      </c>
      <c r="I18" s="85">
        <v>0</v>
      </c>
      <c r="J18" s="67">
        <f t="shared" si="4"/>
        <v>8</v>
      </c>
      <c r="K18" s="67">
        <f t="shared" si="5"/>
        <v>8</v>
      </c>
      <c r="L18" s="67">
        <f t="shared" si="6"/>
        <v>8</v>
      </c>
      <c r="M18" s="67">
        <f t="shared" si="7"/>
        <v>8</v>
      </c>
      <c r="N18" s="67">
        <f t="shared" si="8"/>
        <v>0</v>
      </c>
      <c r="O18" s="67">
        <f t="shared" si="9"/>
        <v>0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66">
        <f t="shared" si="1"/>
        <v>0</v>
      </c>
    </row>
    <row r="19" spans="1:22" ht="12.75" x14ac:dyDescent="0.2">
      <c r="A19" s="66">
        <v>17</v>
      </c>
      <c r="B19" s="87">
        <f t="shared" si="0"/>
        <v>0</v>
      </c>
      <c r="C19" s="67">
        <f t="shared" si="2"/>
        <v>32</v>
      </c>
      <c r="D19" s="86">
        <v>0</v>
      </c>
      <c r="E19" s="71">
        <f t="shared" si="3"/>
        <v>32</v>
      </c>
      <c r="F19" s="85">
        <v>0</v>
      </c>
      <c r="G19" s="85">
        <v>0</v>
      </c>
      <c r="H19" s="85">
        <v>0</v>
      </c>
      <c r="I19" s="85">
        <v>0</v>
      </c>
      <c r="J19" s="67">
        <f t="shared" si="4"/>
        <v>8</v>
      </c>
      <c r="K19" s="67">
        <f t="shared" si="5"/>
        <v>8</v>
      </c>
      <c r="L19" s="67">
        <f t="shared" si="6"/>
        <v>8</v>
      </c>
      <c r="M19" s="67">
        <f t="shared" si="7"/>
        <v>8</v>
      </c>
      <c r="N19" s="67">
        <f t="shared" si="8"/>
        <v>0</v>
      </c>
      <c r="O19" s="67">
        <f t="shared" si="9"/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66">
        <f t="shared" si="1"/>
        <v>0</v>
      </c>
    </row>
    <row r="20" spans="1:22" ht="12.75" x14ac:dyDescent="0.2">
      <c r="A20" s="66">
        <v>18</v>
      </c>
      <c r="B20" s="87">
        <f t="shared" si="0"/>
        <v>0</v>
      </c>
      <c r="C20" s="67">
        <f t="shared" si="2"/>
        <v>36</v>
      </c>
      <c r="D20" s="86">
        <v>0</v>
      </c>
      <c r="E20" s="71">
        <f t="shared" si="3"/>
        <v>36</v>
      </c>
      <c r="F20" s="85">
        <v>0</v>
      </c>
      <c r="G20" s="85">
        <v>0</v>
      </c>
      <c r="H20" s="85">
        <v>0</v>
      </c>
      <c r="I20" s="85">
        <v>0</v>
      </c>
      <c r="J20" s="67">
        <f t="shared" si="4"/>
        <v>9</v>
      </c>
      <c r="K20" s="67">
        <f t="shared" si="5"/>
        <v>9</v>
      </c>
      <c r="L20" s="67">
        <f t="shared" si="6"/>
        <v>9</v>
      </c>
      <c r="M20" s="67">
        <f t="shared" si="7"/>
        <v>9</v>
      </c>
      <c r="N20" s="67">
        <f t="shared" si="8"/>
        <v>0</v>
      </c>
      <c r="O20" s="67">
        <f t="shared" si="9"/>
        <v>0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66">
        <f t="shared" si="1"/>
        <v>0</v>
      </c>
    </row>
    <row r="21" spans="1:22" ht="12.75" x14ac:dyDescent="0.2">
      <c r="A21" s="66">
        <v>19</v>
      </c>
      <c r="B21" s="87">
        <f t="shared" si="0"/>
        <v>0</v>
      </c>
      <c r="C21" s="67">
        <f t="shared" si="2"/>
        <v>36</v>
      </c>
      <c r="D21" s="86">
        <v>0</v>
      </c>
      <c r="E21" s="71">
        <f t="shared" si="3"/>
        <v>36</v>
      </c>
      <c r="F21" s="85">
        <v>0</v>
      </c>
      <c r="G21" s="85">
        <v>0</v>
      </c>
      <c r="H21" s="85">
        <v>0</v>
      </c>
      <c r="I21" s="85">
        <v>0</v>
      </c>
      <c r="J21" s="67">
        <f t="shared" si="4"/>
        <v>9</v>
      </c>
      <c r="K21" s="67">
        <f t="shared" si="5"/>
        <v>9</v>
      </c>
      <c r="L21" s="67">
        <f t="shared" si="6"/>
        <v>9</v>
      </c>
      <c r="M21" s="67">
        <f t="shared" si="7"/>
        <v>9</v>
      </c>
      <c r="N21" s="67">
        <f t="shared" si="8"/>
        <v>0</v>
      </c>
      <c r="O21" s="67">
        <f t="shared" si="9"/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66">
        <f t="shared" si="1"/>
        <v>0</v>
      </c>
    </row>
    <row r="22" spans="1:22" ht="12.75" x14ac:dyDescent="0.2">
      <c r="A22" s="66">
        <v>20</v>
      </c>
      <c r="B22" s="87">
        <f t="shared" si="0"/>
        <v>0</v>
      </c>
      <c r="C22" s="67">
        <f t="shared" si="2"/>
        <v>40</v>
      </c>
      <c r="D22" s="86">
        <v>0</v>
      </c>
      <c r="E22" s="71">
        <f t="shared" si="3"/>
        <v>40</v>
      </c>
      <c r="F22" s="85">
        <v>0</v>
      </c>
      <c r="G22" s="85">
        <v>0</v>
      </c>
      <c r="H22" s="85">
        <v>0</v>
      </c>
      <c r="I22" s="85">
        <v>0</v>
      </c>
      <c r="J22" s="67">
        <f t="shared" si="4"/>
        <v>10</v>
      </c>
      <c r="K22" s="67">
        <f t="shared" si="5"/>
        <v>10</v>
      </c>
      <c r="L22" s="67">
        <f t="shared" si="6"/>
        <v>10</v>
      </c>
      <c r="M22" s="67">
        <f t="shared" si="7"/>
        <v>10</v>
      </c>
      <c r="N22" s="67">
        <f t="shared" si="8"/>
        <v>0</v>
      </c>
      <c r="O22" s="67">
        <f t="shared" si="9"/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66">
        <f t="shared" si="1"/>
        <v>0</v>
      </c>
    </row>
    <row r="23" spans="1:22" ht="12.75" x14ac:dyDescent="0.2">
      <c r="A23" s="66">
        <v>21</v>
      </c>
      <c r="B23" s="87">
        <f t="shared" si="0"/>
        <v>0</v>
      </c>
      <c r="C23" s="67">
        <f t="shared" si="2"/>
        <v>40</v>
      </c>
      <c r="D23" s="86">
        <v>0</v>
      </c>
      <c r="E23" s="71">
        <f t="shared" si="3"/>
        <v>40</v>
      </c>
      <c r="F23" s="85">
        <v>0</v>
      </c>
      <c r="G23" s="85">
        <v>0</v>
      </c>
      <c r="H23" s="85">
        <v>0</v>
      </c>
      <c r="I23" s="85">
        <v>0</v>
      </c>
      <c r="J23" s="67">
        <f t="shared" si="4"/>
        <v>10</v>
      </c>
      <c r="K23" s="67">
        <f t="shared" si="5"/>
        <v>10</v>
      </c>
      <c r="L23" s="67">
        <f t="shared" si="6"/>
        <v>10</v>
      </c>
      <c r="M23" s="67">
        <f t="shared" si="7"/>
        <v>10</v>
      </c>
      <c r="N23" s="67">
        <f t="shared" si="8"/>
        <v>0</v>
      </c>
      <c r="O23" s="67">
        <f t="shared" si="9"/>
        <v>0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66">
        <f t="shared" si="1"/>
        <v>0</v>
      </c>
    </row>
    <row r="24" spans="1:22" ht="12.75" x14ac:dyDescent="0.2">
      <c r="A24" s="66">
        <v>22</v>
      </c>
      <c r="B24" s="87">
        <f t="shared" si="0"/>
        <v>0</v>
      </c>
      <c r="C24" s="67">
        <f t="shared" si="2"/>
        <v>44</v>
      </c>
      <c r="D24" s="86">
        <v>0</v>
      </c>
      <c r="E24" s="71">
        <f t="shared" si="3"/>
        <v>44</v>
      </c>
      <c r="F24" s="85">
        <v>0</v>
      </c>
      <c r="G24" s="85">
        <v>0</v>
      </c>
      <c r="H24" s="85">
        <v>0</v>
      </c>
      <c r="I24" s="85">
        <v>0</v>
      </c>
      <c r="J24" s="67">
        <f t="shared" si="4"/>
        <v>11</v>
      </c>
      <c r="K24" s="67">
        <f t="shared" si="5"/>
        <v>11</v>
      </c>
      <c r="L24" s="67">
        <f t="shared" si="6"/>
        <v>11</v>
      </c>
      <c r="M24" s="67">
        <f t="shared" si="7"/>
        <v>11</v>
      </c>
      <c r="N24" s="67">
        <f t="shared" si="8"/>
        <v>0</v>
      </c>
      <c r="O24" s="67">
        <f t="shared" si="9"/>
        <v>0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66">
        <f t="shared" si="1"/>
        <v>0</v>
      </c>
    </row>
    <row r="25" spans="1:22" ht="12.75" x14ac:dyDescent="0.2">
      <c r="A25" s="66">
        <v>23</v>
      </c>
      <c r="B25" s="87">
        <f t="shared" si="0"/>
        <v>0</v>
      </c>
      <c r="C25" s="67">
        <f t="shared" si="2"/>
        <v>44</v>
      </c>
      <c r="D25" s="86">
        <v>0</v>
      </c>
      <c r="E25" s="71">
        <f t="shared" si="3"/>
        <v>44</v>
      </c>
      <c r="F25" s="85">
        <v>0</v>
      </c>
      <c r="G25" s="85">
        <v>0</v>
      </c>
      <c r="H25" s="85">
        <v>0</v>
      </c>
      <c r="I25" s="85">
        <v>0</v>
      </c>
      <c r="J25" s="67">
        <f t="shared" si="4"/>
        <v>11</v>
      </c>
      <c r="K25" s="67">
        <f t="shared" si="5"/>
        <v>11</v>
      </c>
      <c r="L25" s="67">
        <f t="shared" si="6"/>
        <v>11</v>
      </c>
      <c r="M25" s="67">
        <f t="shared" si="7"/>
        <v>11</v>
      </c>
      <c r="N25" s="67">
        <f t="shared" si="8"/>
        <v>0</v>
      </c>
      <c r="O25" s="67">
        <f t="shared" si="9"/>
        <v>0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84">
        <v>0</v>
      </c>
      <c r="V25" s="66">
        <f t="shared" si="1"/>
        <v>0</v>
      </c>
    </row>
    <row r="26" spans="1:22" ht="12.75" x14ac:dyDescent="0.2">
      <c r="A26" s="66">
        <v>24</v>
      </c>
      <c r="B26" s="87">
        <f t="shared" si="0"/>
        <v>0</v>
      </c>
      <c r="C26" s="67">
        <f t="shared" si="2"/>
        <v>48</v>
      </c>
      <c r="D26" s="86">
        <v>0</v>
      </c>
      <c r="E26" s="71">
        <f t="shared" si="3"/>
        <v>48</v>
      </c>
      <c r="F26" s="85">
        <v>0</v>
      </c>
      <c r="G26" s="85">
        <v>0</v>
      </c>
      <c r="H26" s="85">
        <v>0</v>
      </c>
      <c r="I26" s="85">
        <v>0</v>
      </c>
      <c r="J26" s="67">
        <f t="shared" si="4"/>
        <v>12</v>
      </c>
      <c r="K26" s="67">
        <f t="shared" si="5"/>
        <v>12</v>
      </c>
      <c r="L26" s="67">
        <f t="shared" si="6"/>
        <v>12</v>
      </c>
      <c r="M26" s="67">
        <f t="shared" si="7"/>
        <v>12</v>
      </c>
      <c r="N26" s="67">
        <f t="shared" si="8"/>
        <v>0</v>
      </c>
      <c r="O26" s="67">
        <f t="shared" si="9"/>
        <v>0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66">
        <f t="shared" si="1"/>
        <v>0</v>
      </c>
    </row>
    <row r="27" spans="1:22" ht="12.75" x14ac:dyDescent="0.2">
      <c r="A27" s="66">
        <v>25</v>
      </c>
      <c r="B27" s="87">
        <f t="shared" si="0"/>
        <v>0</v>
      </c>
      <c r="C27" s="67">
        <f t="shared" si="2"/>
        <v>48</v>
      </c>
      <c r="D27" s="86">
        <v>0</v>
      </c>
      <c r="E27" s="71">
        <f t="shared" si="3"/>
        <v>48</v>
      </c>
      <c r="F27" s="85">
        <v>0</v>
      </c>
      <c r="G27" s="85">
        <v>0</v>
      </c>
      <c r="H27" s="85">
        <v>0</v>
      </c>
      <c r="I27" s="85">
        <v>0</v>
      </c>
      <c r="J27" s="67">
        <f t="shared" si="4"/>
        <v>12</v>
      </c>
      <c r="K27" s="67">
        <f t="shared" si="5"/>
        <v>12</v>
      </c>
      <c r="L27" s="67">
        <f t="shared" si="6"/>
        <v>12</v>
      </c>
      <c r="M27" s="67">
        <f t="shared" si="7"/>
        <v>12</v>
      </c>
      <c r="N27" s="67">
        <f t="shared" si="8"/>
        <v>0</v>
      </c>
      <c r="O27" s="67">
        <f t="shared" si="9"/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66">
        <f t="shared" si="1"/>
        <v>0</v>
      </c>
    </row>
    <row r="28" spans="1:22" ht="12.75" x14ac:dyDescent="0.2">
      <c r="A28" s="66">
        <v>26</v>
      </c>
      <c r="B28" s="87">
        <f t="shared" si="0"/>
        <v>0</v>
      </c>
      <c r="C28" s="67">
        <f t="shared" si="2"/>
        <v>52</v>
      </c>
      <c r="D28" s="86">
        <v>0</v>
      </c>
      <c r="E28" s="71">
        <f t="shared" si="3"/>
        <v>52</v>
      </c>
      <c r="F28" s="85">
        <v>0</v>
      </c>
      <c r="G28" s="85">
        <v>0</v>
      </c>
      <c r="H28" s="85">
        <v>0</v>
      </c>
      <c r="I28" s="85">
        <v>0</v>
      </c>
      <c r="J28" s="67">
        <f t="shared" si="4"/>
        <v>13</v>
      </c>
      <c r="K28" s="67">
        <f t="shared" si="5"/>
        <v>13</v>
      </c>
      <c r="L28" s="67">
        <f t="shared" si="6"/>
        <v>13</v>
      </c>
      <c r="M28" s="67">
        <f t="shared" si="7"/>
        <v>13</v>
      </c>
      <c r="N28" s="67">
        <f t="shared" si="8"/>
        <v>0</v>
      </c>
      <c r="O28" s="67">
        <f t="shared" si="9"/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66">
        <f t="shared" si="1"/>
        <v>0</v>
      </c>
    </row>
    <row r="29" spans="1:22" ht="12.75" x14ac:dyDescent="0.2">
      <c r="A29" s="66">
        <v>27</v>
      </c>
      <c r="B29" s="87">
        <f t="shared" si="0"/>
        <v>0</v>
      </c>
      <c r="C29" s="67">
        <f t="shared" si="2"/>
        <v>52</v>
      </c>
      <c r="D29" s="86">
        <v>0</v>
      </c>
      <c r="E29" s="71">
        <f t="shared" si="3"/>
        <v>52</v>
      </c>
      <c r="F29" s="85">
        <v>0</v>
      </c>
      <c r="G29" s="85">
        <v>0</v>
      </c>
      <c r="H29" s="85">
        <v>0</v>
      </c>
      <c r="I29" s="85">
        <v>0</v>
      </c>
      <c r="J29" s="67">
        <f t="shared" si="4"/>
        <v>13</v>
      </c>
      <c r="K29" s="67">
        <f t="shared" si="5"/>
        <v>13</v>
      </c>
      <c r="L29" s="67">
        <f t="shared" si="6"/>
        <v>13</v>
      </c>
      <c r="M29" s="67">
        <f t="shared" si="7"/>
        <v>13</v>
      </c>
      <c r="N29" s="67">
        <f t="shared" si="8"/>
        <v>0</v>
      </c>
      <c r="O29" s="67">
        <f t="shared" si="9"/>
        <v>0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66">
        <f t="shared" si="1"/>
        <v>0</v>
      </c>
    </row>
    <row r="30" spans="1:22" ht="12.75" x14ac:dyDescent="0.2">
      <c r="A30" s="66">
        <v>28</v>
      </c>
      <c r="B30" s="87">
        <f t="shared" si="0"/>
        <v>0</v>
      </c>
      <c r="C30" s="67">
        <f t="shared" si="2"/>
        <v>56</v>
      </c>
      <c r="D30" s="86">
        <v>0</v>
      </c>
      <c r="E30" s="71">
        <f t="shared" si="3"/>
        <v>56</v>
      </c>
      <c r="F30" s="85">
        <v>0</v>
      </c>
      <c r="G30" s="85">
        <v>0</v>
      </c>
      <c r="H30" s="85">
        <v>0</v>
      </c>
      <c r="I30" s="85">
        <v>0</v>
      </c>
      <c r="J30" s="67">
        <f t="shared" si="4"/>
        <v>14</v>
      </c>
      <c r="K30" s="67">
        <f t="shared" si="5"/>
        <v>14</v>
      </c>
      <c r="L30" s="67">
        <f t="shared" si="6"/>
        <v>14</v>
      </c>
      <c r="M30" s="67">
        <f t="shared" si="7"/>
        <v>14</v>
      </c>
      <c r="N30" s="67">
        <f t="shared" si="8"/>
        <v>0</v>
      </c>
      <c r="O30" s="67">
        <f t="shared" si="9"/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66">
        <f t="shared" si="1"/>
        <v>0</v>
      </c>
    </row>
    <row r="31" spans="1:22" ht="12.75" x14ac:dyDescent="0.2">
      <c r="A31" s="66">
        <v>29</v>
      </c>
      <c r="B31" s="87">
        <f t="shared" si="0"/>
        <v>0</v>
      </c>
      <c r="C31" s="67">
        <f t="shared" si="2"/>
        <v>56</v>
      </c>
      <c r="D31" s="86">
        <v>0</v>
      </c>
      <c r="E31" s="71">
        <f t="shared" si="3"/>
        <v>56</v>
      </c>
      <c r="F31" s="85">
        <v>0</v>
      </c>
      <c r="G31" s="85">
        <v>0</v>
      </c>
      <c r="H31" s="85">
        <v>0</v>
      </c>
      <c r="I31" s="85">
        <v>0</v>
      </c>
      <c r="J31" s="67">
        <f t="shared" si="4"/>
        <v>14</v>
      </c>
      <c r="K31" s="67">
        <f t="shared" si="5"/>
        <v>14</v>
      </c>
      <c r="L31" s="67">
        <f t="shared" si="6"/>
        <v>14</v>
      </c>
      <c r="M31" s="67">
        <f t="shared" si="7"/>
        <v>14</v>
      </c>
      <c r="N31" s="67">
        <f t="shared" si="8"/>
        <v>0</v>
      </c>
      <c r="O31" s="67">
        <f t="shared" si="9"/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66">
        <f t="shared" si="1"/>
        <v>0</v>
      </c>
    </row>
    <row r="32" spans="1:22" ht="12.75" x14ac:dyDescent="0.2">
      <c r="A32" s="66">
        <v>30</v>
      </c>
      <c r="B32" s="87">
        <f t="shared" si="0"/>
        <v>0</v>
      </c>
      <c r="C32" s="67">
        <f t="shared" si="2"/>
        <v>60</v>
      </c>
      <c r="D32" s="86">
        <v>0</v>
      </c>
      <c r="E32" s="71">
        <f t="shared" si="3"/>
        <v>60</v>
      </c>
      <c r="F32" s="85">
        <v>0</v>
      </c>
      <c r="G32" s="85">
        <v>0</v>
      </c>
      <c r="H32" s="85">
        <v>0</v>
      </c>
      <c r="I32" s="85">
        <v>0</v>
      </c>
      <c r="J32" s="67">
        <f t="shared" si="4"/>
        <v>15</v>
      </c>
      <c r="K32" s="67">
        <f t="shared" si="5"/>
        <v>15</v>
      </c>
      <c r="L32" s="67">
        <f t="shared" si="6"/>
        <v>15</v>
      </c>
      <c r="M32" s="67">
        <f t="shared" si="7"/>
        <v>15</v>
      </c>
      <c r="N32" s="67">
        <f t="shared" si="8"/>
        <v>0</v>
      </c>
      <c r="O32" s="67">
        <f t="shared" si="9"/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66">
        <f t="shared" si="1"/>
        <v>0</v>
      </c>
    </row>
    <row r="33" spans="1:22" ht="12.75" x14ac:dyDescent="0.2">
      <c r="A33" s="66">
        <v>31</v>
      </c>
      <c r="B33" s="87">
        <f t="shared" si="0"/>
        <v>0</v>
      </c>
      <c r="C33" s="67">
        <f t="shared" si="2"/>
        <v>60</v>
      </c>
      <c r="D33" s="86">
        <v>0</v>
      </c>
      <c r="E33" s="71">
        <f t="shared" si="3"/>
        <v>60</v>
      </c>
      <c r="F33" s="85">
        <v>0</v>
      </c>
      <c r="G33" s="85">
        <v>0</v>
      </c>
      <c r="H33" s="85">
        <v>0</v>
      </c>
      <c r="I33" s="85">
        <v>0</v>
      </c>
      <c r="J33" s="67">
        <f t="shared" si="4"/>
        <v>15</v>
      </c>
      <c r="K33" s="67">
        <f t="shared" si="5"/>
        <v>15</v>
      </c>
      <c r="L33" s="67">
        <f t="shared" si="6"/>
        <v>15</v>
      </c>
      <c r="M33" s="67">
        <f t="shared" si="7"/>
        <v>15</v>
      </c>
      <c r="N33" s="67">
        <f t="shared" si="8"/>
        <v>0</v>
      </c>
      <c r="O33" s="67">
        <f t="shared" si="9"/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66">
        <f t="shared" si="1"/>
        <v>0</v>
      </c>
    </row>
    <row r="34" spans="1:22" ht="12.75" x14ac:dyDescent="0.2">
      <c r="A34" s="66">
        <v>32</v>
      </c>
      <c r="B34" s="87">
        <f t="shared" si="0"/>
        <v>0</v>
      </c>
      <c r="C34" s="67">
        <f t="shared" si="2"/>
        <v>64</v>
      </c>
      <c r="D34" s="86">
        <v>0</v>
      </c>
      <c r="E34" s="71">
        <f t="shared" si="3"/>
        <v>64</v>
      </c>
      <c r="F34" s="85">
        <v>0</v>
      </c>
      <c r="G34" s="85">
        <v>0</v>
      </c>
      <c r="H34" s="85">
        <v>0</v>
      </c>
      <c r="I34" s="85">
        <v>0</v>
      </c>
      <c r="J34" s="67">
        <f t="shared" si="4"/>
        <v>16</v>
      </c>
      <c r="K34" s="67">
        <f t="shared" si="5"/>
        <v>16</v>
      </c>
      <c r="L34" s="67">
        <f t="shared" si="6"/>
        <v>16</v>
      </c>
      <c r="M34" s="67">
        <f t="shared" si="7"/>
        <v>16</v>
      </c>
      <c r="N34" s="67">
        <f t="shared" si="8"/>
        <v>0</v>
      </c>
      <c r="O34" s="67">
        <f t="shared" si="9"/>
        <v>0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66">
        <f t="shared" si="1"/>
        <v>0</v>
      </c>
    </row>
    <row r="35" spans="1:22" ht="12.75" x14ac:dyDescent="0.2">
      <c r="A35" s="66">
        <v>33</v>
      </c>
      <c r="B35" s="87">
        <f t="shared" si="0"/>
        <v>0</v>
      </c>
      <c r="C35" s="67">
        <f t="shared" si="2"/>
        <v>64</v>
      </c>
      <c r="D35" s="86">
        <v>0</v>
      </c>
      <c r="E35" s="71">
        <f t="shared" si="3"/>
        <v>64</v>
      </c>
      <c r="F35" s="85">
        <v>0</v>
      </c>
      <c r="G35" s="85">
        <v>0</v>
      </c>
      <c r="H35" s="85">
        <v>0</v>
      </c>
      <c r="I35" s="85">
        <v>0</v>
      </c>
      <c r="J35" s="67">
        <f t="shared" si="4"/>
        <v>16</v>
      </c>
      <c r="K35" s="67">
        <f t="shared" si="5"/>
        <v>16</v>
      </c>
      <c r="L35" s="67">
        <f t="shared" si="6"/>
        <v>16</v>
      </c>
      <c r="M35" s="67">
        <f t="shared" si="7"/>
        <v>16</v>
      </c>
      <c r="N35" s="67">
        <f t="shared" si="8"/>
        <v>0</v>
      </c>
      <c r="O35" s="67">
        <f t="shared" si="9"/>
        <v>0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66">
        <f t="shared" si="1"/>
        <v>0</v>
      </c>
    </row>
    <row r="36" spans="1:22" ht="12.75" x14ac:dyDescent="0.2">
      <c r="A36" s="66">
        <v>34</v>
      </c>
      <c r="B36" s="87">
        <f t="shared" si="0"/>
        <v>0</v>
      </c>
      <c r="C36" s="67">
        <f t="shared" si="2"/>
        <v>68</v>
      </c>
      <c r="D36" s="86">
        <v>0</v>
      </c>
      <c r="E36" s="71">
        <f t="shared" si="3"/>
        <v>68</v>
      </c>
      <c r="F36" s="85">
        <v>0</v>
      </c>
      <c r="G36" s="85">
        <v>0</v>
      </c>
      <c r="H36" s="85">
        <v>0</v>
      </c>
      <c r="I36" s="85">
        <v>0</v>
      </c>
      <c r="J36" s="67">
        <f t="shared" si="4"/>
        <v>17</v>
      </c>
      <c r="K36" s="67">
        <f t="shared" si="5"/>
        <v>17</v>
      </c>
      <c r="L36" s="67">
        <f t="shared" si="6"/>
        <v>17</v>
      </c>
      <c r="M36" s="67">
        <f t="shared" si="7"/>
        <v>17</v>
      </c>
      <c r="N36" s="67">
        <f t="shared" si="8"/>
        <v>0</v>
      </c>
      <c r="O36" s="67">
        <f t="shared" si="9"/>
        <v>0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66">
        <f t="shared" si="1"/>
        <v>0</v>
      </c>
    </row>
    <row r="37" spans="1:22" ht="12.75" x14ac:dyDescent="0.2">
      <c r="A37" s="66">
        <v>35</v>
      </c>
      <c r="B37" s="87">
        <f t="shared" si="0"/>
        <v>0</v>
      </c>
      <c r="C37" s="67">
        <f t="shared" si="2"/>
        <v>68</v>
      </c>
      <c r="D37" s="86">
        <v>0</v>
      </c>
      <c r="E37" s="71">
        <f t="shared" si="3"/>
        <v>68</v>
      </c>
      <c r="F37" s="85">
        <v>0</v>
      </c>
      <c r="G37" s="85">
        <v>0</v>
      </c>
      <c r="H37" s="85">
        <v>0</v>
      </c>
      <c r="I37" s="85">
        <v>0</v>
      </c>
      <c r="J37" s="67">
        <f t="shared" si="4"/>
        <v>17</v>
      </c>
      <c r="K37" s="67">
        <f t="shared" si="5"/>
        <v>17</v>
      </c>
      <c r="L37" s="67">
        <f t="shared" si="6"/>
        <v>17</v>
      </c>
      <c r="M37" s="67">
        <f t="shared" si="7"/>
        <v>17</v>
      </c>
      <c r="N37" s="67">
        <f t="shared" si="8"/>
        <v>0</v>
      </c>
      <c r="O37" s="67">
        <f t="shared" si="9"/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66">
        <f t="shared" si="1"/>
        <v>0</v>
      </c>
    </row>
    <row r="38" spans="1:22" ht="12.75" x14ac:dyDescent="0.2">
      <c r="A38" s="66">
        <v>36</v>
      </c>
      <c r="B38" s="87">
        <f t="shared" si="0"/>
        <v>0</v>
      </c>
      <c r="C38" s="67">
        <f t="shared" si="2"/>
        <v>72</v>
      </c>
      <c r="D38" s="86">
        <v>0</v>
      </c>
      <c r="E38" s="71">
        <f t="shared" si="3"/>
        <v>72</v>
      </c>
      <c r="F38" s="85">
        <v>0</v>
      </c>
      <c r="G38" s="85">
        <v>0</v>
      </c>
      <c r="H38" s="85">
        <v>0</v>
      </c>
      <c r="I38" s="85">
        <v>0</v>
      </c>
      <c r="J38" s="67">
        <f t="shared" si="4"/>
        <v>18</v>
      </c>
      <c r="K38" s="67">
        <f t="shared" si="5"/>
        <v>18</v>
      </c>
      <c r="L38" s="67">
        <f t="shared" si="6"/>
        <v>18</v>
      </c>
      <c r="M38" s="67">
        <f t="shared" si="7"/>
        <v>18</v>
      </c>
      <c r="N38" s="67">
        <f t="shared" si="8"/>
        <v>0</v>
      </c>
      <c r="O38" s="67">
        <f t="shared" si="9"/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66">
        <f t="shared" si="1"/>
        <v>0</v>
      </c>
    </row>
    <row r="39" spans="1:22" ht="12.75" x14ac:dyDescent="0.2">
      <c r="A39" s="66">
        <v>37</v>
      </c>
      <c r="B39" s="87">
        <f t="shared" si="0"/>
        <v>0</v>
      </c>
      <c r="C39" s="67">
        <f t="shared" si="2"/>
        <v>72</v>
      </c>
      <c r="D39" s="86">
        <v>0</v>
      </c>
      <c r="E39" s="71">
        <f t="shared" si="3"/>
        <v>72</v>
      </c>
      <c r="F39" s="85">
        <v>0</v>
      </c>
      <c r="G39" s="85">
        <v>0</v>
      </c>
      <c r="H39" s="85">
        <v>0</v>
      </c>
      <c r="I39" s="85">
        <v>0</v>
      </c>
      <c r="J39" s="67">
        <f t="shared" si="4"/>
        <v>18</v>
      </c>
      <c r="K39" s="67">
        <f t="shared" si="5"/>
        <v>18</v>
      </c>
      <c r="L39" s="67">
        <f t="shared" si="6"/>
        <v>18</v>
      </c>
      <c r="M39" s="67">
        <f t="shared" si="7"/>
        <v>18</v>
      </c>
      <c r="N39" s="67">
        <f t="shared" si="8"/>
        <v>0</v>
      </c>
      <c r="O39" s="67">
        <f t="shared" si="9"/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66">
        <f t="shared" si="1"/>
        <v>0</v>
      </c>
    </row>
    <row r="40" spans="1:22" ht="12.75" x14ac:dyDescent="0.2">
      <c r="A40" s="66">
        <v>38</v>
      </c>
      <c r="B40" s="87">
        <f t="shared" si="0"/>
        <v>0</v>
      </c>
      <c r="C40" s="67">
        <f t="shared" si="2"/>
        <v>76</v>
      </c>
      <c r="D40" s="86">
        <v>0</v>
      </c>
      <c r="E40" s="71">
        <f t="shared" si="3"/>
        <v>76</v>
      </c>
      <c r="F40" s="85">
        <v>0</v>
      </c>
      <c r="G40" s="85">
        <v>0</v>
      </c>
      <c r="H40" s="85">
        <v>0</v>
      </c>
      <c r="I40" s="85">
        <v>0</v>
      </c>
      <c r="J40" s="67">
        <f t="shared" si="4"/>
        <v>19</v>
      </c>
      <c r="K40" s="67">
        <f t="shared" si="5"/>
        <v>19</v>
      </c>
      <c r="L40" s="67">
        <f t="shared" si="6"/>
        <v>19</v>
      </c>
      <c r="M40" s="67">
        <f t="shared" si="7"/>
        <v>19</v>
      </c>
      <c r="N40" s="67">
        <f t="shared" si="8"/>
        <v>0</v>
      </c>
      <c r="O40" s="67">
        <f t="shared" si="9"/>
        <v>0</v>
      </c>
      <c r="P40" s="84">
        <v>0</v>
      </c>
      <c r="Q40" s="84">
        <v>0</v>
      </c>
      <c r="R40" s="84">
        <v>0</v>
      </c>
      <c r="S40" s="84">
        <v>0</v>
      </c>
      <c r="T40" s="84">
        <v>0</v>
      </c>
      <c r="U40" s="84">
        <v>0</v>
      </c>
      <c r="V40" s="66">
        <f t="shared" si="1"/>
        <v>0</v>
      </c>
    </row>
    <row r="41" spans="1:22" ht="12.75" x14ac:dyDescent="0.2">
      <c r="A41" s="66">
        <v>39</v>
      </c>
      <c r="B41" s="87">
        <f t="shared" si="0"/>
        <v>0</v>
      </c>
      <c r="C41" s="67">
        <f t="shared" si="2"/>
        <v>76</v>
      </c>
      <c r="D41" s="86">
        <v>0</v>
      </c>
      <c r="E41" s="71">
        <f t="shared" si="3"/>
        <v>76</v>
      </c>
      <c r="F41" s="85">
        <v>0</v>
      </c>
      <c r="G41" s="85">
        <v>0</v>
      </c>
      <c r="H41" s="85">
        <v>0</v>
      </c>
      <c r="I41" s="85">
        <v>0</v>
      </c>
      <c r="J41" s="67">
        <f t="shared" si="4"/>
        <v>19</v>
      </c>
      <c r="K41" s="67">
        <f t="shared" si="5"/>
        <v>19</v>
      </c>
      <c r="L41" s="67">
        <f t="shared" si="6"/>
        <v>19</v>
      </c>
      <c r="M41" s="67">
        <f t="shared" si="7"/>
        <v>19</v>
      </c>
      <c r="N41" s="67">
        <f t="shared" si="8"/>
        <v>0</v>
      </c>
      <c r="O41" s="67">
        <f t="shared" si="9"/>
        <v>0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66">
        <f t="shared" si="1"/>
        <v>0</v>
      </c>
    </row>
    <row r="42" spans="1:22" ht="12.75" x14ac:dyDescent="0.2">
      <c r="A42" s="66">
        <v>40</v>
      </c>
      <c r="B42" s="87">
        <f t="shared" si="0"/>
        <v>0</v>
      </c>
      <c r="C42" s="67">
        <f t="shared" si="2"/>
        <v>80</v>
      </c>
      <c r="D42" s="86">
        <v>0</v>
      </c>
      <c r="E42" s="71">
        <f t="shared" si="3"/>
        <v>80</v>
      </c>
      <c r="F42" s="85">
        <v>0</v>
      </c>
      <c r="G42" s="85">
        <v>0</v>
      </c>
      <c r="H42" s="85">
        <v>0</v>
      </c>
      <c r="I42" s="85">
        <v>0</v>
      </c>
      <c r="J42" s="67">
        <f t="shared" si="4"/>
        <v>20</v>
      </c>
      <c r="K42" s="67">
        <f t="shared" si="5"/>
        <v>20</v>
      </c>
      <c r="L42" s="67">
        <f t="shared" si="6"/>
        <v>20</v>
      </c>
      <c r="M42" s="67">
        <f t="shared" si="7"/>
        <v>20</v>
      </c>
      <c r="N42" s="67">
        <f t="shared" si="8"/>
        <v>0</v>
      </c>
      <c r="O42" s="67">
        <f t="shared" si="9"/>
        <v>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66">
        <f t="shared" si="1"/>
        <v>0</v>
      </c>
    </row>
    <row r="43" spans="1:22" ht="12.75" x14ac:dyDescent="0.2">
      <c r="A43" s="66">
        <v>41</v>
      </c>
      <c r="B43" s="87">
        <f t="shared" si="0"/>
        <v>0</v>
      </c>
      <c r="C43" s="67">
        <f t="shared" si="2"/>
        <v>80</v>
      </c>
      <c r="D43" s="86">
        <v>0</v>
      </c>
      <c r="E43" s="71">
        <f t="shared" si="3"/>
        <v>80</v>
      </c>
      <c r="F43" s="85">
        <v>0</v>
      </c>
      <c r="G43" s="85">
        <v>0</v>
      </c>
      <c r="H43" s="85">
        <v>0</v>
      </c>
      <c r="I43" s="85">
        <v>0</v>
      </c>
      <c r="J43" s="67">
        <f t="shared" si="4"/>
        <v>20</v>
      </c>
      <c r="K43" s="67">
        <f t="shared" si="5"/>
        <v>20</v>
      </c>
      <c r="L43" s="67">
        <f t="shared" si="6"/>
        <v>20</v>
      </c>
      <c r="M43" s="67">
        <f t="shared" si="7"/>
        <v>20</v>
      </c>
      <c r="N43" s="67">
        <f t="shared" si="8"/>
        <v>0</v>
      </c>
      <c r="O43" s="67">
        <f t="shared" si="9"/>
        <v>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66">
        <f t="shared" si="1"/>
        <v>0</v>
      </c>
    </row>
    <row r="44" spans="1:22" ht="12.75" x14ac:dyDescent="0.2">
      <c r="A44" s="66">
        <v>42</v>
      </c>
      <c r="B44" s="87">
        <f t="shared" si="0"/>
        <v>0</v>
      </c>
      <c r="C44" s="67">
        <f t="shared" si="2"/>
        <v>84</v>
      </c>
      <c r="D44" s="86">
        <v>0</v>
      </c>
      <c r="E44" s="71">
        <f t="shared" si="3"/>
        <v>84</v>
      </c>
      <c r="F44" s="85">
        <v>0</v>
      </c>
      <c r="G44" s="85">
        <v>0</v>
      </c>
      <c r="H44" s="85">
        <v>0</v>
      </c>
      <c r="I44" s="85">
        <v>0</v>
      </c>
      <c r="J44" s="67">
        <f t="shared" si="4"/>
        <v>21</v>
      </c>
      <c r="K44" s="67">
        <f t="shared" si="5"/>
        <v>21</v>
      </c>
      <c r="L44" s="67">
        <f t="shared" si="6"/>
        <v>21</v>
      </c>
      <c r="M44" s="67">
        <f t="shared" si="7"/>
        <v>21</v>
      </c>
      <c r="N44" s="67">
        <f t="shared" si="8"/>
        <v>0</v>
      </c>
      <c r="O44" s="67">
        <f t="shared" si="9"/>
        <v>0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66">
        <f t="shared" si="1"/>
        <v>0</v>
      </c>
    </row>
    <row r="45" spans="1:22" ht="12.75" x14ac:dyDescent="0.2">
      <c r="A45" s="66">
        <v>43</v>
      </c>
      <c r="B45" s="87">
        <f t="shared" si="0"/>
        <v>0</v>
      </c>
      <c r="C45" s="67">
        <f t="shared" si="2"/>
        <v>84</v>
      </c>
      <c r="D45" s="86">
        <v>0</v>
      </c>
      <c r="E45" s="71">
        <f t="shared" si="3"/>
        <v>84</v>
      </c>
      <c r="F45" s="85">
        <v>0</v>
      </c>
      <c r="G45" s="85">
        <v>0</v>
      </c>
      <c r="H45" s="85">
        <v>0</v>
      </c>
      <c r="I45" s="85">
        <v>0</v>
      </c>
      <c r="J45" s="67">
        <f t="shared" si="4"/>
        <v>21</v>
      </c>
      <c r="K45" s="67">
        <f t="shared" si="5"/>
        <v>21</v>
      </c>
      <c r="L45" s="67">
        <f t="shared" si="6"/>
        <v>21</v>
      </c>
      <c r="M45" s="67">
        <f t="shared" si="7"/>
        <v>21</v>
      </c>
      <c r="N45" s="67">
        <f t="shared" si="8"/>
        <v>0</v>
      </c>
      <c r="O45" s="67">
        <f t="shared" si="9"/>
        <v>0</v>
      </c>
      <c r="P45" s="84">
        <v>0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66">
        <f t="shared" si="1"/>
        <v>0</v>
      </c>
    </row>
    <row r="46" spans="1:22" ht="12.75" x14ac:dyDescent="0.2">
      <c r="A46" s="66">
        <v>44</v>
      </c>
      <c r="B46" s="87">
        <f t="shared" si="0"/>
        <v>0</v>
      </c>
      <c r="C46" s="67">
        <f t="shared" si="2"/>
        <v>88</v>
      </c>
      <c r="D46" s="86">
        <v>0</v>
      </c>
      <c r="E46" s="71">
        <f t="shared" si="3"/>
        <v>88</v>
      </c>
      <c r="F46" s="85">
        <v>0</v>
      </c>
      <c r="G46" s="85">
        <v>0</v>
      </c>
      <c r="H46" s="85">
        <v>0</v>
      </c>
      <c r="I46" s="85">
        <v>0</v>
      </c>
      <c r="J46" s="67">
        <f t="shared" si="4"/>
        <v>22</v>
      </c>
      <c r="K46" s="67">
        <f t="shared" si="5"/>
        <v>22</v>
      </c>
      <c r="L46" s="67">
        <f t="shared" si="6"/>
        <v>22</v>
      </c>
      <c r="M46" s="67">
        <f t="shared" si="7"/>
        <v>22</v>
      </c>
      <c r="N46" s="67">
        <f t="shared" si="8"/>
        <v>0</v>
      </c>
      <c r="O46" s="67">
        <f t="shared" si="9"/>
        <v>0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66">
        <f t="shared" si="1"/>
        <v>0</v>
      </c>
    </row>
    <row r="47" spans="1:22" ht="12.75" x14ac:dyDescent="0.2">
      <c r="A47" s="66">
        <v>45</v>
      </c>
      <c r="B47" s="87">
        <f t="shared" si="0"/>
        <v>0</v>
      </c>
      <c r="C47" s="67">
        <f t="shared" si="2"/>
        <v>88</v>
      </c>
      <c r="D47" s="86">
        <v>0</v>
      </c>
      <c r="E47" s="71">
        <f t="shared" si="3"/>
        <v>88</v>
      </c>
      <c r="F47" s="85">
        <v>0</v>
      </c>
      <c r="G47" s="85">
        <v>0</v>
      </c>
      <c r="H47" s="85">
        <v>0</v>
      </c>
      <c r="I47" s="85">
        <v>0</v>
      </c>
      <c r="J47" s="67">
        <f t="shared" si="4"/>
        <v>22</v>
      </c>
      <c r="K47" s="67">
        <f t="shared" si="5"/>
        <v>22</v>
      </c>
      <c r="L47" s="67">
        <f t="shared" si="6"/>
        <v>22</v>
      </c>
      <c r="M47" s="67">
        <f t="shared" si="7"/>
        <v>22</v>
      </c>
      <c r="N47" s="67">
        <f t="shared" si="8"/>
        <v>0</v>
      </c>
      <c r="O47" s="67">
        <f t="shared" si="9"/>
        <v>0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66">
        <f t="shared" si="1"/>
        <v>0</v>
      </c>
    </row>
    <row r="48" spans="1:22" ht="12.75" x14ac:dyDescent="0.2">
      <c r="A48" s="66">
        <v>46</v>
      </c>
      <c r="B48" s="87">
        <f t="shared" si="0"/>
        <v>0</v>
      </c>
      <c r="C48" s="67">
        <f t="shared" si="2"/>
        <v>92</v>
      </c>
      <c r="D48" s="86">
        <v>0</v>
      </c>
      <c r="E48" s="71">
        <f t="shared" si="3"/>
        <v>92</v>
      </c>
      <c r="F48" s="85">
        <v>0</v>
      </c>
      <c r="G48" s="85">
        <v>0</v>
      </c>
      <c r="H48" s="85">
        <v>0</v>
      </c>
      <c r="I48" s="85">
        <v>0</v>
      </c>
      <c r="J48" s="67">
        <f t="shared" si="4"/>
        <v>23</v>
      </c>
      <c r="K48" s="67">
        <f t="shared" si="5"/>
        <v>23</v>
      </c>
      <c r="L48" s="67">
        <f t="shared" si="6"/>
        <v>23</v>
      </c>
      <c r="M48" s="67">
        <f t="shared" si="7"/>
        <v>23</v>
      </c>
      <c r="N48" s="67">
        <f t="shared" si="8"/>
        <v>0</v>
      </c>
      <c r="O48" s="67">
        <f t="shared" si="9"/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66">
        <f t="shared" si="1"/>
        <v>0</v>
      </c>
    </row>
    <row r="49" spans="1:22" ht="12.75" x14ac:dyDescent="0.2">
      <c r="A49" s="66">
        <v>47</v>
      </c>
      <c r="B49" s="87">
        <f t="shared" si="0"/>
        <v>0</v>
      </c>
      <c r="C49" s="67">
        <f t="shared" si="2"/>
        <v>92</v>
      </c>
      <c r="D49" s="86">
        <v>0</v>
      </c>
      <c r="E49" s="71">
        <f t="shared" si="3"/>
        <v>92</v>
      </c>
      <c r="F49" s="85">
        <v>0</v>
      </c>
      <c r="G49" s="85">
        <v>0</v>
      </c>
      <c r="H49" s="85">
        <v>0</v>
      </c>
      <c r="I49" s="85">
        <v>0</v>
      </c>
      <c r="J49" s="67">
        <f t="shared" si="4"/>
        <v>23</v>
      </c>
      <c r="K49" s="67">
        <f t="shared" si="5"/>
        <v>23</v>
      </c>
      <c r="L49" s="67">
        <f t="shared" si="6"/>
        <v>23</v>
      </c>
      <c r="M49" s="67">
        <f t="shared" si="7"/>
        <v>23</v>
      </c>
      <c r="N49" s="67">
        <f t="shared" si="8"/>
        <v>0</v>
      </c>
      <c r="O49" s="67">
        <f t="shared" si="9"/>
        <v>0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66">
        <f t="shared" si="1"/>
        <v>0</v>
      </c>
    </row>
    <row r="50" spans="1:22" ht="12.75" x14ac:dyDescent="0.2">
      <c r="A50" s="66">
        <v>48</v>
      </c>
      <c r="B50" s="87">
        <f t="shared" si="0"/>
        <v>0</v>
      </c>
      <c r="C50" s="67">
        <f t="shared" si="2"/>
        <v>96</v>
      </c>
      <c r="D50" s="86">
        <v>0</v>
      </c>
      <c r="E50" s="71">
        <f t="shared" si="3"/>
        <v>96</v>
      </c>
      <c r="F50" s="85">
        <v>0</v>
      </c>
      <c r="G50" s="85">
        <v>0</v>
      </c>
      <c r="H50" s="85">
        <v>0</v>
      </c>
      <c r="I50" s="85">
        <v>0</v>
      </c>
      <c r="J50" s="67">
        <f t="shared" si="4"/>
        <v>24</v>
      </c>
      <c r="K50" s="67">
        <f t="shared" si="5"/>
        <v>24</v>
      </c>
      <c r="L50" s="67">
        <f t="shared" si="6"/>
        <v>24</v>
      </c>
      <c r="M50" s="67">
        <f t="shared" si="7"/>
        <v>24</v>
      </c>
      <c r="N50" s="67">
        <f t="shared" si="8"/>
        <v>0</v>
      </c>
      <c r="O50" s="67">
        <f t="shared" si="9"/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66">
        <f t="shared" si="1"/>
        <v>0</v>
      </c>
    </row>
    <row r="51" spans="1:22" ht="12.75" x14ac:dyDescent="0.2">
      <c r="A51" s="66">
        <v>49</v>
      </c>
      <c r="B51" s="87">
        <f t="shared" si="0"/>
        <v>0</v>
      </c>
      <c r="C51" s="67">
        <f t="shared" si="2"/>
        <v>96</v>
      </c>
      <c r="D51" s="86">
        <v>0</v>
      </c>
      <c r="E51" s="71">
        <f t="shared" si="3"/>
        <v>96</v>
      </c>
      <c r="F51" s="85">
        <v>0</v>
      </c>
      <c r="G51" s="85">
        <v>0</v>
      </c>
      <c r="H51" s="85">
        <v>0</v>
      </c>
      <c r="I51" s="85">
        <v>0</v>
      </c>
      <c r="J51" s="67">
        <f t="shared" si="4"/>
        <v>24</v>
      </c>
      <c r="K51" s="67">
        <f t="shared" si="5"/>
        <v>24</v>
      </c>
      <c r="L51" s="67">
        <f t="shared" si="6"/>
        <v>24</v>
      </c>
      <c r="M51" s="67">
        <f t="shared" si="7"/>
        <v>24</v>
      </c>
      <c r="N51" s="67">
        <f t="shared" si="8"/>
        <v>0</v>
      </c>
      <c r="O51" s="67">
        <f t="shared" si="9"/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66">
        <f t="shared" si="1"/>
        <v>0</v>
      </c>
    </row>
    <row r="52" spans="1:22" ht="12.75" x14ac:dyDescent="0.2">
      <c r="A52" s="66">
        <v>50</v>
      </c>
      <c r="B52" s="87">
        <f t="shared" si="0"/>
        <v>0</v>
      </c>
      <c r="C52" s="67">
        <f t="shared" si="2"/>
        <v>100</v>
      </c>
      <c r="D52" s="86">
        <v>0</v>
      </c>
      <c r="E52" s="71">
        <f t="shared" si="3"/>
        <v>100</v>
      </c>
      <c r="F52" s="85">
        <v>0</v>
      </c>
      <c r="G52" s="85">
        <v>0</v>
      </c>
      <c r="H52" s="85">
        <v>0</v>
      </c>
      <c r="I52" s="85">
        <v>0</v>
      </c>
      <c r="J52" s="67">
        <f t="shared" si="4"/>
        <v>25</v>
      </c>
      <c r="K52" s="67">
        <f t="shared" si="5"/>
        <v>25</v>
      </c>
      <c r="L52" s="67">
        <f t="shared" si="6"/>
        <v>25</v>
      </c>
      <c r="M52" s="67">
        <f t="shared" si="7"/>
        <v>25</v>
      </c>
      <c r="N52" s="67">
        <f t="shared" si="8"/>
        <v>0</v>
      </c>
      <c r="O52" s="67">
        <f t="shared" si="9"/>
        <v>0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66">
        <f t="shared" si="1"/>
        <v>0</v>
      </c>
    </row>
    <row r="53" spans="1:22" ht="12.75" x14ac:dyDescent="0.2">
      <c r="A53" s="66">
        <v>51</v>
      </c>
      <c r="B53" s="87">
        <f t="shared" si="0"/>
        <v>0</v>
      </c>
      <c r="C53" s="67">
        <f t="shared" si="2"/>
        <v>100</v>
      </c>
      <c r="D53" s="86">
        <v>0</v>
      </c>
      <c r="E53" s="71">
        <f t="shared" si="3"/>
        <v>100</v>
      </c>
      <c r="F53" s="85">
        <v>0</v>
      </c>
      <c r="G53" s="85">
        <v>0</v>
      </c>
      <c r="H53" s="85">
        <v>0</v>
      </c>
      <c r="I53" s="85">
        <v>0</v>
      </c>
      <c r="J53" s="67">
        <f t="shared" si="4"/>
        <v>25</v>
      </c>
      <c r="K53" s="67">
        <f t="shared" si="5"/>
        <v>25</v>
      </c>
      <c r="L53" s="67">
        <f t="shared" si="6"/>
        <v>25</v>
      </c>
      <c r="M53" s="67">
        <f t="shared" si="7"/>
        <v>25</v>
      </c>
      <c r="N53" s="67">
        <f t="shared" si="8"/>
        <v>0</v>
      </c>
      <c r="O53" s="67">
        <f t="shared" si="9"/>
        <v>0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66">
        <f t="shared" si="1"/>
        <v>0</v>
      </c>
    </row>
    <row r="54" spans="1:22" ht="12.75" x14ac:dyDescent="0.2">
      <c r="A54" s="66">
        <v>52</v>
      </c>
      <c r="B54" s="87">
        <f t="shared" si="0"/>
        <v>0</v>
      </c>
      <c r="C54" s="67">
        <f t="shared" si="2"/>
        <v>104</v>
      </c>
      <c r="D54" s="86">
        <v>0</v>
      </c>
      <c r="E54" s="71">
        <f t="shared" si="3"/>
        <v>104</v>
      </c>
      <c r="F54" s="85">
        <v>0</v>
      </c>
      <c r="G54" s="85">
        <v>0</v>
      </c>
      <c r="H54" s="85">
        <v>0</v>
      </c>
      <c r="I54" s="85">
        <v>0</v>
      </c>
      <c r="J54" s="67">
        <f t="shared" si="4"/>
        <v>26</v>
      </c>
      <c r="K54" s="67">
        <f t="shared" si="5"/>
        <v>26</v>
      </c>
      <c r="L54" s="67">
        <f t="shared" si="6"/>
        <v>26</v>
      </c>
      <c r="M54" s="67">
        <f t="shared" si="7"/>
        <v>26</v>
      </c>
      <c r="N54" s="67">
        <f t="shared" si="8"/>
        <v>0</v>
      </c>
      <c r="O54" s="67">
        <f t="shared" si="9"/>
        <v>0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66">
        <f t="shared" si="1"/>
        <v>0</v>
      </c>
    </row>
    <row r="55" spans="1:22" ht="12.75" x14ac:dyDescent="0.2">
      <c r="A55" s="66">
        <v>53</v>
      </c>
      <c r="B55" s="87">
        <f t="shared" si="0"/>
        <v>0</v>
      </c>
      <c r="C55" s="67">
        <f t="shared" si="2"/>
        <v>104</v>
      </c>
      <c r="D55" s="86">
        <v>0</v>
      </c>
      <c r="E55" s="71">
        <f t="shared" si="3"/>
        <v>104</v>
      </c>
      <c r="F55" s="85">
        <v>0</v>
      </c>
      <c r="G55" s="85">
        <v>0</v>
      </c>
      <c r="H55" s="85">
        <v>0</v>
      </c>
      <c r="I55" s="85">
        <v>0</v>
      </c>
      <c r="J55" s="67">
        <f t="shared" si="4"/>
        <v>26</v>
      </c>
      <c r="K55" s="67">
        <f t="shared" si="5"/>
        <v>26</v>
      </c>
      <c r="L55" s="67">
        <f t="shared" si="6"/>
        <v>26</v>
      </c>
      <c r="M55" s="67">
        <f t="shared" si="7"/>
        <v>26</v>
      </c>
      <c r="N55" s="67">
        <f t="shared" si="8"/>
        <v>0</v>
      </c>
      <c r="O55" s="67">
        <f t="shared" si="9"/>
        <v>0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66">
        <f t="shared" si="1"/>
        <v>0</v>
      </c>
    </row>
    <row r="56" spans="1:22" ht="12.75" x14ac:dyDescent="0.2">
      <c r="A56" s="66">
        <v>54</v>
      </c>
      <c r="B56" s="87">
        <f t="shared" si="0"/>
        <v>0</v>
      </c>
      <c r="C56" s="67">
        <f t="shared" si="2"/>
        <v>108</v>
      </c>
      <c r="D56" s="86">
        <v>0</v>
      </c>
      <c r="E56" s="71">
        <f t="shared" si="3"/>
        <v>108</v>
      </c>
      <c r="F56" s="85">
        <v>0</v>
      </c>
      <c r="G56" s="85">
        <v>0</v>
      </c>
      <c r="H56" s="85">
        <v>0</v>
      </c>
      <c r="I56" s="85">
        <v>0</v>
      </c>
      <c r="J56" s="67">
        <f t="shared" si="4"/>
        <v>27</v>
      </c>
      <c r="K56" s="67">
        <f t="shared" si="5"/>
        <v>27</v>
      </c>
      <c r="L56" s="67">
        <f t="shared" si="6"/>
        <v>27</v>
      </c>
      <c r="M56" s="67">
        <f t="shared" si="7"/>
        <v>27</v>
      </c>
      <c r="N56" s="67">
        <f t="shared" si="8"/>
        <v>0</v>
      </c>
      <c r="O56" s="67">
        <f t="shared" si="9"/>
        <v>0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66">
        <f t="shared" si="1"/>
        <v>0</v>
      </c>
    </row>
    <row r="57" spans="1:22" ht="12.75" x14ac:dyDescent="0.2">
      <c r="A57" s="66">
        <v>55</v>
      </c>
      <c r="B57" s="87">
        <f t="shared" si="0"/>
        <v>0</v>
      </c>
      <c r="C57" s="67">
        <f t="shared" si="2"/>
        <v>108</v>
      </c>
      <c r="D57" s="86">
        <v>0</v>
      </c>
      <c r="E57" s="71">
        <f t="shared" si="3"/>
        <v>108</v>
      </c>
      <c r="F57" s="85">
        <v>0</v>
      </c>
      <c r="G57" s="85">
        <v>0</v>
      </c>
      <c r="H57" s="85">
        <v>0</v>
      </c>
      <c r="I57" s="85">
        <v>0</v>
      </c>
      <c r="J57" s="67">
        <f t="shared" si="4"/>
        <v>27</v>
      </c>
      <c r="K57" s="67">
        <f t="shared" si="5"/>
        <v>27</v>
      </c>
      <c r="L57" s="67">
        <f t="shared" si="6"/>
        <v>27</v>
      </c>
      <c r="M57" s="67">
        <f t="shared" si="7"/>
        <v>27</v>
      </c>
      <c r="N57" s="67">
        <f t="shared" si="8"/>
        <v>0</v>
      </c>
      <c r="O57" s="67">
        <f t="shared" si="9"/>
        <v>0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66">
        <f t="shared" si="1"/>
        <v>0</v>
      </c>
    </row>
    <row r="58" spans="1:22" ht="12.75" x14ac:dyDescent="0.2">
      <c r="A58" s="66">
        <v>56</v>
      </c>
      <c r="B58" s="87">
        <f t="shared" si="0"/>
        <v>0</v>
      </c>
      <c r="C58" s="67">
        <f t="shared" si="2"/>
        <v>112</v>
      </c>
      <c r="D58" s="86">
        <v>0</v>
      </c>
      <c r="E58" s="71">
        <f t="shared" si="3"/>
        <v>112</v>
      </c>
      <c r="F58" s="85">
        <v>0</v>
      </c>
      <c r="G58" s="85">
        <v>0</v>
      </c>
      <c r="H58" s="85">
        <v>0</v>
      </c>
      <c r="I58" s="85">
        <v>0</v>
      </c>
      <c r="J58" s="67">
        <f t="shared" si="4"/>
        <v>28</v>
      </c>
      <c r="K58" s="67">
        <f t="shared" si="5"/>
        <v>28</v>
      </c>
      <c r="L58" s="67">
        <f t="shared" si="6"/>
        <v>28</v>
      </c>
      <c r="M58" s="67">
        <f t="shared" si="7"/>
        <v>28</v>
      </c>
      <c r="N58" s="67">
        <f t="shared" si="8"/>
        <v>0</v>
      </c>
      <c r="O58" s="67">
        <f t="shared" si="9"/>
        <v>0</v>
      </c>
      <c r="P58" s="84">
        <v>0</v>
      </c>
      <c r="Q58" s="84">
        <v>0</v>
      </c>
      <c r="R58" s="84">
        <v>0</v>
      </c>
      <c r="S58" s="84">
        <v>0</v>
      </c>
      <c r="T58" s="84">
        <v>0</v>
      </c>
      <c r="U58" s="84">
        <v>0</v>
      </c>
      <c r="V58" s="66">
        <f t="shared" si="1"/>
        <v>0</v>
      </c>
    </row>
    <row r="59" spans="1:22" ht="12.75" x14ac:dyDescent="0.2">
      <c r="A59" s="66">
        <v>57</v>
      </c>
      <c r="B59" s="87">
        <f t="shared" si="0"/>
        <v>0</v>
      </c>
      <c r="C59" s="67">
        <f t="shared" si="2"/>
        <v>112</v>
      </c>
      <c r="D59" s="86">
        <v>0</v>
      </c>
      <c r="E59" s="71">
        <f t="shared" si="3"/>
        <v>112</v>
      </c>
      <c r="F59" s="85">
        <v>0</v>
      </c>
      <c r="G59" s="85">
        <v>0</v>
      </c>
      <c r="H59" s="85">
        <v>0</v>
      </c>
      <c r="I59" s="85">
        <v>0</v>
      </c>
      <c r="J59" s="67">
        <f t="shared" si="4"/>
        <v>28</v>
      </c>
      <c r="K59" s="67">
        <f t="shared" si="5"/>
        <v>28</v>
      </c>
      <c r="L59" s="67">
        <f t="shared" si="6"/>
        <v>28</v>
      </c>
      <c r="M59" s="67">
        <f t="shared" si="7"/>
        <v>28</v>
      </c>
      <c r="N59" s="67">
        <f t="shared" si="8"/>
        <v>0</v>
      </c>
      <c r="O59" s="67">
        <f t="shared" si="9"/>
        <v>0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84">
        <v>0</v>
      </c>
      <c r="V59" s="66">
        <f t="shared" si="1"/>
        <v>0</v>
      </c>
    </row>
    <row r="60" spans="1:22" ht="12.75" x14ac:dyDescent="0.2">
      <c r="A60" s="66">
        <v>58</v>
      </c>
      <c r="B60" s="87">
        <f t="shared" si="0"/>
        <v>0</v>
      </c>
      <c r="C60" s="67">
        <f t="shared" si="2"/>
        <v>116</v>
      </c>
      <c r="D60" s="86">
        <v>0</v>
      </c>
      <c r="E60" s="71">
        <f t="shared" si="3"/>
        <v>116</v>
      </c>
      <c r="F60" s="85">
        <v>0</v>
      </c>
      <c r="G60" s="85">
        <v>0</v>
      </c>
      <c r="H60" s="85">
        <v>0</v>
      </c>
      <c r="I60" s="85">
        <v>0</v>
      </c>
      <c r="J60" s="67">
        <f t="shared" si="4"/>
        <v>29</v>
      </c>
      <c r="K60" s="67">
        <f t="shared" si="5"/>
        <v>29</v>
      </c>
      <c r="L60" s="67">
        <f t="shared" si="6"/>
        <v>29</v>
      </c>
      <c r="M60" s="67">
        <f t="shared" si="7"/>
        <v>29</v>
      </c>
      <c r="N60" s="67">
        <f t="shared" si="8"/>
        <v>0</v>
      </c>
      <c r="O60" s="67">
        <f t="shared" si="9"/>
        <v>0</v>
      </c>
      <c r="P60" s="84">
        <v>0</v>
      </c>
      <c r="Q60" s="84">
        <v>0</v>
      </c>
      <c r="R60" s="84">
        <v>0</v>
      </c>
      <c r="S60" s="84">
        <v>0</v>
      </c>
      <c r="T60" s="84">
        <v>0</v>
      </c>
      <c r="U60" s="84">
        <v>0</v>
      </c>
      <c r="V60" s="66">
        <f t="shared" si="1"/>
        <v>0</v>
      </c>
    </row>
    <row r="61" spans="1:22" ht="12.75" x14ac:dyDescent="0.2">
      <c r="A61" s="66">
        <v>59</v>
      </c>
      <c r="B61" s="87">
        <f t="shared" si="0"/>
        <v>0</v>
      </c>
      <c r="C61" s="67">
        <f t="shared" si="2"/>
        <v>116</v>
      </c>
      <c r="D61" s="86">
        <v>0</v>
      </c>
      <c r="E61" s="71">
        <f t="shared" si="3"/>
        <v>116</v>
      </c>
      <c r="F61" s="85">
        <v>0</v>
      </c>
      <c r="G61" s="85">
        <v>0</v>
      </c>
      <c r="H61" s="85">
        <v>0</v>
      </c>
      <c r="I61" s="85">
        <v>0</v>
      </c>
      <c r="J61" s="67">
        <f t="shared" si="4"/>
        <v>29</v>
      </c>
      <c r="K61" s="67">
        <f t="shared" si="5"/>
        <v>29</v>
      </c>
      <c r="L61" s="67">
        <f t="shared" si="6"/>
        <v>29</v>
      </c>
      <c r="M61" s="67">
        <f t="shared" si="7"/>
        <v>29</v>
      </c>
      <c r="N61" s="67">
        <f t="shared" si="8"/>
        <v>0</v>
      </c>
      <c r="O61" s="67">
        <f t="shared" si="9"/>
        <v>0</v>
      </c>
      <c r="P61" s="84">
        <v>0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66">
        <f t="shared" si="1"/>
        <v>0</v>
      </c>
    </row>
    <row r="62" spans="1:22" ht="12.75" x14ac:dyDescent="0.2">
      <c r="A62" s="66">
        <v>60</v>
      </c>
      <c r="B62" s="87">
        <f t="shared" si="0"/>
        <v>0</v>
      </c>
      <c r="C62" s="67">
        <f t="shared" si="2"/>
        <v>120</v>
      </c>
      <c r="D62" s="86">
        <v>0</v>
      </c>
      <c r="E62" s="71">
        <f t="shared" si="3"/>
        <v>120</v>
      </c>
      <c r="F62" s="85">
        <v>0</v>
      </c>
      <c r="G62" s="85">
        <v>0</v>
      </c>
      <c r="H62" s="85">
        <v>0</v>
      </c>
      <c r="I62" s="85">
        <v>0</v>
      </c>
      <c r="J62" s="67">
        <f t="shared" si="4"/>
        <v>30</v>
      </c>
      <c r="K62" s="67">
        <f t="shared" si="5"/>
        <v>30</v>
      </c>
      <c r="L62" s="67">
        <f t="shared" si="6"/>
        <v>30</v>
      </c>
      <c r="M62" s="67">
        <f t="shared" si="7"/>
        <v>30</v>
      </c>
      <c r="N62" s="67">
        <f t="shared" si="8"/>
        <v>0</v>
      </c>
      <c r="O62" s="67">
        <f t="shared" si="9"/>
        <v>0</v>
      </c>
      <c r="P62" s="84">
        <v>0</v>
      </c>
      <c r="Q62" s="84">
        <v>0</v>
      </c>
      <c r="R62" s="84">
        <v>0</v>
      </c>
      <c r="S62" s="84">
        <v>0</v>
      </c>
      <c r="T62" s="84">
        <v>0</v>
      </c>
      <c r="U62" s="84">
        <v>0</v>
      </c>
      <c r="V62" s="66">
        <f t="shared" si="1"/>
        <v>0</v>
      </c>
    </row>
    <row r="63" spans="1:22" ht="12.75" x14ac:dyDescent="0.2">
      <c r="A63" s="66">
        <v>61</v>
      </c>
      <c r="B63" s="87">
        <f t="shared" si="0"/>
        <v>0</v>
      </c>
      <c r="C63" s="67">
        <f t="shared" si="2"/>
        <v>120</v>
      </c>
      <c r="D63" s="86">
        <v>0</v>
      </c>
      <c r="E63" s="71">
        <f t="shared" si="3"/>
        <v>120</v>
      </c>
      <c r="F63" s="85">
        <v>0</v>
      </c>
      <c r="G63" s="85">
        <v>0</v>
      </c>
      <c r="H63" s="85">
        <v>0</v>
      </c>
      <c r="I63" s="85">
        <v>0</v>
      </c>
      <c r="J63" s="67">
        <f t="shared" si="4"/>
        <v>30</v>
      </c>
      <c r="K63" s="67">
        <f t="shared" si="5"/>
        <v>30</v>
      </c>
      <c r="L63" s="67">
        <f t="shared" si="6"/>
        <v>30</v>
      </c>
      <c r="M63" s="67">
        <f t="shared" si="7"/>
        <v>30</v>
      </c>
      <c r="N63" s="67">
        <f t="shared" si="8"/>
        <v>0</v>
      </c>
      <c r="O63" s="67">
        <f t="shared" si="9"/>
        <v>0</v>
      </c>
      <c r="P63" s="84">
        <v>0</v>
      </c>
      <c r="Q63" s="84">
        <v>0</v>
      </c>
      <c r="R63" s="84">
        <v>0</v>
      </c>
      <c r="S63" s="84">
        <v>0</v>
      </c>
      <c r="T63" s="84">
        <v>0</v>
      </c>
      <c r="U63" s="84">
        <v>0</v>
      </c>
      <c r="V63" s="66">
        <f t="shared" si="1"/>
        <v>0</v>
      </c>
    </row>
    <row r="64" spans="1:22" ht="12.75" x14ac:dyDescent="0.2">
      <c r="A64" s="66">
        <v>62</v>
      </c>
      <c r="B64" s="87">
        <f t="shared" si="0"/>
        <v>0</v>
      </c>
      <c r="C64" s="67">
        <f t="shared" si="2"/>
        <v>124</v>
      </c>
      <c r="D64" s="86">
        <v>0</v>
      </c>
      <c r="E64" s="71">
        <f t="shared" si="3"/>
        <v>124</v>
      </c>
      <c r="F64" s="85">
        <v>0</v>
      </c>
      <c r="G64" s="85">
        <v>0</v>
      </c>
      <c r="H64" s="85">
        <v>0</v>
      </c>
      <c r="I64" s="85">
        <v>0</v>
      </c>
      <c r="J64" s="67">
        <f t="shared" si="4"/>
        <v>31</v>
      </c>
      <c r="K64" s="67">
        <f t="shared" si="5"/>
        <v>31</v>
      </c>
      <c r="L64" s="67">
        <f t="shared" si="6"/>
        <v>31</v>
      </c>
      <c r="M64" s="67">
        <f t="shared" si="7"/>
        <v>31</v>
      </c>
      <c r="N64" s="67">
        <f t="shared" si="8"/>
        <v>0</v>
      </c>
      <c r="O64" s="67">
        <f t="shared" si="9"/>
        <v>0</v>
      </c>
      <c r="P64" s="84">
        <v>0</v>
      </c>
      <c r="Q64" s="84">
        <v>0</v>
      </c>
      <c r="R64" s="84">
        <v>0</v>
      </c>
      <c r="S64" s="84">
        <v>0</v>
      </c>
      <c r="T64" s="84">
        <v>0</v>
      </c>
      <c r="U64" s="84">
        <v>0</v>
      </c>
      <c r="V64" s="66">
        <f t="shared" si="1"/>
        <v>0</v>
      </c>
    </row>
    <row r="65" spans="1:22" ht="12.75" x14ac:dyDescent="0.2">
      <c r="A65" s="66">
        <v>63</v>
      </c>
      <c r="B65" s="87">
        <f t="shared" si="0"/>
        <v>0</v>
      </c>
      <c r="C65" s="67">
        <f t="shared" si="2"/>
        <v>124</v>
      </c>
      <c r="D65" s="86">
        <v>0</v>
      </c>
      <c r="E65" s="71">
        <f t="shared" si="3"/>
        <v>124</v>
      </c>
      <c r="F65" s="85">
        <v>0</v>
      </c>
      <c r="G65" s="85">
        <v>0</v>
      </c>
      <c r="H65" s="85">
        <v>0</v>
      </c>
      <c r="I65" s="85">
        <v>0</v>
      </c>
      <c r="J65" s="67">
        <f t="shared" si="4"/>
        <v>31</v>
      </c>
      <c r="K65" s="67">
        <f t="shared" si="5"/>
        <v>31</v>
      </c>
      <c r="L65" s="67">
        <f t="shared" si="6"/>
        <v>31</v>
      </c>
      <c r="M65" s="67">
        <f t="shared" si="7"/>
        <v>31</v>
      </c>
      <c r="N65" s="67">
        <f t="shared" si="8"/>
        <v>0</v>
      </c>
      <c r="O65" s="67">
        <f t="shared" si="9"/>
        <v>0</v>
      </c>
      <c r="P65" s="84">
        <v>0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66">
        <f t="shared" si="1"/>
        <v>0</v>
      </c>
    </row>
    <row r="66" spans="1:22" ht="12.75" x14ac:dyDescent="0.2">
      <c r="A66" s="66">
        <v>64</v>
      </c>
      <c r="B66" s="87">
        <f>SUM(F66:I66)</f>
        <v>0</v>
      </c>
      <c r="C66" s="67">
        <f t="shared" si="2"/>
        <v>128</v>
      </c>
      <c r="D66" s="86">
        <v>0</v>
      </c>
      <c r="E66" s="71">
        <f t="shared" si="3"/>
        <v>128</v>
      </c>
      <c r="F66" s="85">
        <v>0</v>
      </c>
      <c r="G66" s="85">
        <v>0</v>
      </c>
      <c r="H66" s="85">
        <v>0</v>
      </c>
      <c r="I66" s="85">
        <v>0</v>
      </c>
      <c r="J66" s="67">
        <f t="shared" si="4"/>
        <v>32</v>
      </c>
      <c r="K66" s="67">
        <f t="shared" si="5"/>
        <v>32</v>
      </c>
      <c r="L66" s="67">
        <f t="shared" si="6"/>
        <v>32</v>
      </c>
      <c r="M66" s="67">
        <f t="shared" si="7"/>
        <v>32</v>
      </c>
      <c r="N66" s="67">
        <f t="shared" si="8"/>
        <v>0</v>
      </c>
      <c r="O66" s="67">
        <f t="shared" si="9"/>
        <v>0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66">
        <f>F66*3+G66*4+H66*5+I66*6</f>
        <v>0</v>
      </c>
    </row>
    <row r="67" spans="1:22" ht="12.75" x14ac:dyDescent="0.2">
      <c r="D67" s="68"/>
      <c r="P67" s="70"/>
      <c r="Q67" s="70"/>
      <c r="R67" s="70"/>
      <c r="S67" s="70"/>
      <c r="T67" s="70"/>
      <c r="U67" s="70"/>
    </row>
    <row r="68" spans="1:22" ht="12.75" x14ac:dyDescent="0.2">
      <c r="D68" s="68"/>
      <c r="P68" s="70"/>
      <c r="Q68" s="70"/>
      <c r="R68" s="70"/>
      <c r="S68" s="70"/>
      <c r="T68" s="70"/>
      <c r="U68" s="70"/>
    </row>
    <row r="69" spans="1:22" ht="12.75" x14ac:dyDescent="0.2">
      <c r="D69" s="68"/>
      <c r="P69" s="70"/>
      <c r="Q69" s="70"/>
      <c r="R69" s="70"/>
      <c r="S69" s="70"/>
      <c r="T69" s="70"/>
      <c r="U69" s="70"/>
    </row>
    <row r="70" spans="1:22" ht="12.75" x14ac:dyDescent="0.2">
      <c r="D70" s="68"/>
      <c r="P70" s="70"/>
      <c r="Q70" s="70"/>
      <c r="R70" s="70"/>
      <c r="S70" s="70"/>
      <c r="T70" s="70"/>
      <c r="U70" s="70"/>
    </row>
    <row r="71" spans="1:22" ht="12.75" x14ac:dyDescent="0.2">
      <c r="D71" s="68"/>
      <c r="P71" s="70"/>
      <c r="Q71" s="70"/>
      <c r="R71" s="70"/>
      <c r="S71" s="70"/>
      <c r="T71" s="70"/>
      <c r="U71" s="70"/>
    </row>
    <row r="72" spans="1:22" ht="12.75" x14ac:dyDescent="0.2">
      <c r="D72" s="68"/>
      <c r="P72" s="70"/>
      <c r="Q72" s="70"/>
      <c r="R72" s="70"/>
      <c r="S72" s="70"/>
      <c r="T72" s="70"/>
      <c r="U72" s="70"/>
    </row>
    <row r="73" spans="1:22" ht="12.75" x14ac:dyDescent="0.2">
      <c r="D73" s="68"/>
      <c r="P73" s="70"/>
      <c r="Q73" s="70"/>
      <c r="R73" s="70"/>
      <c r="S73" s="70"/>
      <c r="T73" s="70"/>
      <c r="U73" s="70"/>
    </row>
    <row r="74" spans="1:22" ht="12.75" x14ac:dyDescent="0.2">
      <c r="D74" s="68"/>
      <c r="P74" s="70"/>
      <c r="Q74" s="70"/>
      <c r="R74" s="70"/>
      <c r="S74" s="70"/>
      <c r="T74" s="70"/>
      <c r="U74" s="70"/>
    </row>
    <row r="75" spans="1:22" ht="12.75" x14ac:dyDescent="0.2">
      <c r="D75" s="68"/>
      <c r="P75" s="70"/>
      <c r="Q75" s="70"/>
      <c r="R75" s="70"/>
      <c r="S75" s="70"/>
      <c r="T75" s="70"/>
      <c r="U75" s="70"/>
    </row>
    <row r="76" spans="1:22" ht="12.75" x14ac:dyDescent="0.2">
      <c r="D76" s="68"/>
      <c r="P76" s="70"/>
      <c r="Q76" s="70"/>
      <c r="R76" s="70"/>
      <c r="S76" s="70"/>
      <c r="T76" s="70"/>
      <c r="U76" s="70"/>
    </row>
    <row r="77" spans="1:22" ht="12.75" x14ac:dyDescent="0.2">
      <c r="D77" s="68"/>
      <c r="P77" s="70"/>
      <c r="Q77" s="70"/>
      <c r="R77" s="70"/>
      <c r="S77" s="70"/>
      <c r="T77" s="70"/>
      <c r="U77" s="70"/>
    </row>
    <row r="78" spans="1:22" ht="12.75" x14ac:dyDescent="0.2">
      <c r="D78" s="68"/>
      <c r="P78" s="70"/>
      <c r="Q78" s="70"/>
      <c r="R78" s="70"/>
      <c r="S78" s="70"/>
      <c r="T78" s="70"/>
      <c r="U78" s="70"/>
    </row>
    <row r="79" spans="1:22" ht="12.75" x14ac:dyDescent="0.2">
      <c r="D79" s="68"/>
      <c r="P79" s="70"/>
      <c r="Q79" s="70"/>
      <c r="R79" s="70"/>
      <c r="S79" s="70"/>
      <c r="T79" s="70"/>
      <c r="U79" s="70"/>
    </row>
    <row r="80" spans="1:22" ht="12.75" x14ac:dyDescent="0.2">
      <c r="D80" s="68"/>
      <c r="P80" s="70"/>
      <c r="Q80" s="70"/>
      <c r="R80" s="70"/>
      <c r="S80" s="70"/>
      <c r="T80" s="70"/>
      <c r="U80" s="70"/>
    </row>
    <row r="81" spans="4:21" ht="12.75" x14ac:dyDescent="0.2">
      <c r="D81" s="68"/>
      <c r="P81" s="70"/>
      <c r="Q81" s="70"/>
      <c r="R81" s="70"/>
      <c r="S81" s="70"/>
      <c r="T81" s="70"/>
      <c r="U81" s="70"/>
    </row>
    <row r="82" spans="4:21" ht="12.75" x14ac:dyDescent="0.2">
      <c r="D82" s="68"/>
      <c r="P82" s="70"/>
      <c r="Q82" s="70"/>
      <c r="R82" s="70"/>
      <c r="S82" s="70"/>
      <c r="T82" s="70"/>
      <c r="U82" s="70"/>
    </row>
    <row r="83" spans="4:21" ht="12.75" x14ac:dyDescent="0.2">
      <c r="D83" s="68"/>
      <c r="P83" s="70"/>
      <c r="Q83" s="70"/>
      <c r="R83" s="70"/>
      <c r="S83" s="70"/>
      <c r="T83" s="70"/>
      <c r="U83" s="70"/>
    </row>
    <row r="84" spans="4:21" ht="12.75" x14ac:dyDescent="0.2">
      <c r="D84" s="68"/>
      <c r="P84" s="70"/>
      <c r="Q84" s="70"/>
      <c r="R84" s="70"/>
      <c r="S84" s="70"/>
      <c r="T84" s="70"/>
      <c r="U84" s="70"/>
    </row>
    <row r="85" spans="4:21" ht="12.75" x14ac:dyDescent="0.2">
      <c r="D85" s="68"/>
      <c r="P85" s="70"/>
      <c r="Q85" s="70"/>
      <c r="R85" s="70"/>
      <c r="S85" s="70"/>
      <c r="T85" s="70"/>
      <c r="U85" s="70"/>
    </row>
    <row r="86" spans="4:21" ht="12.75" x14ac:dyDescent="0.2">
      <c r="D86" s="68"/>
      <c r="P86" s="70"/>
      <c r="Q86" s="70"/>
      <c r="R86" s="70"/>
      <c r="S86" s="70"/>
      <c r="T86" s="70"/>
      <c r="U86" s="70"/>
    </row>
    <row r="87" spans="4:21" ht="12.75" x14ac:dyDescent="0.2">
      <c r="D87" s="68"/>
      <c r="P87" s="70"/>
      <c r="Q87" s="70"/>
      <c r="R87" s="70"/>
      <c r="S87" s="70"/>
      <c r="T87" s="70"/>
      <c r="U87" s="70"/>
    </row>
    <row r="88" spans="4:21" ht="12.75" x14ac:dyDescent="0.2">
      <c r="D88" s="68"/>
      <c r="P88" s="70"/>
      <c r="Q88" s="70"/>
      <c r="R88" s="70"/>
      <c r="S88" s="70"/>
      <c r="T88" s="70"/>
      <c r="U88" s="70"/>
    </row>
    <row r="89" spans="4:21" ht="12.75" x14ac:dyDescent="0.2">
      <c r="D89" s="68"/>
      <c r="P89" s="70"/>
      <c r="Q89" s="70"/>
      <c r="R89" s="70"/>
      <c r="S89" s="70"/>
      <c r="T89" s="70"/>
      <c r="U89" s="70"/>
    </row>
    <row r="90" spans="4:21" ht="12.75" x14ac:dyDescent="0.2">
      <c r="D90" s="68"/>
      <c r="P90" s="70"/>
      <c r="Q90" s="70"/>
      <c r="R90" s="70"/>
      <c r="S90" s="70"/>
      <c r="T90" s="70"/>
      <c r="U90" s="70"/>
    </row>
    <row r="91" spans="4:21" ht="12.75" x14ac:dyDescent="0.2">
      <c r="D91" s="68"/>
      <c r="P91" s="70"/>
      <c r="Q91" s="70"/>
      <c r="R91" s="70"/>
      <c r="S91" s="70"/>
      <c r="T91" s="70"/>
      <c r="U91" s="70"/>
    </row>
    <row r="92" spans="4:21" ht="12.75" x14ac:dyDescent="0.2">
      <c r="D92" s="68"/>
      <c r="P92" s="70"/>
      <c r="Q92" s="70"/>
      <c r="R92" s="70"/>
      <c r="S92" s="70"/>
      <c r="T92" s="70"/>
      <c r="U92" s="70"/>
    </row>
    <row r="93" spans="4:21" ht="12.75" x14ac:dyDescent="0.2">
      <c r="D93" s="68"/>
      <c r="P93" s="70"/>
      <c r="Q93" s="70"/>
      <c r="R93" s="70"/>
      <c r="S93" s="70"/>
      <c r="T93" s="70"/>
      <c r="U93" s="70"/>
    </row>
    <row r="94" spans="4:21" ht="12.75" x14ac:dyDescent="0.2">
      <c r="D94" s="68"/>
      <c r="P94" s="70"/>
      <c r="Q94" s="70"/>
      <c r="R94" s="70"/>
      <c r="S94" s="70"/>
      <c r="T94" s="70"/>
      <c r="U94" s="70"/>
    </row>
    <row r="95" spans="4:21" ht="12.75" x14ac:dyDescent="0.2">
      <c r="D95" s="68"/>
      <c r="P95" s="70"/>
      <c r="Q95" s="70"/>
      <c r="R95" s="70"/>
      <c r="S95" s="70"/>
      <c r="T95" s="70"/>
      <c r="U95" s="70"/>
    </row>
    <row r="96" spans="4:21" ht="12.75" x14ac:dyDescent="0.2">
      <c r="D96" s="68"/>
      <c r="P96" s="70"/>
      <c r="Q96" s="70"/>
      <c r="R96" s="70"/>
      <c r="S96" s="70"/>
      <c r="T96" s="70"/>
      <c r="U96" s="70"/>
    </row>
    <row r="97" spans="4:21" ht="12.75" x14ac:dyDescent="0.2">
      <c r="D97" s="68"/>
      <c r="P97" s="70"/>
      <c r="Q97" s="70"/>
      <c r="R97" s="70"/>
      <c r="S97" s="70"/>
      <c r="T97" s="70"/>
      <c r="U97" s="70"/>
    </row>
    <row r="98" spans="4:21" ht="12.75" x14ac:dyDescent="0.2">
      <c r="D98" s="68"/>
      <c r="P98" s="70"/>
      <c r="Q98" s="70"/>
      <c r="R98" s="70"/>
      <c r="S98" s="70"/>
      <c r="T98" s="70"/>
      <c r="U98" s="70"/>
    </row>
    <row r="99" spans="4:21" ht="12.75" x14ac:dyDescent="0.2">
      <c r="D99" s="68"/>
      <c r="P99" s="70"/>
      <c r="Q99" s="70"/>
      <c r="R99" s="70"/>
      <c r="S99" s="70"/>
      <c r="T99" s="70"/>
      <c r="U99" s="70"/>
    </row>
    <row r="100" spans="4:21" ht="12.75" x14ac:dyDescent="0.2">
      <c r="D100" s="68"/>
      <c r="P100" s="70"/>
      <c r="Q100" s="70"/>
      <c r="R100" s="70"/>
      <c r="S100" s="70"/>
      <c r="T100" s="70"/>
      <c r="U100" s="70"/>
    </row>
    <row r="101" spans="4:21" ht="12.75" x14ac:dyDescent="0.2">
      <c r="D101" s="68"/>
      <c r="P101" s="70"/>
      <c r="Q101" s="70"/>
      <c r="R101" s="70"/>
      <c r="S101" s="70"/>
      <c r="T101" s="70"/>
      <c r="U101" s="70"/>
    </row>
    <row r="102" spans="4:21" ht="12.75" x14ac:dyDescent="0.2">
      <c r="D102" s="68"/>
      <c r="P102" s="70"/>
      <c r="Q102" s="70"/>
      <c r="R102" s="70"/>
      <c r="S102" s="70"/>
      <c r="T102" s="70"/>
      <c r="U102" s="70"/>
    </row>
    <row r="103" spans="4:21" ht="12.75" x14ac:dyDescent="0.2">
      <c r="D103" s="68"/>
      <c r="P103" s="70"/>
      <c r="Q103" s="70"/>
      <c r="R103" s="70"/>
      <c r="S103" s="70"/>
      <c r="T103" s="70"/>
      <c r="U103" s="70"/>
    </row>
    <row r="104" spans="4:21" ht="12.75" x14ac:dyDescent="0.2">
      <c r="D104" s="68"/>
      <c r="P104" s="70"/>
      <c r="Q104" s="70"/>
      <c r="R104" s="70"/>
      <c r="S104" s="70"/>
      <c r="T104" s="70"/>
      <c r="U104" s="70"/>
    </row>
    <row r="105" spans="4:21" ht="12.75" x14ac:dyDescent="0.2">
      <c r="D105" s="68"/>
      <c r="P105" s="70"/>
      <c r="Q105" s="70"/>
      <c r="R105" s="70"/>
      <c r="S105" s="70"/>
      <c r="T105" s="70"/>
      <c r="U105" s="70"/>
    </row>
    <row r="106" spans="4:21" ht="12.75" x14ac:dyDescent="0.2">
      <c r="D106" s="68"/>
      <c r="P106" s="70"/>
      <c r="Q106" s="70"/>
      <c r="R106" s="70"/>
      <c r="S106" s="70"/>
      <c r="T106" s="70"/>
      <c r="U106" s="70"/>
    </row>
    <row r="107" spans="4:21" ht="12.75" x14ac:dyDescent="0.2">
      <c r="D107" s="68"/>
      <c r="P107" s="70"/>
      <c r="Q107" s="70"/>
      <c r="R107" s="70"/>
      <c r="S107" s="70"/>
      <c r="T107" s="70"/>
      <c r="U107" s="70"/>
    </row>
    <row r="108" spans="4:21" ht="12.75" x14ac:dyDescent="0.2">
      <c r="D108" s="68"/>
      <c r="P108" s="70"/>
      <c r="Q108" s="70"/>
      <c r="R108" s="70"/>
      <c r="S108" s="70"/>
      <c r="T108" s="70"/>
      <c r="U108" s="70"/>
    </row>
    <row r="109" spans="4:21" ht="12.75" x14ac:dyDescent="0.2">
      <c r="D109" s="68"/>
      <c r="P109" s="70"/>
      <c r="Q109" s="70"/>
      <c r="R109" s="70"/>
      <c r="S109" s="70"/>
      <c r="T109" s="70"/>
      <c r="U109" s="70"/>
    </row>
    <row r="110" spans="4:21" ht="12.75" x14ac:dyDescent="0.2">
      <c r="D110" s="68"/>
      <c r="P110" s="70"/>
      <c r="Q110" s="70"/>
      <c r="R110" s="70"/>
      <c r="S110" s="70"/>
      <c r="T110" s="70"/>
      <c r="U110" s="70"/>
    </row>
    <row r="111" spans="4:21" ht="12.75" x14ac:dyDescent="0.2">
      <c r="D111" s="68"/>
      <c r="P111" s="70"/>
      <c r="Q111" s="70"/>
      <c r="R111" s="70"/>
      <c r="S111" s="70"/>
      <c r="T111" s="70"/>
      <c r="U111" s="70"/>
    </row>
    <row r="112" spans="4:21" ht="12.75" x14ac:dyDescent="0.2">
      <c r="D112" s="68"/>
      <c r="P112" s="70"/>
      <c r="Q112" s="70"/>
      <c r="R112" s="70"/>
      <c r="S112" s="70"/>
      <c r="T112" s="70"/>
      <c r="U112" s="70"/>
    </row>
    <row r="113" spans="4:21" ht="12.75" x14ac:dyDescent="0.2">
      <c r="D113" s="68"/>
      <c r="P113" s="70"/>
      <c r="Q113" s="70"/>
      <c r="R113" s="70"/>
      <c r="S113" s="70"/>
      <c r="T113" s="70"/>
      <c r="U113" s="70"/>
    </row>
    <row r="114" spans="4:21" ht="12.75" x14ac:dyDescent="0.2">
      <c r="D114" s="68"/>
      <c r="P114" s="70"/>
      <c r="Q114" s="70"/>
      <c r="R114" s="70"/>
      <c r="S114" s="70"/>
      <c r="T114" s="70"/>
      <c r="U114" s="70"/>
    </row>
    <row r="115" spans="4:21" ht="12.75" x14ac:dyDescent="0.2">
      <c r="D115" s="68"/>
      <c r="P115" s="70"/>
      <c r="Q115" s="70"/>
      <c r="R115" s="70"/>
      <c r="S115" s="70"/>
      <c r="T115" s="70"/>
      <c r="U115" s="70"/>
    </row>
    <row r="116" spans="4:21" ht="12.75" x14ac:dyDescent="0.2">
      <c r="D116" s="68"/>
      <c r="P116" s="70"/>
      <c r="Q116" s="70"/>
      <c r="R116" s="70"/>
      <c r="S116" s="70"/>
      <c r="T116" s="70"/>
      <c r="U116" s="70"/>
    </row>
    <row r="117" spans="4:21" ht="12.75" x14ac:dyDescent="0.2">
      <c r="D117" s="68"/>
      <c r="P117" s="70"/>
      <c r="Q117" s="70"/>
      <c r="R117" s="70"/>
      <c r="S117" s="70"/>
      <c r="T117" s="70"/>
      <c r="U117" s="70"/>
    </row>
    <row r="118" spans="4:21" ht="12.75" x14ac:dyDescent="0.2">
      <c r="D118" s="68"/>
      <c r="P118" s="70"/>
      <c r="Q118" s="70"/>
      <c r="R118" s="70"/>
      <c r="S118" s="70"/>
      <c r="T118" s="70"/>
      <c r="U118" s="70"/>
    </row>
    <row r="119" spans="4:21" ht="12.75" x14ac:dyDescent="0.2">
      <c r="D119" s="68"/>
      <c r="P119" s="70"/>
      <c r="Q119" s="70"/>
      <c r="R119" s="70"/>
      <c r="S119" s="70"/>
      <c r="T119" s="70"/>
      <c r="U119" s="70"/>
    </row>
    <row r="120" spans="4:21" ht="12.75" x14ac:dyDescent="0.2">
      <c r="D120" s="68"/>
      <c r="P120" s="70"/>
      <c r="Q120" s="70"/>
      <c r="R120" s="70"/>
      <c r="S120" s="70"/>
      <c r="T120" s="70"/>
      <c r="U120" s="70"/>
    </row>
    <row r="121" spans="4:21" ht="12.75" x14ac:dyDescent="0.2">
      <c r="D121" s="68"/>
      <c r="P121" s="70"/>
      <c r="Q121" s="70"/>
      <c r="R121" s="70"/>
      <c r="S121" s="70"/>
      <c r="T121" s="70"/>
      <c r="U121" s="70"/>
    </row>
    <row r="122" spans="4:21" ht="12.75" x14ac:dyDescent="0.2">
      <c r="D122" s="68"/>
      <c r="P122" s="70"/>
      <c r="Q122" s="70"/>
      <c r="R122" s="70"/>
      <c r="S122" s="70"/>
      <c r="T122" s="70"/>
      <c r="U122" s="70"/>
    </row>
    <row r="123" spans="4:21" ht="12.75" x14ac:dyDescent="0.2">
      <c r="D123" s="68"/>
      <c r="P123" s="70"/>
      <c r="Q123" s="70"/>
      <c r="R123" s="70"/>
      <c r="S123" s="70"/>
      <c r="T123" s="70"/>
      <c r="U123" s="70"/>
    </row>
    <row r="124" spans="4:21" ht="12.75" x14ac:dyDescent="0.2">
      <c r="D124" s="68"/>
      <c r="P124" s="70"/>
      <c r="Q124" s="70"/>
      <c r="R124" s="70"/>
      <c r="S124" s="70"/>
      <c r="T124" s="70"/>
      <c r="U124" s="70"/>
    </row>
    <row r="125" spans="4:21" ht="12.75" x14ac:dyDescent="0.2">
      <c r="D125" s="68"/>
      <c r="P125" s="70"/>
      <c r="Q125" s="70"/>
      <c r="R125" s="70"/>
      <c r="S125" s="70"/>
      <c r="T125" s="70"/>
      <c r="U125" s="70"/>
    </row>
    <row r="126" spans="4:21" ht="12.75" x14ac:dyDescent="0.2">
      <c r="D126" s="68"/>
      <c r="P126" s="70"/>
      <c r="Q126" s="70"/>
      <c r="R126" s="70"/>
      <c r="S126" s="70"/>
      <c r="T126" s="70"/>
      <c r="U126" s="70"/>
    </row>
    <row r="127" spans="4:21" ht="12.75" x14ac:dyDescent="0.2">
      <c r="D127" s="68"/>
      <c r="P127" s="70"/>
      <c r="Q127" s="70"/>
      <c r="R127" s="70"/>
      <c r="S127" s="70"/>
      <c r="T127" s="70"/>
      <c r="U127" s="70"/>
    </row>
    <row r="128" spans="4:21" ht="12.75" x14ac:dyDescent="0.2">
      <c r="D128" s="68"/>
      <c r="P128" s="70"/>
      <c r="Q128" s="70"/>
      <c r="R128" s="70"/>
      <c r="S128" s="70"/>
      <c r="T128" s="70"/>
      <c r="U128" s="70"/>
    </row>
    <row r="129" spans="4:21" ht="12.75" x14ac:dyDescent="0.2">
      <c r="D129" s="68"/>
      <c r="P129" s="70"/>
      <c r="Q129" s="70"/>
      <c r="R129" s="70"/>
      <c r="S129" s="70"/>
      <c r="T129" s="70"/>
      <c r="U129" s="70"/>
    </row>
    <row r="130" spans="4:21" ht="12.75" x14ac:dyDescent="0.2">
      <c r="D130" s="68"/>
      <c r="P130" s="70"/>
      <c r="Q130" s="70"/>
      <c r="R130" s="70"/>
      <c r="S130" s="70"/>
      <c r="T130" s="70"/>
      <c r="U130" s="7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J15" sqref="J15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  <c r="W1" s="66">
        <v>5</v>
      </c>
    </row>
    <row r="2" spans="1:23" ht="12.75" x14ac:dyDescent="0.2">
      <c r="A2" s="66">
        <v>0</v>
      </c>
      <c r="B2" s="87">
        <f t="shared" ref="B2:B65" si="0">SUM(F2:I2)</f>
        <v>0</v>
      </c>
      <c r="C2" s="67">
        <f>INT(A2/2)*$W$1</f>
        <v>0</v>
      </c>
      <c r="D2" s="86">
        <v>0</v>
      </c>
      <c r="E2" s="71">
        <f>+C2+D2</f>
        <v>0</v>
      </c>
      <c r="F2" s="85">
        <v>0</v>
      </c>
      <c r="G2" s="85">
        <v>0</v>
      </c>
      <c r="H2" s="85">
        <v>0</v>
      </c>
      <c r="I2" s="85">
        <v>0</v>
      </c>
      <c r="J2" s="67">
        <f>IF($W$1&gt;=1,C2/$W$1,0)</f>
        <v>0</v>
      </c>
      <c r="K2" s="67">
        <f>IF($W$1&gt;=2,C2/$W$1,0)</f>
        <v>0</v>
      </c>
      <c r="L2" s="67">
        <f>IF($W$1&gt;=3,C2/$W$1,0)</f>
        <v>0</v>
      </c>
      <c r="M2" s="67">
        <f>IF($W$1&gt;=4,C2/$W$1,0)</f>
        <v>0</v>
      </c>
      <c r="N2" s="67">
        <f>IF($W$1&gt;=5,C2/$W$1,0)</f>
        <v>0</v>
      </c>
      <c r="O2" s="67">
        <f>IF($W$1&gt;=6,C2/$W$1,0)</f>
        <v>0</v>
      </c>
      <c r="P2" s="84">
        <v>0</v>
      </c>
      <c r="Q2" s="84">
        <v>0</v>
      </c>
      <c r="R2" s="84">
        <v>0</v>
      </c>
      <c r="S2" s="84">
        <v>0</v>
      </c>
      <c r="T2" s="84">
        <v>0</v>
      </c>
      <c r="U2" s="84">
        <v>0</v>
      </c>
      <c r="V2" s="66">
        <f t="shared" ref="V2:V65" si="1">F2*3+G2*4+H2*5+I2*6</f>
        <v>0</v>
      </c>
    </row>
    <row r="3" spans="1:23" ht="12.75" x14ac:dyDescent="0.2">
      <c r="A3" s="66">
        <v>1</v>
      </c>
      <c r="B3" s="87">
        <f t="shared" si="0"/>
        <v>0</v>
      </c>
      <c r="C3" s="67">
        <f t="shared" ref="C3:C66" si="2">INT(A3/2)*$W$1</f>
        <v>0</v>
      </c>
      <c r="D3" s="86">
        <v>0</v>
      </c>
      <c r="E3" s="71">
        <f t="shared" ref="E3:E66" si="3">+C3+D3</f>
        <v>0</v>
      </c>
      <c r="F3" s="85">
        <v>0</v>
      </c>
      <c r="G3" s="85">
        <v>0</v>
      </c>
      <c r="H3" s="85">
        <v>0</v>
      </c>
      <c r="I3" s="85">
        <v>0</v>
      </c>
      <c r="J3" s="67">
        <f t="shared" ref="J3:J66" si="4">IF($W$1&gt;=1,C3/$W$1,0)</f>
        <v>0</v>
      </c>
      <c r="K3" s="67">
        <f t="shared" ref="K3:K66" si="5">IF($W$1&gt;=2,C3/$W$1,0)</f>
        <v>0</v>
      </c>
      <c r="L3" s="67">
        <f t="shared" ref="L3:L66" si="6">IF($W$1&gt;=3,C3/$W$1,0)</f>
        <v>0</v>
      </c>
      <c r="M3" s="67">
        <f t="shared" ref="M3:M66" si="7">IF($W$1&gt;=4,C3/$W$1,0)</f>
        <v>0</v>
      </c>
      <c r="N3" s="67">
        <f t="shared" ref="N3:N66" si="8">IF($W$1&gt;=5,C3/$W$1,0)</f>
        <v>0</v>
      </c>
      <c r="O3" s="67">
        <f t="shared" ref="O3:O66" si="9">IF($W$1&gt;=6,C3/$W$1,0)</f>
        <v>0</v>
      </c>
      <c r="P3" s="84">
        <v>0</v>
      </c>
      <c r="Q3" s="84">
        <v>0</v>
      </c>
      <c r="R3" s="84">
        <v>0</v>
      </c>
      <c r="S3" s="84">
        <v>0</v>
      </c>
      <c r="T3" s="84">
        <v>0</v>
      </c>
      <c r="U3" s="84">
        <v>0</v>
      </c>
      <c r="V3" s="66">
        <f t="shared" si="1"/>
        <v>0</v>
      </c>
    </row>
    <row r="4" spans="1:23" ht="12.75" x14ac:dyDescent="0.2">
      <c r="A4" s="66">
        <v>2</v>
      </c>
      <c r="B4" s="87">
        <f t="shared" si="0"/>
        <v>0</v>
      </c>
      <c r="C4" s="67">
        <f t="shared" si="2"/>
        <v>5</v>
      </c>
      <c r="D4" s="86">
        <v>0</v>
      </c>
      <c r="E4" s="71">
        <f t="shared" si="3"/>
        <v>5</v>
      </c>
      <c r="F4" s="85">
        <v>0</v>
      </c>
      <c r="G4" s="85">
        <v>0</v>
      </c>
      <c r="H4" s="85">
        <v>0</v>
      </c>
      <c r="I4" s="85">
        <v>0</v>
      </c>
      <c r="J4" s="67">
        <f t="shared" si="4"/>
        <v>1</v>
      </c>
      <c r="K4" s="67">
        <f t="shared" si="5"/>
        <v>1</v>
      </c>
      <c r="L4" s="67">
        <f t="shared" si="6"/>
        <v>1</v>
      </c>
      <c r="M4" s="67">
        <f t="shared" si="7"/>
        <v>1</v>
      </c>
      <c r="N4" s="67">
        <f t="shared" si="8"/>
        <v>1</v>
      </c>
      <c r="O4" s="67">
        <f t="shared" si="9"/>
        <v>0</v>
      </c>
      <c r="P4" s="84">
        <v>0</v>
      </c>
      <c r="Q4" s="84">
        <v>0</v>
      </c>
      <c r="R4" s="84">
        <v>0</v>
      </c>
      <c r="S4" s="84">
        <v>0</v>
      </c>
      <c r="T4" s="84">
        <v>0</v>
      </c>
      <c r="U4" s="84">
        <v>0</v>
      </c>
      <c r="V4" s="66">
        <f t="shared" si="1"/>
        <v>0</v>
      </c>
    </row>
    <row r="5" spans="1:23" ht="12.75" x14ac:dyDescent="0.2">
      <c r="A5" s="66">
        <v>3</v>
      </c>
      <c r="B5" s="87">
        <f t="shared" si="0"/>
        <v>0</v>
      </c>
      <c r="C5" s="67">
        <f t="shared" si="2"/>
        <v>5</v>
      </c>
      <c r="D5" s="86">
        <v>0</v>
      </c>
      <c r="E5" s="71">
        <f t="shared" si="3"/>
        <v>5</v>
      </c>
      <c r="F5" s="85">
        <v>0</v>
      </c>
      <c r="G5" s="85">
        <v>0</v>
      </c>
      <c r="H5" s="85">
        <v>0</v>
      </c>
      <c r="I5" s="85">
        <v>0</v>
      </c>
      <c r="J5" s="67">
        <f t="shared" si="4"/>
        <v>1</v>
      </c>
      <c r="K5" s="67">
        <f t="shared" si="5"/>
        <v>1</v>
      </c>
      <c r="L5" s="67">
        <f t="shared" si="6"/>
        <v>1</v>
      </c>
      <c r="M5" s="67">
        <f t="shared" si="7"/>
        <v>1</v>
      </c>
      <c r="N5" s="67">
        <f t="shared" si="8"/>
        <v>1</v>
      </c>
      <c r="O5" s="67">
        <f t="shared" si="9"/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66">
        <f t="shared" si="1"/>
        <v>0</v>
      </c>
    </row>
    <row r="6" spans="1:23" ht="12.75" x14ac:dyDescent="0.2">
      <c r="A6" s="66">
        <v>4</v>
      </c>
      <c r="B6" s="87">
        <f t="shared" si="0"/>
        <v>0</v>
      </c>
      <c r="C6" s="67">
        <f t="shared" si="2"/>
        <v>10</v>
      </c>
      <c r="D6" s="86">
        <v>0</v>
      </c>
      <c r="E6" s="71">
        <f t="shared" si="3"/>
        <v>10</v>
      </c>
      <c r="F6" s="85">
        <v>0</v>
      </c>
      <c r="G6" s="85">
        <v>0</v>
      </c>
      <c r="H6" s="85">
        <v>0</v>
      </c>
      <c r="I6" s="85">
        <v>0</v>
      </c>
      <c r="J6" s="67">
        <f t="shared" si="4"/>
        <v>2</v>
      </c>
      <c r="K6" s="67">
        <f t="shared" si="5"/>
        <v>2</v>
      </c>
      <c r="L6" s="67">
        <f t="shared" si="6"/>
        <v>2</v>
      </c>
      <c r="M6" s="67">
        <f t="shared" si="7"/>
        <v>2</v>
      </c>
      <c r="N6" s="67">
        <f t="shared" si="8"/>
        <v>2</v>
      </c>
      <c r="O6" s="67">
        <f t="shared" si="9"/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66">
        <f t="shared" si="1"/>
        <v>0</v>
      </c>
    </row>
    <row r="7" spans="1:23" ht="12.75" x14ac:dyDescent="0.2">
      <c r="A7" s="66">
        <v>5</v>
      </c>
      <c r="B7" s="87">
        <f t="shared" si="0"/>
        <v>0</v>
      </c>
      <c r="C7" s="67">
        <f t="shared" si="2"/>
        <v>10</v>
      </c>
      <c r="D7" s="86">
        <v>0</v>
      </c>
      <c r="E7" s="71">
        <f t="shared" si="3"/>
        <v>10</v>
      </c>
      <c r="F7" s="85">
        <v>0</v>
      </c>
      <c r="G7" s="85">
        <v>0</v>
      </c>
      <c r="H7" s="85">
        <v>0</v>
      </c>
      <c r="I7" s="85">
        <v>0</v>
      </c>
      <c r="J7" s="67">
        <f t="shared" si="4"/>
        <v>2</v>
      </c>
      <c r="K7" s="67">
        <f t="shared" si="5"/>
        <v>2</v>
      </c>
      <c r="L7" s="67">
        <f t="shared" si="6"/>
        <v>2</v>
      </c>
      <c r="M7" s="67">
        <f t="shared" si="7"/>
        <v>2</v>
      </c>
      <c r="N7" s="67">
        <f t="shared" si="8"/>
        <v>2</v>
      </c>
      <c r="O7" s="67">
        <f t="shared" si="9"/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4">
        <v>0</v>
      </c>
      <c r="V7" s="66">
        <f t="shared" si="1"/>
        <v>0</v>
      </c>
    </row>
    <row r="8" spans="1:23" ht="12.75" x14ac:dyDescent="0.2">
      <c r="A8" s="66">
        <v>6</v>
      </c>
      <c r="B8" s="87">
        <f t="shared" si="0"/>
        <v>0</v>
      </c>
      <c r="C8" s="67">
        <f t="shared" si="2"/>
        <v>15</v>
      </c>
      <c r="D8" s="86">
        <v>0</v>
      </c>
      <c r="E8" s="71">
        <f t="shared" si="3"/>
        <v>15</v>
      </c>
      <c r="F8" s="85">
        <v>0</v>
      </c>
      <c r="G8" s="85">
        <v>0</v>
      </c>
      <c r="H8" s="85">
        <v>0</v>
      </c>
      <c r="I8" s="85">
        <v>0</v>
      </c>
      <c r="J8" s="67">
        <f t="shared" si="4"/>
        <v>3</v>
      </c>
      <c r="K8" s="67">
        <f t="shared" si="5"/>
        <v>3</v>
      </c>
      <c r="L8" s="67">
        <f t="shared" si="6"/>
        <v>3</v>
      </c>
      <c r="M8" s="67">
        <f t="shared" si="7"/>
        <v>3</v>
      </c>
      <c r="N8" s="67">
        <f t="shared" si="8"/>
        <v>3</v>
      </c>
      <c r="O8" s="67">
        <f t="shared" si="9"/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66">
        <f t="shared" si="1"/>
        <v>0</v>
      </c>
    </row>
    <row r="9" spans="1:23" ht="12.75" x14ac:dyDescent="0.2">
      <c r="A9" s="66">
        <v>7</v>
      </c>
      <c r="B9" s="87">
        <f t="shared" si="0"/>
        <v>0</v>
      </c>
      <c r="C9" s="67">
        <f t="shared" si="2"/>
        <v>15</v>
      </c>
      <c r="D9" s="86">
        <v>0</v>
      </c>
      <c r="E9" s="71">
        <f t="shared" si="3"/>
        <v>15</v>
      </c>
      <c r="F9" s="85">
        <v>0</v>
      </c>
      <c r="G9" s="85">
        <v>0</v>
      </c>
      <c r="H9" s="85">
        <v>0</v>
      </c>
      <c r="I9" s="85">
        <v>0</v>
      </c>
      <c r="J9" s="67">
        <f t="shared" si="4"/>
        <v>3</v>
      </c>
      <c r="K9" s="67">
        <f t="shared" si="5"/>
        <v>3</v>
      </c>
      <c r="L9" s="67">
        <f t="shared" si="6"/>
        <v>3</v>
      </c>
      <c r="M9" s="67">
        <f t="shared" si="7"/>
        <v>3</v>
      </c>
      <c r="N9" s="67">
        <f t="shared" si="8"/>
        <v>3</v>
      </c>
      <c r="O9" s="67">
        <f t="shared" si="9"/>
        <v>0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66">
        <f t="shared" si="1"/>
        <v>0</v>
      </c>
    </row>
    <row r="10" spans="1:23" ht="12.75" x14ac:dyDescent="0.2">
      <c r="A10" s="66">
        <v>8</v>
      </c>
      <c r="B10" s="87">
        <f t="shared" si="0"/>
        <v>0</v>
      </c>
      <c r="C10" s="67">
        <f t="shared" si="2"/>
        <v>20</v>
      </c>
      <c r="D10" s="86">
        <v>0</v>
      </c>
      <c r="E10" s="71">
        <f t="shared" si="3"/>
        <v>20</v>
      </c>
      <c r="F10" s="85">
        <v>0</v>
      </c>
      <c r="G10" s="85">
        <v>0</v>
      </c>
      <c r="H10" s="85">
        <v>0</v>
      </c>
      <c r="I10" s="85">
        <v>0</v>
      </c>
      <c r="J10" s="67">
        <f t="shared" si="4"/>
        <v>4</v>
      </c>
      <c r="K10" s="67">
        <f t="shared" si="5"/>
        <v>4</v>
      </c>
      <c r="L10" s="67">
        <f t="shared" si="6"/>
        <v>4</v>
      </c>
      <c r="M10" s="67">
        <f t="shared" si="7"/>
        <v>4</v>
      </c>
      <c r="N10" s="67">
        <f t="shared" si="8"/>
        <v>4</v>
      </c>
      <c r="O10" s="67">
        <f t="shared" si="9"/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66">
        <f t="shared" si="1"/>
        <v>0</v>
      </c>
    </row>
    <row r="11" spans="1:23" ht="12.75" x14ac:dyDescent="0.2">
      <c r="A11" s="66">
        <v>9</v>
      </c>
      <c r="B11" s="87">
        <f t="shared" si="0"/>
        <v>0</v>
      </c>
      <c r="C11" s="67">
        <f t="shared" si="2"/>
        <v>20</v>
      </c>
      <c r="D11" s="86">
        <v>0</v>
      </c>
      <c r="E11" s="71">
        <f t="shared" si="3"/>
        <v>20</v>
      </c>
      <c r="F11" s="85">
        <v>0</v>
      </c>
      <c r="G11" s="85">
        <v>0</v>
      </c>
      <c r="H11" s="85">
        <v>0</v>
      </c>
      <c r="I11" s="85">
        <v>0</v>
      </c>
      <c r="J11" s="67">
        <f t="shared" si="4"/>
        <v>4</v>
      </c>
      <c r="K11" s="67">
        <f t="shared" si="5"/>
        <v>4</v>
      </c>
      <c r="L11" s="67">
        <f t="shared" si="6"/>
        <v>4</v>
      </c>
      <c r="M11" s="67">
        <f t="shared" si="7"/>
        <v>4</v>
      </c>
      <c r="N11" s="67">
        <f t="shared" si="8"/>
        <v>4</v>
      </c>
      <c r="O11" s="67">
        <f t="shared" si="9"/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66">
        <f t="shared" si="1"/>
        <v>0</v>
      </c>
    </row>
    <row r="12" spans="1:23" ht="12.75" x14ac:dyDescent="0.2">
      <c r="A12" s="66">
        <v>10</v>
      </c>
      <c r="B12" s="87">
        <f t="shared" si="0"/>
        <v>0</v>
      </c>
      <c r="C12" s="67">
        <f t="shared" si="2"/>
        <v>25</v>
      </c>
      <c r="D12" s="86">
        <v>0</v>
      </c>
      <c r="E12" s="71">
        <f t="shared" si="3"/>
        <v>25</v>
      </c>
      <c r="F12" s="85">
        <v>0</v>
      </c>
      <c r="G12" s="85">
        <v>0</v>
      </c>
      <c r="H12" s="85">
        <v>0</v>
      </c>
      <c r="I12" s="85">
        <v>0</v>
      </c>
      <c r="J12" s="67">
        <f t="shared" si="4"/>
        <v>5</v>
      </c>
      <c r="K12" s="67">
        <f t="shared" si="5"/>
        <v>5</v>
      </c>
      <c r="L12" s="67">
        <f t="shared" si="6"/>
        <v>5</v>
      </c>
      <c r="M12" s="67">
        <f t="shared" si="7"/>
        <v>5</v>
      </c>
      <c r="N12" s="67">
        <f t="shared" si="8"/>
        <v>5</v>
      </c>
      <c r="O12" s="67">
        <f t="shared" si="9"/>
        <v>0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66">
        <f t="shared" si="1"/>
        <v>0</v>
      </c>
    </row>
    <row r="13" spans="1:23" ht="12.75" x14ac:dyDescent="0.2">
      <c r="A13" s="66">
        <v>11</v>
      </c>
      <c r="B13" s="87">
        <f t="shared" si="0"/>
        <v>0</v>
      </c>
      <c r="C13" s="67">
        <f t="shared" si="2"/>
        <v>25</v>
      </c>
      <c r="D13" s="86">
        <v>0</v>
      </c>
      <c r="E13" s="71">
        <f t="shared" si="3"/>
        <v>25</v>
      </c>
      <c r="F13" s="85">
        <v>0</v>
      </c>
      <c r="G13" s="85">
        <v>0</v>
      </c>
      <c r="H13" s="85">
        <v>0</v>
      </c>
      <c r="I13" s="85">
        <v>0</v>
      </c>
      <c r="J13" s="67">
        <f t="shared" si="4"/>
        <v>5</v>
      </c>
      <c r="K13" s="67">
        <f t="shared" si="5"/>
        <v>5</v>
      </c>
      <c r="L13" s="67">
        <f t="shared" si="6"/>
        <v>5</v>
      </c>
      <c r="M13" s="67">
        <f t="shared" si="7"/>
        <v>5</v>
      </c>
      <c r="N13" s="67">
        <f t="shared" si="8"/>
        <v>5</v>
      </c>
      <c r="O13" s="67">
        <f t="shared" si="9"/>
        <v>0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66">
        <f t="shared" si="1"/>
        <v>0</v>
      </c>
    </row>
    <row r="14" spans="1:23" ht="12.75" x14ac:dyDescent="0.2">
      <c r="A14" s="66">
        <v>12</v>
      </c>
      <c r="B14" s="87">
        <f t="shared" si="0"/>
        <v>0</v>
      </c>
      <c r="C14" s="67">
        <f t="shared" si="2"/>
        <v>30</v>
      </c>
      <c r="D14" s="86">
        <v>0</v>
      </c>
      <c r="E14" s="71">
        <f t="shared" si="3"/>
        <v>30</v>
      </c>
      <c r="F14" s="85">
        <v>0</v>
      </c>
      <c r="G14" s="85">
        <v>0</v>
      </c>
      <c r="H14" s="85">
        <v>0</v>
      </c>
      <c r="I14" s="85">
        <v>0</v>
      </c>
      <c r="J14" s="67">
        <f t="shared" si="4"/>
        <v>6</v>
      </c>
      <c r="K14" s="67">
        <f t="shared" si="5"/>
        <v>6</v>
      </c>
      <c r="L14" s="67">
        <f t="shared" si="6"/>
        <v>6</v>
      </c>
      <c r="M14" s="67">
        <f t="shared" si="7"/>
        <v>6</v>
      </c>
      <c r="N14" s="67">
        <f t="shared" si="8"/>
        <v>6</v>
      </c>
      <c r="O14" s="67">
        <f t="shared" si="9"/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66">
        <f t="shared" si="1"/>
        <v>0</v>
      </c>
    </row>
    <row r="15" spans="1:23" ht="12.75" x14ac:dyDescent="0.2">
      <c r="A15" s="66">
        <v>13</v>
      </c>
      <c r="B15" s="87">
        <f t="shared" si="0"/>
        <v>0</v>
      </c>
      <c r="C15" s="67">
        <f t="shared" si="2"/>
        <v>30</v>
      </c>
      <c r="D15" s="86">
        <v>0</v>
      </c>
      <c r="E15" s="71">
        <f t="shared" si="3"/>
        <v>30</v>
      </c>
      <c r="F15" s="85">
        <v>0</v>
      </c>
      <c r="G15" s="85">
        <v>0</v>
      </c>
      <c r="H15" s="85">
        <v>0</v>
      </c>
      <c r="I15" s="85">
        <v>0</v>
      </c>
      <c r="J15" s="67">
        <f t="shared" si="4"/>
        <v>6</v>
      </c>
      <c r="K15" s="67">
        <f t="shared" si="5"/>
        <v>6</v>
      </c>
      <c r="L15" s="67">
        <f t="shared" si="6"/>
        <v>6</v>
      </c>
      <c r="M15" s="67">
        <f t="shared" si="7"/>
        <v>6</v>
      </c>
      <c r="N15" s="67">
        <f t="shared" si="8"/>
        <v>6</v>
      </c>
      <c r="O15" s="67">
        <f t="shared" si="9"/>
        <v>0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66">
        <f t="shared" si="1"/>
        <v>0</v>
      </c>
    </row>
    <row r="16" spans="1:23" ht="12.75" x14ac:dyDescent="0.2">
      <c r="A16" s="66">
        <v>14</v>
      </c>
      <c r="B16" s="87">
        <f t="shared" si="0"/>
        <v>0</v>
      </c>
      <c r="C16" s="67">
        <f t="shared" si="2"/>
        <v>35</v>
      </c>
      <c r="D16" s="86">
        <v>0</v>
      </c>
      <c r="E16" s="71">
        <f t="shared" si="3"/>
        <v>35</v>
      </c>
      <c r="F16" s="85">
        <v>0</v>
      </c>
      <c r="G16" s="85">
        <v>0</v>
      </c>
      <c r="H16" s="85">
        <v>0</v>
      </c>
      <c r="I16" s="85">
        <v>0</v>
      </c>
      <c r="J16" s="67">
        <f t="shared" si="4"/>
        <v>7</v>
      </c>
      <c r="K16" s="67">
        <f t="shared" si="5"/>
        <v>7</v>
      </c>
      <c r="L16" s="67">
        <f t="shared" si="6"/>
        <v>7</v>
      </c>
      <c r="M16" s="67">
        <f t="shared" si="7"/>
        <v>7</v>
      </c>
      <c r="N16" s="67">
        <f t="shared" si="8"/>
        <v>7</v>
      </c>
      <c r="O16" s="67">
        <f t="shared" si="9"/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66">
        <f t="shared" si="1"/>
        <v>0</v>
      </c>
    </row>
    <row r="17" spans="1:22" ht="12.75" x14ac:dyDescent="0.2">
      <c r="A17" s="66">
        <v>15</v>
      </c>
      <c r="B17" s="87">
        <f t="shared" si="0"/>
        <v>0</v>
      </c>
      <c r="C17" s="67">
        <f t="shared" si="2"/>
        <v>35</v>
      </c>
      <c r="D17" s="86">
        <v>0</v>
      </c>
      <c r="E17" s="71">
        <f t="shared" si="3"/>
        <v>35</v>
      </c>
      <c r="F17" s="85">
        <v>0</v>
      </c>
      <c r="G17" s="85">
        <v>0</v>
      </c>
      <c r="H17" s="85">
        <v>0</v>
      </c>
      <c r="I17" s="85">
        <v>0</v>
      </c>
      <c r="J17" s="67">
        <f t="shared" si="4"/>
        <v>7</v>
      </c>
      <c r="K17" s="67">
        <f t="shared" si="5"/>
        <v>7</v>
      </c>
      <c r="L17" s="67">
        <f t="shared" si="6"/>
        <v>7</v>
      </c>
      <c r="M17" s="67">
        <f t="shared" si="7"/>
        <v>7</v>
      </c>
      <c r="N17" s="67">
        <f t="shared" si="8"/>
        <v>7</v>
      </c>
      <c r="O17" s="67">
        <f t="shared" si="9"/>
        <v>0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66">
        <f t="shared" si="1"/>
        <v>0</v>
      </c>
    </row>
    <row r="18" spans="1:22" ht="12.75" x14ac:dyDescent="0.2">
      <c r="A18" s="66">
        <v>16</v>
      </c>
      <c r="B18" s="87">
        <f t="shared" si="0"/>
        <v>0</v>
      </c>
      <c r="C18" s="67">
        <f t="shared" si="2"/>
        <v>40</v>
      </c>
      <c r="D18" s="86">
        <v>0</v>
      </c>
      <c r="E18" s="71">
        <f t="shared" si="3"/>
        <v>40</v>
      </c>
      <c r="F18" s="85">
        <v>0</v>
      </c>
      <c r="G18" s="85">
        <v>0</v>
      </c>
      <c r="H18" s="85">
        <v>0</v>
      </c>
      <c r="I18" s="85">
        <v>0</v>
      </c>
      <c r="J18" s="67">
        <f t="shared" si="4"/>
        <v>8</v>
      </c>
      <c r="K18" s="67">
        <f t="shared" si="5"/>
        <v>8</v>
      </c>
      <c r="L18" s="67">
        <f t="shared" si="6"/>
        <v>8</v>
      </c>
      <c r="M18" s="67">
        <f t="shared" si="7"/>
        <v>8</v>
      </c>
      <c r="N18" s="67">
        <f t="shared" si="8"/>
        <v>8</v>
      </c>
      <c r="O18" s="67">
        <f t="shared" si="9"/>
        <v>0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66">
        <f t="shared" si="1"/>
        <v>0</v>
      </c>
    </row>
    <row r="19" spans="1:22" ht="12.75" x14ac:dyDescent="0.2">
      <c r="A19" s="66">
        <v>17</v>
      </c>
      <c r="B19" s="87">
        <f t="shared" si="0"/>
        <v>0</v>
      </c>
      <c r="C19" s="67">
        <f t="shared" si="2"/>
        <v>40</v>
      </c>
      <c r="D19" s="86">
        <v>0</v>
      </c>
      <c r="E19" s="71">
        <f t="shared" si="3"/>
        <v>40</v>
      </c>
      <c r="F19" s="85">
        <v>0</v>
      </c>
      <c r="G19" s="85">
        <v>0</v>
      </c>
      <c r="H19" s="85">
        <v>0</v>
      </c>
      <c r="I19" s="85">
        <v>0</v>
      </c>
      <c r="J19" s="67">
        <f t="shared" si="4"/>
        <v>8</v>
      </c>
      <c r="K19" s="67">
        <f t="shared" si="5"/>
        <v>8</v>
      </c>
      <c r="L19" s="67">
        <f t="shared" si="6"/>
        <v>8</v>
      </c>
      <c r="M19" s="67">
        <f t="shared" si="7"/>
        <v>8</v>
      </c>
      <c r="N19" s="67">
        <f t="shared" si="8"/>
        <v>8</v>
      </c>
      <c r="O19" s="67">
        <f t="shared" si="9"/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66">
        <f t="shared" si="1"/>
        <v>0</v>
      </c>
    </row>
    <row r="20" spans="1:22" ht="12.75" x14ac:dyDescent="0.2">
      <c r="A20" s="66">
        <v>18</v>
      </c>
      <c r="B20" s="87">
        <f t="shared" si="0"/>
        <v>0</v>
      </c>
      <c r="C20" s="67">
        <f t="shared" si="2"/>
        <v>45</v>
      </c>
      <c r="D20" s="86">
        <v>0</v>
      </c>
      <c r="E20" s="71">
        <f t="shared" si="3"/>
        <v>45</v>
      </c>
      <c r="F20" s="85">
        <v>0</v>
      </c>
      <c r="G20" s="85">
        <v>0</v>
      </c>
      <c r="H20" s="85">
        <v>0</v>
      </c>
      <c r="I20" s="85">
        <v>0</v>
      </c>
      <c r="J20" s="67">
        <f t="shared" si="4"/>
        <v>9</v>
      </c>
      <c r="K20" s="67">
        <f t="shared" si="5"/>
        <v>9</v>
      </c>
      <c r="L20" s="67">
        <f t="shared" si="6"/>
        <v>9</v>
      </c>
      <c r="M20" s="67">
        <f t="shared" si="7"/>
        <v>9</v>
      </c>
      <c r="N20" s="67">
        <f t="shared" si="8"/>
        <v>9</v>
      </c>
      <c r="O20" s="67">
        <f t="shared" si="9"/>
        <v>0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66">
        <f t="shared" si="1"/>
        <v>0</v>
      </c>
    </row>
    <row r="21" spans="1:22" ht="12.75" x14ac:dyDescent="0.2">
      <c r="A21" s="66">
        <v>19</v>
      </c>
      <c r="B21" s="87">
        <f t="shared" si="0"/>
        <v>0</v>
      </c>
      <c r="C21" s="67">
        <f t="shared" si="2"/>
        <v>45</v>
      </c>
      <c r="D21" s="86">
        <v>0</v>
      </c>
      <c r="E21" s="71">
        <f t="shared" si="3"/>
        <v>45</v>
      </c>
      <c r="F21" s="85">
        <v>0</v>
      </c>
      <c r="G21" s="85">
        <v>0</v>
      </c>
      <c r="H21" s="85">
        <v>0</v>
      </c>
      <c r="I21" s="85">
        <v>0</v>
      </c>
      <c r="J21" s="67">
        <f t="shared" si="4"/>
        <v>9</v>
      </c>
      <c r="K21" s="67">
        <f t="shared" si="5"/>
        <v>9</v>
      </c>
      <c r="L21" s="67">
        <f t="shared" si="6"/>
        <v>9</v>
      </c>
      <c r="M21" s="67">
        <f t="shared" si="7"/>
        <v>9</v>
      </c>
      <c r="N21" s="67">
        <f t="shared" si="8"/>
        <v>9</v>
      </c>
      <c r="O21" s="67">
        <f t="shared" si="9"/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66">
        <f t="shared" si="1"/>
        <v>0</v>
      </c>
    </row>
    <row r="22" spans="1:22" ht="12.75" x14ac:dyDescent="0.2">
      <c r="A22" s="66">
        <v>20</v>
      </c>
      <c r="B22" s="87">
        <f t="shared" si="0"/>
        <v>0</v>
      </c>
      <c r="C22" s="67">
        <f t="shared" si="2"/>
        <v>50</v>
      </c>
      <c r="D22" s="86">
        <v>0</v>
      </c>
      <c r="E22" s="71">
        <f t="shared" si="3"/>
        <v>50</v>
      </c>
      <c r="F22" s="85">
        <v>0</v>
      </c>
      <c r="G22" s="85">
        <v>0</v>
      </c>
      <c r="H22" s="85">
        <v>0</v>
      </c>
      <c r="I22" s="85">
        <v>0</v>
      </c>
      <c r="J22" s="67">
        <f t="shared" si="4"/>
        <v>10</v>
      </c>
      <c r="K22" s="67">
        <f t="shared" si="5"/>
        <v>10</v>
      </c>
      <c r="L22" s="67">
        <f t="shared" si="6"/>
        <v>10</v>
      </c>
      <c r="M22" s="67">
        <f t="shared" si="7"/>
        <v>10</v>
      </c>
      <c r="N22" s="67">
        <f t="shared" si="8"/>
        <v>10</v>
      </c>
      <c r="O22" s="67">
        <f t="shared" si="9"/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66">
        <f t="shared" si="1"/>
        <v>0</v>
      </c>
    </row>
    <row r="23" spans="1:22" ht="12.75" x14ac:dyDescent="0.2">
      <c r="A23" s="66">
        <v>21</v>
      </c>
      <c r="B23" s="87">
        <f t="shared" si="0"/>
        <v>0</v>
      </c>
      <c r="C23" s="67">
        <f t="shared" si="2"/>
        <v>50</v>
      </c>
      <c r="D23" s="86">
        <v>0</v>
      </c>
      <c r="E23" s="71">
        <f t="shared" si="3"/>
        <v>50</v>
      </c>
      <c r="F23" s="85">
        <v>0</v>
      </c>
      <c r="G23" s="85">
        <v>0</v>
      </c>
      <c r="H23" s="85">
        <v>0</v>
      </c>
      <c r="I23" s="85">
        <v>0</v>
      </c>
      <c r="J23" s="67">
        <f t="shared" si="4"/>
        <v>10</v>
      </c>
      <c r="K23" s="67">
        <f t="shared" si="5"/>
        <v>10</v>
      </c>
      <c r="L23" s="67">
        <f t="shared" si="6"/>
        <v>10</v>
      </c>
      <c r="M23" s="67">
        <f t="shared" si="7"/>
        <v>10</v>
      </c>
      <c r="N23" s="67">
        <f t="shared" si="8"/>
        <v>10</v>
      </c>
      <c r="O23" s="67">
        <f t="shared" si="9"/>
        <v>0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66">
        <f t="shared" si="1"/>
        <v>0</v>
      </c>
    </row>
    <row r="24" spans="1:22" ht="12.75" x14ac:dyDescent="0.2">
      <c r="A24" s="66">
        <v>22</v>
      </c>
      <c r="B24" s="87">
        <f t="shared" si="0"/>
        <v>0</v>
      </c>
      <c r="C24" s="67">
        <f t="shared" si="2"/>
        <v>55</v>
      </c>
      <c r="D24" s="86">
        <v>0</v>
      </c>
      <c r="E24" s="71">
        <f t="shared" si="3"/>
        <v>55</v>
      </c>
      <c r="F24" s="85">
        <v>0</v>
      </c>
      <c r="G24" s="85">
        <v>0</v>
      </c>
      <c r="H24" s="85">
        <v>0</v>
      </c>
      <c r="I24" s="85">
        <v>0</v>
      </c>
      <c r="J24" s="67">
        <f t="shared" si="4"/>
        <v>11</v>
      </c>
      <c r="K24" s="67">
        <f t="shared" si="5"/>
        <v>11</v>
      </c>
      <c r="L24" s="67">
        <f t="shared" si="6"/>
        <v>11</v>
      </c>
      <c r="M24" s="67">
        <f t="shared" si="7"/>
        <v>11</v>
      </c>
      <c r="N24" s="67">
        <f t="shared" si="8"/>
        <v>11</v>
      </c>
      <c r="O24" s="67">
        <f t="shared" si="9"/>
        <v>0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66">
        <f t="shared" si="1"/>
        <v>0</v>
      </c>
    </row>
    <row r="25" spans="1:22" ht="12.75" x14ac:dyDescent="0.2">
      <c r="A25" s="66">
        <v>23</v>
      </c>
      <c r="B25" s="87">
        <f t="shared" si="0"/>
        <v>0</v>
      </c>
      <c r="C25" s="67">
        <f t="shared" si="2"/>
        <v>55</v>
      </c>
      <c r="D25" s="86">
        <v>0</v>
      </c>
      <c r="E25" s="71">
        <f t="shared" si="3"/>
        <v>55</v>
      </c>
      <c r="F25" s="85">
        <v>0</v>
      </c>
      <c r="G25" s="85">
        <v>0</v>
      </c>
      <c r="H25" s="85">
        <v>0</v>
      </c>
      <c r="I25" s="85">
        <v>0</v>
      </c>
      <c r="J25" s="67">
        <f t="shared" si="4"/>
        <v>11</v>
      </c>
      <c r="K25" s="67">
        <f t="shared" si="5"/>
        <v>11</v>
      </c>
      <c r="L25" s="67">
        <f t="shared" si="6"/>
        <v>11</v>
      </c>
      <c r="M25" s="67">
        <f t="shared" si="7"/>
        <v>11</v>
      </c>
      <c r="N25" s="67">
        <f t="shared" si="8"/>
        <v>11</v>
      </c>
      <c r="O25" s="67">
        <f t="shared" si="9"/>
        <v>0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84">
        <v>0</v>
      </c>
      <c r="V25" s="66">
        <f t="shared" si="1"/>
        <v>0</v>
      </c>
    </row>
    <row r="26" spans="1:22" ht="12.75" x14ac:dyDescent="0.2">
      <c r="A26" s="66">
        <v>24</v>
      </c>
      <c r="B26" s="87">
        <f t="shared" si="0"/>
        <v>0</v>
      </c>
      <c r="C26" s="67">
        <f t="shared" si="2"/>
        <v>60</v>
      </c>
      <c r="D26" s="86">
        <v>0</v>
      </c>
      <c r="E26" s="71">
        <f t="shared" si="3"/>
        <v>60</v>
      </c>
      <c r="F26" s="85">
        <v>0</v>
      </c>
      <c r="G26" s="85">
        <v>0</v>
      </c>
      <c r="H26" s="85">
        <v>0</v>
      </c>
      <c r="I26" s="85">
        <v>0</v>
      </c>
      <c r="J26" s="67">
        <f t="shared" si="4"/>
        <v>12</v>
      </c>
      <c r="K26" s="67">
        <f t="shared" si="5"/>
        <v>12</v>
      </c>
      <c r="L26" s="67">
        <f t="shared" si="6"/>
        <v>12</v>
      </c>
      <c r="M26" s="67">
        <f t="shared" si="7"/>
        <v>12</v>
      </c>
      <c r="N26" s="67">
        <f t="shared" si="8"/>
        <v>12</v>
      </c>
      <c r="O26" s="67">
        <f t="shared" si="9"/>
        <v>0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66">
        <f t="shared" si="1"/>
        <v>0</v>
      </c>
    </row>
    <row r="27" spans="1:22" ht="12.75" x14ac:dyDescent="0.2">
      <c r="A27" s="66">
        <v>25</v>
      </c>
      <c r="B27" s="87">
        <f t="shared" si="0"/>
        <v>0</v>
      </c>
      <c r="C27" s="67">
        <f t="shared" si="2"/>
        <v>60</v>
      </c>
      <c r="D27" s="86">
        <v>0</v>
      </c>
      <c r="E27" s="71">
        <f t="shared" si="3"/>
        <v>60</v>
      </c>
      <c r="F27" s="85">
        <v>0</v>
      </c>
      <c r="G27" s="85">
        <v>0</v>
      </c>
      <c r="H27" s="85">
        <v>0</v>
      </c>
      <c r="I27" s="85">
        <v>0</v>
      </c>
      <c r="J27" s="67">
        <f t="shared" si="4"/>
        <v>12</v>
      </c>
      <c r="K27" s="67">
        <f t="shared" si="5"/>
        <v>12</v>
      </c>
      <c r="L27" s="67">
        <f t="shared" si="6"/>
        <v>12</v>
      </c>
      <c r="M27" s="67">
        <f t="shared" si="7"/>
        <v>12</v>
      </c>
      <c r="N27" s="67">
        <f t="shared" si="8"/>
        <v>12</v>
      </c>
      <c r="O27" s="67">
        <f t="shared" si="9"/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66">
        <f t="shared" si="1"/>
        <v>0</v>
      </c>
    </row>
    <row r="28" spans="1:22" ht="12.75" x14ac:dyDescent="0.2">
      <c r="A28" s="66">
        <v>26</v>
      </c>
      <c r="B28" s="87">
        <f t="shared" si="0"/>
        <v>0</v>
      </c>
      <c r="C28" s="67">
        <f t="shared" si="2"/>
        <v>65</v>
      </c>
      <c r="D28" s="86">
        <v>0</v>
      </c>
      <c r="E28" s="71">
        <f t="shared" si="3"/>
        <v>65</v>
      </c>
      <c r="F28" s="85">
        <v>0</v>
      </c>
      <c r="G28" s="85">
        <v>0</v>
      </c>
      <c r="H28" s="85">
        <v>0</v>
      </c>
      <c r="I28" s="85">
        <v>0</v>
      </c>
      <c r="J28" s="67">
        <f t="shared" si="4"/>
        <v>13</v>
      </c>
      <c r="K28" s="67">
        <f t="shared" si="5"/>
        <v>13</v>
      </c>
      <c r="L28" s="67">
        <f t="shared" si="6"/>
        <v>13</v>
      </c>
      <c r="M28" s="67">
        <f t="shared" si="7"/>
        <v>13</v>
      </c>
      <c r="N28" s="67">
        <f t="shared" si="8"/>
        <v>13</v>
      </c>
      <c r="O28" s="67">
        <f t="shared" si="9"/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66">
        <f t="shared" si="1"/>
        <v>0</v>
      </c>
    </row>
    <row r="29" spans="1:22" ht="12.75" x14ac:dyDescent="0.2">
      <c r="A29" s="66">
        <v>27</v>
      </c>
      <c r="B29" s="87">
        <f t="shared" si="0"/>
        <v>0</v>
      </c>
      <c r="C29" s="67">
        <f t="shared" si="2"/>
        <v>65</v>
      </c>
      <c r="D29" s="86">
        <v>0</v>
      </c>
      <c r="E29" s="71">
        <f t="shared" si="3"/>
        <v>65</v>
      </c>
      <c r="F29" s="85">
        <v>0</v>
      </c>
      <c r="G29" s="85">
        <v>0</v>
      </c>
      <c r="H29" s="85">
        <v>0</v>
      </c>
      <c r="I29" s="85">
        <v>0</v>
      </c>
      <c r="J29" s="67">
        <f t="shared" si="4"/>
        <v>13</v>
      </c>
      <c r="K29" s="67">
        <f t="shared" si="5"/>
        <v>13</v>
      </c>
      <c r="L29" s="67">
        <f t="shared" si="6"/>
        <v>13</v>
      </c>
      <c r="M29" s="67">
        <f t="shared" si="7"/>
        <v>13</v>
      </c>
      <c r="N29" s="67">
        <f t="shared" si="8"/>
        <v>13</v>
      </c>
      <c r="O29" s="67">
        <f t="shared" si="9"/>
        <v>0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66">
        <f t="shared" si="1"/>
        <v>0</v>
      </c>
    </row>
    <row r="30" spans="1:22" ht="12.75" x14ac:dyDescent="0.2">
      <c r="A30" s="66">
        <v>28</v>
      </c>
      <c r="B30" s="87">
        <f t="shared" si="0"/>
        <v>0</v>
      </c>
      <c r="C30" s="67">
        <f t="shared" si="2"/>
        <v>70</v>
      </c>
      <c r="D30" s="86">
        <v>0</v>
      </c>
      <c r="E30" s="71">
        <f t="shared" si="3"/>
        <v>70</v>
      </c>
      <c r="F30" s="85">
        <v>0</v>
      </c>
      <c r="G30" s="85">
        <v>0</v>
      </c>
      <c r="H30" s="85">
        <v>0</v>
      </c>
      <c r="I30" s="85">
        <v>0</v>
      </c>
      <c r="J30" s="67">
        <f t="shared" si="4"/>
        <v>14</v>
      </c>
      <c r="K30" s="67">
        <f t="shared" si="5"/>
        <v>14</v>
      </c>
      <c r="L30" s="67">
        <f t="shared" si="6"/>
        <v>14</v>
      </c>
      <c r="M30" s="67">
        <f t="shared" si="7"/>
        <v>14</v>
      </c>
      <c r="N30" s="67">
        <f t="shared" si="8"/>
        <v>14</v>
      </c>
      <c r="O30" s="67">
        <f t="shared" si="9"/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66">
        <f t="shared" si="1"/>
        <v>0</v>
      </c>
    </row>
    <row r="31" spans="1:22" ht="12.75" x14ac:dyDescent="0.2">
      <c r="A31" s="66">
        <v>29</v>
      </c>
      <c r="B31" s="87">
        <f t="shared" si="0"/>
        <v>0</v>
      </c>
      <c r="C31" s="67">
        <f t="shared" si="2"/>
        <v>70</v>
      </c>
      <c r="D31" s="86">
        <v>0</v>
      </c>
      <c r="E31" s="71">
        <f t="shared" si="3"/>
        <v>70</v>
      </c>
      <c r="F31" s="85">
        <v>0</v>
      </c>
      <c r="G31" s="85">
        <v>0</v>
      </c>
      <c r="H31" s="85">
        <v>0</v>
      </c>
      <c r="I31" s="85">
        <v>0</v>
      </c>
      <c r="J31" s="67">
        <f t="shared" si="4"/>
        <v>14</v>
      </c>
      <c r="K31" s="67">
        <f t="shared" si="5"/>
        <v>14</v>
      </c>
      <c r="L31" s="67">
        <f t="shared" si="6"/>
        <v>14</v>
      </c>
      <c r="M31" s="67">
        <f t="shared" si="7"/>
        <v>14</v>
      </c>
      <c r="N31" s="67">
        <f t="shared" si="8"/>
        <v>14</v>
      </c>
      <c r="O31" s="67">
        <f t="shared" si="9"/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66">
        <f t="shared" si="1"/>
        <v>0</v>
      </c>
    </row>
    <row r="32" spans="1:22" ht="12.75" x14ac:dyDescent="0.2">
      <c r="A32" s="66">
        <v>30</v>
      </c>
      <c r="B32" s="87">
        <f t="shared" si="0"/>
        <v>0</v>
      </c>
      <c r="C32" s="67">
        <f t="shared" si="2"/>
        <v>75</v>
      </c>
      <c r="D32" s="86">
        <v>0</v>
      </c>
      <c r="E32" s="71">
        <f t="shared" si="3"/>
        <v>75</v>
      </c>
      <c r="F32" s="85">
        <v>0</v>
      </c>
      <c r="G32" s="85">
        <v>0</v>
      </c>
      <c r="H32" s="85">
        <v>0</v>
      </c>
      <c r="I32" s="85">
        <v>0</v>
      </c>
      <c r="J32" s="67">
        <f t="shared" si="4"/>
        <v>15</v>
      </c>
      <c r="K32" s="67">
        <f t="shared" si="5"/>
        <v>15</v>
      </c>
      <c r="L32" s="67">
        <f t="shared" si="6"/>
        <v>15</v>
      </c>
      <c r="M32" s="67">
        <f t="shared" si="7"/>
        <v>15</v>
      </c>
      <c r="N32" s="67">
        <f t="shared" si="8"/>
        <v>15</v>
      </c>
      <c r="O32" s="67">
        <f t="shared" si="9"/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66">
        <f t="shared" si="1"/>
        <v>0</v>
      </c>
    </row>
    <row r="33" spans="1:22" ht="12.75" x14ac:dyDescent="0.2">
      <c r="A33" s="66">
        <v>31</v>
      </c>
      <c r="B33" s="87">
        <f t="shared" si="0"/>
        <v>0</v>
      </c>
      <c r="C33" s="67">
        <f t="shared" si="2"/>
        <v>75</v>
      </c>
      <c r="D33" s="86">
        <v>0</v>
      </c>
      <c r="E33" s="71">
        <f t="shared" si="3"/>
        <v>75</v>
      </c>
      <c r="F33" s="85">
        <v>0</v>
      </c>
      <c r="G33" s="85">
        <v>0</v>
      </c>
      <c r="H33" s="85">
        <v>0</v>
      </c>
      <c r="I33" s="85">
        <v>0</v>
      </c>
      <c r="J33" s="67">
        <f t="shared" si="4"/>
        <v>15</v>
      </c>
      <c r="K33" s="67">
        <f t="shared" si="5"/>
        <v>15</v>
      </c>
      <c r="L33" s="67">
        <f t="shared" si="6"/>
        <v>15</v>
      </c>
      <c r="M33" s="67">
        <f t="shared" si="7"/>
        <v>15</v>
      </c>
      <c r="N33" s="67">
        <f t="shared" si="8"/>
        <v>15</v>
      </c>
      <c r="O33" s="67">
        <f t="shared" si="9"/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66">
        <f t="shared" si="1"/>
        <v>0</v>
      </c>
    </row>
    <row r="34" spans="1:22" ht="12.75" x14ac:dyDescent="0.2">
      <c r="A34" s="66">
        <v>32</v>
      </c>
      <c r="B34" s="87">
        <f t="shared" si="0"/>
        <v>0</v>
      </c>
      <c r="C34" s="67">
        <f t="shared" si="2"/>
        <v>80</v>
      </c>
      <c r="D34" s="86">
        <v>0</v>
      </c>
      <c r="E34" s="71">
        <f t="shared" si="3"/>
        <v>80</v>
      </c>
      <c r="F34" s="85">
        <v>0</v>
      </c>
      <c r="G34" s="85">
        <v>0</v>
      </c>
      <c r="H34" s="85">
        <v>0</v>
      </c>
      <c r="I34" s="85">
        <v>0</v>
      </c>
      <c r="J34" s="67">
        <f t="shared" si="4"/>
        <v>16</v>
      </c>
      <c r="K34" s="67">
        <f t="shared" si="5"/>
        <v>16</v>
      </c>
      <c r="L34" s="67">
        <f t="shared" si="6"/>
        <v>16</v>
      </c>
      <c r="M34" s="67">
        <f t="shared" si="7"/>
        <v>16</v>
      </c>
      <c r="N34" s="67">
        <f t="shared" si="8"/>
        <v>16</v>
      </c>
      <c r="O34" s="67">
        <f t="shared" si="9"/>
        <v>0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66">
        <f t="shared" si="1"/>
        <v>0</v>
      </c>
    </row>
    <row r="35" spans="1:22" ht="12.75" x14ac:dyDescent="0.2">
      <c r="A35" s="66">
        <v>33</v>
      </c>
      <c r="B35" s="87">
        <f t="shared" si="0"/>
        <v>0</v>
      </c>
      <c r="C35" s="67">
        <f t="shared" si="2"/>
        <v>80</v>
      </c>
      <c r="D35" s="86">
        <v>0</v>
      </c>
      <c r="E35" s="71">
        <f t="shared" si="3"/>
        <v>80</v>
      </c>
      <c r="F35" s="85">
        <v>0</v>
      </c>
      <c r="G35" s="85">
        <v>0</v>
      </c>
      <c r="H35" s="85">
        <v>0</v>
      </c>
      <c r="I35" s="85">
        <v>0</v>
      </c>
      <c r="J35" s="67">
        <f t="shared" si="4"/>
        <v>16</v>
      </c>
      <c r="K35" s="67">
        <f t="shared" si="5"/>
        <v>16</v>
      </c>
      <c r="L35" s="67">
        <f t="shared" si="6"/>
        <v>16</v>
      </c>
      <c r="M35" s="67">
        <f t="shared" si="7"/>
        <v>16</v>
      </c>
      <c r="N35" s="67">
        <f t="shared" si="8"/>
        <v>16</v>
      </c>
      <c r="O35" s="67">
        <f t="shared" si="9"/>
        <v>0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66">
        <f t="shared" si="1"/>
        <v>0</v>
      </c>
    </row>
    <row r="36" spans="1:22" ht="12.75" x14ac:dyDescent="0.2">
      <c r="A36" s="66">
        <v>34</v>
      </c>
      <c r="B36" s="87">
        <f t="shared" si="0"/>
        <v>0</v>
      </c>
      <c r="C36" s="67">
        <f t="shared" si="2"/>
        <v>85</v>
      </c>
      <c r="D36" s="86">
        <v>0</v>
      </c>
      <c r="E36" s="71">
        <f t="shared" si="3"/>
        <v>85</v>
      </c>
      <c r="F36" s="85">
        <v>0</v>
      </c>
      <c r="G36" s="85">
        <v>0</v>
      </c>
      <c r="H36" s="85">
        <v>0</v>
      </c>
      <c r="I36" s="85">
        <v>0</v>
      </c>
      <c r="J36" s="67">
        <f t="shared" si="4"/>
        <v>17</v>
      </c>
      <c r="K36" s="67">
        <f t="shared" si="5"/>
        <v>17</v>
      </c>
      <c r="L36" s="67">
        <f t="shared" si="6"/>
        <v>17</v>
      </c>
      <c r="M36" s="67">
        <f t="shared" si="7"/>
        <v>17</v>
      </c>
      <c r="N36" s="67">
        <f t="shared" si="8"/>
        <v>17</v>
      </c>
      <c r="O36" s="67">
        <f t="shared" si="9"/>
        <v>0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66">
        <f t="shared" si="1"/>
        <v>0</v>
      </c>
    </row>
    <row r="37" spans="1:22" ht="12.75" x14ac:dyDescent="0.2">
      <c r="A37" s="66">
        <v>35</v>
      </c>
      <c r="B37" s="87">
        <f t="shared" si="0"/>
        <v>0</v>
      </c>
      <c r="C37" s="67">
        <f t="shared" si="2"/>
        <v>85</v>
      </c>
      <c r="D37" s="86">
        <v>0</v>
      </c>
      <c r="E37" s="71">
        <f t="shared" si="3"/>
        <v>85</v>
      </c>
      <c r="F37" s="85">
        <v>0</v>
      </c>
      <c r="G37" s="85">
        <v>0</v>
      </c>
      <c r="H37" s="85">
        <v>0</v>
      </c>
      <c r="I37" s="85">
        <v>0</v>
      </c>
      <c r="J37" s="67">
        <f t="shared" si="4"/>
        <v>17</v>
      </c>
      <c r="K37" s="67">
        <f t="shared" si="5"/>
        <v>17</v>
      </c>
      <c r="L37" s="67">
        <f t="shared" si="6"/>
        <v>17</v>
      </c>
      <c r="M37" s="67">
        <f t="shared" si="7"/>
        <v>17</v>
      </c>
      <c r="N37" s="67">
        <f t="shared" si="8"/>
        <v>17</v>
      </c>
      <c r="O37" s="67">
        <f t="shared" si="9"/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66">
        <f t="shared" si="1"/>
        <v>0</v>
      </c>
    </row>
    <row r="38" spans="1:22" ht="12.75" x14ac:dyDescent="0.2">
      <c r="A38" s="66">
        <v>36</v>
      </c>
      <c r="B38" s="87">
        <f t="shared" si="0"/>
        <v>0</v>
      </c>
      <c r="C38" s="67">
        <f t="shared" si="2"/>
        <v>90</v>
      </c>
      <c r="D38" s="86">
        <v>0</v>
      </c>
      <c r="E38" s="71">
        <f t="shared" si="3"/>
        <v>90</v>
      </c>
      <c r="F38" s="85">
        <v>0</v>
      </c>
      <c r="G38" s="85">
        <v>0</v>
      </c>
      <c r="H38" s="85">
        <v>0</v>
      </c>
      <c r="I38" s="85">
        <v>0</v>
      </c>
      <c r="J38" s="67">
        <f t="shared" si="4"/>
        <v>18</v>
      </c>
      <c r="K38" s="67">
        <f t="shared" si="5"/>
        <v>18</v>
      </c>
      <c r="L38" s="67">
        <f t="shared" si="6"/>
        <v>18</v>
      </c>
      <c r="M38" s="67">
        <f t="shared" si="7"/>
        <v>18</v>
      </c>
      <c r="N38" s="67">
        <f t="shared" si="8"/>
        <v>18</v>
      </c>
      <c r="O38" s="67">
        <f t="shared" si="9"/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66">
        <f t="shared" si="1"/>
        <v>0</v>
      </c>
    </row>
    <row r="39" spans="1:22" ht="12.75" x14ac:dyDescent="0.2">
      <c r="A39" s="66">
        <v>37</v>
      </c>
      <c r="B39" s="87">
        <f t="shared" si="0"/>
        <v>0</v>
      </c>
      <c r="C39" s="67">
        <f t="shared" si="2"/>
        <v>90</v>
      </c>
      <c r="D39" s="86">
        <v>0</v>
      </c>
      <c r="E39" s="71">
        <f t="shared" si="3"/>
        <v>90</v>
      </c>
      <c r="F39" s="85">
        <v>0</v>
      </c>
      <c r="G39" s="85">
        <v>0</v>
      </c>
      <c r="H39" s="85">
        <v>0</v>
      </c>
      <c r="I39" s="85">
        <v>0</v>
      </c>
      <c r="J39" s="67">
        <f t="shared" si="4"/>
        <v>18</v>
      </c>
      <c r="K39" s="67">
        <f t="shared" si="5"/>
        <v>18</v>
      </c>
      <c r="L39" s="67">
        <f t="shared" si="6"/>
        <v>18</v>
      </c>
      <c r="M39" s="67">
        <f t="shared" si="7"/>
        <v>18</v>
      </c>
      <c r="N39" s="67">
        <f t="shared" si="8"/>
        <v>18</v>
      </c>
      <c r="O39" s="67">
        <f t="shared" si="9"/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66">
        <f t="shared" si="1"/>
        <v>0</v>
      </c>
    </row>
    <row r="40" spans="1:22" ht="12.75" x14ac:dyDescent="0.2">
      <c r="A40" s="66">
        <v>38</v>
      </c>
      <c r="B40" s="87">
        <f t="shared" si="0"/>
        <v>0</v>
      </c>
      <c r="C40" s="67">
        <f t="shared" si="2"/>
        <v>95</v>
      </c>
      <c r="D40" s="86">
        <v>0</v>
      </c>
      <c r="E40" s="71">
        <f t="shared" si="3"/>
        <v>95</v>
      </c>
      <c r="F40" s="85">
        <v>0</v>
      </c>
      <c r="G40" s="85">
        <v>0</v>
      </c>
      <c r="H40" s="85">
        <v>0</v>
      </c>
      <c r="I40" s="85">
        <v>0</v>
      </c>
      <c r="J40" s="67">
        <f t="shared" si="4"/>
        <v>19</v>
      </c>
      <c r="K40" s="67">
        <f t="shared" si="5"/>
        <v>19</v>
      </c>
      <c r="L40" s="67">
        <f t="shared" si="6"/>
        <v>19</v>
      </c>
      <c r="M40" s="67">
        <f t="shared" si="7"/>
        <v>19</v>
      </c>
      <c r="N40" s="67">
        <f t="shared" si="8"/>
        <v>19</v>
      </c>
      <c r="O40" s="67">
        <f t="shared" si="9"/>
        <v>0</v>
      </c>
      <c r="P40" s="84">
        <v>0</v>
      </c>
      <c r="Q40" s="84">
        <v>0</v>
      </c>
      <c r="R40" s="84">
        <v>0</v>
      </c>
      <c r="S40" s="84">
        <v>0</v>
      </c>
      <c r="T40" s="84">
        <v>0</v>
      </c>
      <c r="U40" s="84">
        <v>0</v>
      </c>
      <c r="V40" s="66">
        <f t="shared" si="1"/>
        <v>0</v>
      </c>
    </row>
    <row r="41" spans="1:22" ht="12.75" x14ac:dyDescent="0.2">
      <c r="A41" s="66">
        <v>39</v>
      </c>
      <c r="B41" s="87">
        <f t="shared" si="0"/>
        <v>0</v>
      </c>
      <c r="C41" s="67">
        <f t="shared" si="2"/>
        <v>95</v>
      </c>
      <c r="D41" s="86">
        <v>0</v>
      </c>
      <c r="E41" s="71">
        <f t="shared" si="3"/>
        <v>95</v>
      </c>
      <c r="F41" s="85">
        <v>0</v>
      </c>
      <c r="G41" s="85">
        <v>0</v>
      </c>
      <c r="H41" s="85">
        <v>0</v>
      </c>
      <c r="I41" s="85">
        <v>0</v>
      </c>
      <c r="J41" s="67">
        <f t="shared" si="4"/>
        <v>19</v>
      </c>
      <c r="K41" s="67">
        <f t="shared" si="5"/>
        <v>19</v>
      </c>
      <c r="L41" s="67">
        <f t="shared" si="6"/>
        <v>19</v>
      </c>
      <c r="M41" s="67">
        <f t="shared" si="7"/>
        <v>19</v>
      </c>
      <c r="N41" s="67">
        <f t="shared" si="8"/>
        <v>19</v>
      </c>
      <c r="O41" s="67">
        <f t="shared" si="9"/>
        <v>0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66">
        <f t="shared" si="1"/>
        <v>0</v>
      </c>
    </row>
    <row r="42" spans="1:22" ht="12.75" x14ac:dyDescent="0.2">
      <c r="A42" s="66">
        <v>40</v>
      </c>
      <c r="B42" s="87">
        <f t="shared" si="0"/>
        <v>0</v>
      </c>
      <c r="C42" s="67">
        <f t="shared" si="2"/>
        <v>100</v>
      </c>
      <c r="D42" s="86">
        <v>0</v>
      </c>
      <c r="E42" s="71">
        <f t="shared" si="3"/>
        <v>100</v>
      </c>
      <c r="F42" s="85">
        <v>0</v>
      </c>
      <c r="G42" s="85">
        <v>0</v>
      </c>
      <c r="H42" s="85">
        <v>0</v>
      </c>
      <c r="I42" s="85">
        <v>0</v>
      </c>
      <c r="J42" s="67">
        <f t="shared" si="4"/>
        <v>20</v>
      </c>
      <c r="K42" s="67">
        <f t="shared" si="5"/>
        <v>20</v>
      </c>
      <c r="L42" s="67">
        <f t="shared" si="6"/>
        <v>20</v>
      </c>
      <c r="M42" s="67">
        <f t="shared" si="7"/>
        <v>20</v>
      </c>
      <c r="N42" s="67">
        <f t="shared" si="8"/>
        <v>20</v>
      </c>
      <c r="O42" s="67">
        <f t="shared" si="9"/>
        <v>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66">
        <f t="shared" si="1"/>
        <v>0</v>
      </c>
    </row>
    <row r="43" spans="1:22" ht="12.75" x14ac:dyDescent="0.2">
      <c r="A43" s="66">
        <v>41</v>
      </c>
      <c r="B43" s="87">
        <f t="shared" si="0"/>
        <v>0</v>
      </c>
      <c r="C43" s="67">
        <f t="shared" si="2"/>
        <v>100</v>
      </c>
      <c r="D43" s="86">
        <v>0</v>
      </c>
      <c r="E43" s="71">
        <f t="shared" si="3"/>
        <v>100</v>
      </c>
      <c r="F43" s="85">
        <v>0</v>
      </c>
      <c r="G43" s="85">
        <v>0</v>
      </c>
      <c r="H43" s="85">
        <v>0</v>
      </c>
      <c r="I43" s="85">
        <v>0</v>
      </c>
      <c r="J43" s="67">
        <f t="shared" si="4"/>
        <v>20</v>
      </c>
      <c r="K43" s="67">
        <f t="shared" si="5"/>
        <v>20</v>
      </c>
      <c r="L43" s="67">
        <f t="shared" si="6"/>
        <v>20</v>
      </c>
      <c r="M43" s="67">
        <f t="shared" si="7"/>
        <v>20</v>
      </c>
      <c r="N43" s="67">
        <f t="shared" si="8"/>
        <v>20</v>
      </c>
      <c r="O43" s="67">
        <f t="shared" si="9"/>
        <v>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66">
        <f t="shared" si="1"/>
        <v>0</v>
      </c>
    </row>
    <row r="44" spans="1:22" ht="12.75" x14ac:dyDescent="0.2">
      <c r="A44" s="66">
        <v>42</v>
      </c>
      <c r="B44" s="87">
        <f t="shared" si="0"/>
        <v>0</v>
      </c>
      <c r="C44" s="67">
        <f t="shared" si="2"/>
        <v>105</v>
      </c>
      <c r="D44" s="86">
        <v>0</v>
      </c>
      <c r="E44" s="71">
        <f t="shared" si="3"/>
        <v>105</v>
      </c>
      <c r="F44" s="85">
        <v>0</v>
      </c>
      <c r="G44" s="85">
        <v>0</v>
      </c>
      <c r="H44" s="85">
        <v>0</v>
      </c>
      <c r="I44" s="85">
        <v>0</v>
      </c>
      <c r="J44" s="67">
        <f t="shared" si="4"/>
        <v>21</v>
      </c>
      <c r="K44" s="67">
        <f t="shared" si="5"/>
        <v>21</v>
      </c>
      <c r="L44" s="67">
        <f t="shared" si="6"/>
        <v>21</v>
      </c>
      <c r="M44" s="67">
        <f t="shared" si="7"/>
        <v>21</v>
      </c>
      <c r="N44" s="67">
        <f t="shared" si="8"/>
        <v>21</v>
      </c>
      <c r="O44" s="67">
        <f t="shared" si="9"/>
        <v>0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66">
        <f t="shared" si="1"/>
        <v>0</v>
      </c>
    </row>
    <row r="45" spans="1:22" ht="12.75" x14ac:dyDescent="0.2">
      <c r="A45" s="66">
        <v>43</v>
      </c>
      <c r="B45" s="87">
        <f t="shared" si="0"/>
        <v>0</v>
      </c>
      <c r="C45" s="67">
        <f t="shared" si="2"/>
        <v>105</v>
      </c>
      <c r="D45" s="86">
        <v>0</v>
      </c>
      <c r="E45" s="71">
        <f t="shared" si="3"/>
        <v>105</v>
      </c>
      <c r="F45" s="85">
        <v>0</v>
      </c>
      <c r="G45" s="85">
        <v>0</v>
      </c>
      <c r="H45" s="85">
        <v>0</v>
      </c>
      <c r="I45" s="85">
        <v>0</v>
      </c>
      <c r="J45" s="67">
        <f t="shared" si="4"/>
        <v>21</v>
      </c>
      <c r="K45" s="67">
        <f t="shared" si="5"/>
        <v>21</v>
      </c>
      <c r="L45" s="67">
        <f t="shared" si="6"/>
        <v>21</v>
      </c>
      <c r="M45" s="67">
        <f t="shared" si="7"/>
        <v>21</v>
      </c>
      <c r="N45" s="67">
        <f t="shared" si="8"/>
        <v>21</v>
      </c>
      <c r="O45" s="67">
        <f t="shared" si="9"/>
        <v>0</v>
      </c>
      <c r="P45" s="84">
        <v>0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66">
        <f t="shared" si="1"/>
        <v>0</v>
      </c>
    </row>
    <row r="46" spans="1:22" ht="12.75" x14ac:dyDescent="0.2">
      <c r="A46" s="66">
        <v>44</v>
      </c>
      <c r="B46" s="87">
        <f t="shared" si="0"/>
        <v>0</v>
      </c>
      <c r="C46" s="67">
        <f t="shared" si="2"/>
        <v>110</v>
      </c>
      <c r="D46" s="86">
        <v>0</v>
      </c>
      <c r="E46" s="71">
        <f t="shared" si="3"/>
        <v>110</v>
      </c>
      <c r="F46" s="85">
        <v>0</v>
      </c>
      <c r="G46" s="85">
        <v>0</v>
      </c>
      <c r="H46" s="85">
        <v>0</v>
      </c>
      <c r="I46" s="85">
        <v>0</v>
      </c>
      <c r="J46" s="67">
        <f t="shared" si="4"/>
        <v>22</v>
      </c>
      <c r="K46" s="67">
        <f t="shared" si="5"/>
        <v>22</v>
      </c>
      <c r="L46" s="67">
        <f t="shared" si="6"/>
        <v>22</v>
      </c>
      <c r="M46" s="67">
        <f t="shared" si="7"/>
        <v>22</v>
      </c>
      <c r="N46" s="67">
        <f t="shared" si="8"/>
        <v>22</v>
      </c>
      <c r="O46" s="67">
        <f t="shared" si="9"/>
        <v>0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66">
        <f t="shared" si="1"/>
        <v>0</v>
      </c>
    </row>
    <row r="47" spans="1:22" ht="12.75" x14ac:dyDescent="0.2">
      <c r="A47" s="66">
        <v>45</v>
      </c>
      <c r="B47" s="87">
        <f t="shared" si="0"/>
        <v>0</v>
      </c>
      <c r="C47" s="67">
        <f t="shared" si="2"/>
        <v>110</v>
      </c>
      <c r="D47" s="86">
        <v>0</v>
      </c>
      <c r="E47" s="71">
        <f t="shared" si="3"/>
        <v>110</v>
      </c>
      <c r="F47" s="85">
        <v>0</v>
      </c>
      <c r="G47" s="85">
        <v>0</v>
      </c>
      <c r="H47" s="85">
        <v>0</v>
      </c>
      <c r="I47" s="85">
        <v>0</v>
      </c>
      <c r="J47" s="67">
        <f t="shared" si="4"/>
        <v>22</v>
      </c>
      <c r="K47" s="67">
        <f t="shared" si="5"/>
        <v>22</v>
      </c>
      <c r="L47" s="67">
        <f t="shared" si="6"/>
        <v>22</v>
      </c>
      <c r="M47" s="67">
        <f t="shared" si="7"/>
        <v>22</v>
      </c>
      <c r="N47" s="67">
        <f t="shared" si="8"/>
        <v>22</v>
      </c>
      <c r="O47" s="67">
        <f t="shared" si="9"/>
        <v>0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66">
        <f t="shared" si="1"/>
        <v>0</v>
      </c>
    </row>
    <row r="48" spans="1:22" ht="12.75" x14ac:dyDescent="0.2">
      <c r="A48" s="66">
        <v>46</v>
      </c>
      <c r="B48" s="87">
        <f t="shared" si="0"/>
        <v>0</v>
      </c>
      <c r="C48" s="67">
        <f t="shared" si="2"/>
        <v>115</v>
      </c>
      <c r="D48" s="86">
        <v>0</v>
      </c>
      <c r="E48" s="71">
        <f t="shared" si="3"/>
        <v>115</v>
      </c>
      <c r="F48" s="85">
        <v>0</v>
      </c>
      <c r="G48" s="85">
        <v>0</v>
      </c>
      <c r="H48" s="85">
        <v>0</v>
      </c>
      <c r="I48" s="85">
        <v>0</v>
      </c>
      <c r="J48" s="67">
        <f t="shared" si="4"/>
        <v>23</v>
      </c>
      <c r="K48" s="67">
        <f t="shared" si="5"/>
        <v>23</v>
      </c>
      <c r="L48" s="67">
        <f t="shared" si="6"/>
        <v>23</v>
      </c>
      <c r="M48" s="67">
        <f t="shared" si="7"/>
        <v>23</v>
      </c>
      <c r="N48" s="67">
        <f t="shared" si="8"/>
        <v>23</v>
      </c>
      <c r="O48" s="67">
        <f t="shared" si="9"/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66">
        <f t="shared" si="1"/>
        <v>0</v>
      </c>
    </row>
    <row r="49" spans="1:22" ht="12.75" x14ac:dyDescent="0.2">
      <c r="A49" s="66">
        <v>47</v>
      </c>
      <c r="B49" s="87">
        <f t="shared" si="0"/>
        <v>0</v>
      </c>
      <c r="C49" s="67">
        <f t="shared" si="2"/>
        <v>115</v>
      </c>
      <c r="D49" s="86">
        <v>0</v>
      </c>
      <c r="E49" s="71">
        <f t="shared" si="3"/>
        <v>115</v>
      </c>
      <c r="F49" s="85">
        <v>0</v>
      </c>
      <c r="G49" s="85">
        <v>0</v>
      </c>
      <c r="H49" s="85">
        <v>0</v>
      </c>
      <c r="I49" s="85">
        <v>0</v>
      </c>
      <c r="J49" s="67">
        <f t="shared" si="4"/>
        <v>23</v>
      </c>
      <c r="K49" s="67">
        <f t="shared" si="5"/>
        <v>23</v>
      </c>
      <c r="L49" s="67">
        <f t="shared" si="6"/>
        <v>23</v>
      </c>
      <c r="M49" s="67">
        <f t="shared" si="7"/>
        <v>23</v>
      </c>
      <c r="N49" s="67">
        <f t="shared" si="8"/>
        <v>23</v>
      </c>
      <c r="O49" s="67">
        <f t="shared" si="9"/>
        <v>0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66">
        <f t="shared" si="1"/>
        <v>0</v>
      </c>
    </row>
    <row r="50" spans="1:22" ht="12.75" x14ac:dyDescent="0.2">
      <c r="A50" s="66">
        <v>48</v>
      </c>
      <c r="B50" s="87">
        <f t="shared" si="0"/>
        <v>0</v>
      </c>
      <c r="C50" s="67">
        <f t="shared" si="2"/>
        <v>120</v>
      </c>
      <c r="D50" s="86">
        <v>0</v>
      </c>
      <c r="E50" s="71">
        <f t="shared" si="3"/>
        <v>120</v>
      </c>
      <c r="F50" s="85">
        <v>0</v>
      </c>
      <c r="G50" s="85">
        <v>0</v>
      </c>
      <c r="H50" s="85">
        <v>0</v>
      </c>
      <c r="I50" s="85">
        <v>0</v>
      </c>
      <c r="J50" s="67">
        <f t="shared" si="4"/>
        <v>24</v>
      </c>
      <c r="K50" s="67">
        <f t="shared" si="5"/>
        <v>24</v>
      </c>
      <c r="L50" s="67">
        <f t="shared" si="6"/>
        <v>24</v>
      </c>
      <c r="M50" s="67">
        <f t="shared" si="7"/>
        <v>24</v>
      </c>
      <c r="N50" s="67">
        <f t="shared" si="8"/>
        <v>24</v>
      </c>
      <c r="O50" s="67">
        <f t="shared" si="9"/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66">
        <f t="shared" si="1"/>
        <v>0</v>
      </c>
    </row>
    <row r="51" spans="1:22" ht="12.75" x14ac:dyDescent="0.2">
      <c r="A51" s="66">
        <v>49</v>
      </c>
      <c r="B51" s="87">
        <f t="shared" si="0"/>
        <v>0</v>
      </c>
      <c r="C51" s="67">
        <f t="shared" si="2"/>
        <v>120</v>
      </c>
      <c r="D51" s="86">
        <v>0</v>
      </c>
      <c r="E51" s="71">
        <f t="shared" si="3"/>
        <v>120</v>
      </c>
      <c r="F51" s="85">
        <v>0</v>
      </c>
      <c r="G51" s="85">
        <v>0</v>
      </c>
      <c r="H51" s="85">
        <v>0</v>
      </c>
      <c r="I51" s="85">
        <v>0</v>
      </c>
      <c r="J51" s="67">
        <f t="shared" si="4"/>
        <v>24</v>
      </c>
      <c r="K51" s="67">
        <f t="shared" si="5"/>
        <v>24</v>
      </c>
      <c r="L51" s="67">
        <f t="shared" si="6"/>
        <v>24</v>
      </c>
      <c r="M51" s="67">
        <f t="shared" si="7"/>
        <v>24</v>
      </c>
      <c r="N51" s="67">
        <f t="shared" si="8"/>
        <v>24</v>
      </c>
      <c r="O51" s="67">
        <f t="shared" si="9"/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66">
        <f t="shared" si="1"/>
        <v>0</v>
      </c>
    </row>
    <row r="52" spans="1:22" ht="12.75" x14ac:dyDescent="0.2">
      <c r="A52" s="66">
        <v>50</v>
      </c>
      <c r="B52" s="87">
        <f t="shared" si="0"/>
        <v>0</v>
      </c>
      <c r="C52" s="67">
        <f t="shared" si="2"/>
        <v>125</v>
      </c>
      <c r="D52" s="86">
        <v>0</v>
      </c>
      <c r="E52" s="71">
        <f t="shared" si="3"/>
        <v>125</v>
      </c>
      <c r="F52" s="85">
        <v>0</v>
      </c>
      <c r="G52" s="85">
        <v>0</v>
      </c>
      <c r="H52" s="85">
        <v>0</v>
      </c>
      <c r="I52" s="85">
        <v>0</v>
      </c>
      <c r="J52" s="67">
        <f t="shared" si="4"/>
        <v>25</v>
      </c>
      <c r="K52" s="67">
        <f t="shared" si="5"/>
        <v>25</v>
      </c>
      <c r="L52" s="67">
        <f t="shared" si="6"/>
        <v>25</v>
      </c>
      <c r="M52" s="67">
        <f t="shared" si="7"/>
        <v>25</v>
      </c>
      <c r="N52" s="67">
        <f t="shared" si="8"/>
        <v>25</v>
      </c>
      <c r="O52" s="67">
        <f t="shared" si="9"/>
        <v>0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66">
        <f t="shared" si="1"/>
        <v>0</v>
      </c>
    </row>
    <row r="53" spans="1:22" ht="12.75" x14ac:dyDescent="0.2">
      <c r="A53" s="66">
        <v>51</v>
      </c>
      <c r="B53" s="87">
        <f t="shared" si="0"/>
        <v>0</v>
      </c>
      <c r="C53" s="67">
        <f t="shared" si="2"/>
        <v>125</v>
      </c>
      <c r="D53" s="86">
        <v>0</v>
      </c>
      <c r="E53" s="71">
        <f t="shared" si="3"/>
        <v>125</v>
      </c>
      <c r="F53" s="85">
        <v>0</v>
      </c>
      <c r="G53" s="85">
        <v>0</v>
      </c>
      <c r="H53" s="85">
        <v>0</v>
      </c>
      <c r="I53" s="85">
        <v>0</v>
      </c>
      <c r="J53" s="67">
        <f t="shared" si="4"/>
        <v>25</v>
      </c>
      <c r="K53" s="67">
        <f t="shared" si="5"/>
        <v>25</v>
      </c>
      <c r="L53" s="67">
        <f t="shared" si="6"/>
        <v>25</v>
      </c>
      <c r="M53" s="67">
        <f t="shared" si="7"/>
        <v>25</v>
      </c>
      <c r="N53" s="67">
        <f t="shared" si="8"/>
        <v>25</v>
      </c>
      <c r="O53" s="67">
        <f t="shared" si="9"/>
        <v>0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66">
        <f t="shared" si="1"/>
        <v>0</v>
      </c>
    </row>
    <row r="54" spans="1:22" ht="12.75" x14ac:dyDescent="0.2">
      <c r="A54" s="66">
        <v>52</v>
      </c>
      <c r="B54" s="87">
        <f t="shared" si="0"/>
        <v>0</v>
      </c>
      <c r="C54" s="67">
        <f t="shared" si="2"/>
        <v>130</v>
      </c>
      <c r="D54" s="86">
        <v>0</v>
      </c>
      <c r="E54" s="71">
        <f t="shared" si="3"/>
        <v>130</v>
      </c>
      <c r="F54" s="85">
        <v>0</v>
      </c>
      <c r="G54" s="85">
        <v>0</v>
      </c>
      <c r="H54" s="85">
        <v>0</v>
      </c>
      <c r="I54" s="85">
        <v>0</v>
      </c>
      <c r="J54" s="67">
        <f t="shared" si="4"/>
        <v>26</v>
      </c>
      <c r="K54" s="67">
        <f t="shared" si="5"/>
        <v>26</v>
      </c>
      <c r="L54" s="67">
        <f t="shared" si="6"/>
        <v>26</v>
      </c>
      <c r="M54" s="67">
        <f t="shared" si="7"/>
        <v>26</v>
      </c>
      <c r="N54" s="67">
        <f t="shared" si="8"/>
        <v>26</v>
      </c>
      <c r="O54" s="67">
        <f t="shared" si="9"/>
        <v>0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66">
        <f t="shared" si="1"/>
        <v>0</v>
      </c>
    </row>
    <row r="55" spans="1:22" ht="12.75" x14ac:dyDescent="0.2">
      <c r="A55" s="66">
        <v>53</v>
      </c>
      <c r="B55" s="87">
        <f t="shared" si="0"/>
        <v>0</v>
      </c>
      <c r="C55" s="67">
        <f t="shared" si="2"/>
        <v>130</v>
      </c>
      <c r="D55" s="86">
        <v>0</v>
      </c>
      <c r="E55" s="71">
        <f t="shared" si="3"/>
        <v>130</v>
      </c>
      <c r="F55" s="85">
        <v>0</v>
      </c>
      <c r="G55" s="85">
        <v>0</v>
      </c>
      <c r="H55" s="85">
        <v>0</v>
      </c>
      <c r="I55" s="85">
        <v>0</v>
      </c>
      <c r="J55" s="67">
        <f t="shared" si="4"/>
        <v>26</v>
      </c>
      <c r="K55" s="67">
        <f t="shared" si="5"/>
        <v>26</v>
      </c>
      <c r="L55" s="67">
        <f t="shared" si="6"/>
        <v>26</v>
      </c>
      <c r="M55" s="67">
        <f t="shared" si="7"/>
        <v>26</v>
      </c>
      <c r="N55" s="67">
        <f t="shared" si="8"/>
        <v>26</v>
      </c>
      <c r="O55" s="67">
        <f t="shared" si="9"/>
        <v>0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66">
        <f t="shared" si="1"/>
        <v>0</v>
      </c>
    </row>
    <row r="56" spans="1:22" ht="12.75" x14ac:dyDescent="0.2">
      <c r="A56" s="66">
        <v>54</v>
      </c>
      <c r="B56" s="87">
        <f t="shared" si="0"/>
        <v>0</v>
      </c>
      <c r="C56" s="67">
        <f t="shared" si="2"/>
        <v>135</v>
      </c>
      <c r="D56" s="86">
        <v>0</v>
      </c>
      <c r="E56" s="71">
        <f t="shared" si="3"/>
        <v>135</v>
      </c>
      <c r="F56" s="85">
        <v>0</v>
      </c>
      <c r="G56" s="85">
        <v>0</v>
      </c>
      <c r="H56" s="85">
        <v>0</v>
      </c>
      <c r="I56" s="85">
        <v>0</v>
      </c>
      <c r="J56" s="67">
        <f t="shared" si="4"/>
        <v>27</v>
      </c>
      <c r="K56" s="67">
        <f t="shared" si="5"/>
        <v>27</v>
      </c>
      <c r="L56" s="67">
        <f t="shared" si="6"/>
        <v>27</v>
      </c>
      <c r="M56" s="67">
        <f t="shared" si="7"/>
        <v>27</v>
      </c>
      <c r="N56" s="67">
        <f t="shared" si="8"/>
        <v>27</v>
      </c>
      <c r="O56" s="67">
        <f t="shared" si="9"/>
        <v>0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66">
        <f t="shared" si="1"/>
        <v>0</v>
      </c>
    </row>
    <row r="57" spans="1:22" ht="12.75" x14ac:dyDescent="0.2">
      <c r="A57" s="66">
        <v>55</v>
      </c>
      <c r="B57" s="87">
        <f t="shared" si="0"/>
        <v>0</v>
      </c>
      <c r="C57" s="67">
        <f t="shared" si="2"/>
        <v>135</v>
      </c>
      <c r="D57" s="86">
        <v>0</v>
      </c>
      <c r="E57" s="71">
        <f t="shared" si="3"/>
        <v>135</v>
      </c>
      <c r="F57" s="85">
        <v>0</v>
      </c>
      <c r="G57" s="85">
        <v>0</v>
      </c>
      <c r="H57" s="85">
        <v>0</v>
      </c>
      <c r="I57" s="85">
        <v>0</v>
      </c>
      <c r="J57" s="67">
        <f t="shared" si="4"/>
        <v>27</v>
      </c>
      <c r="K57" s="67">
        <f t="shared" si="5"/>
        <v>27</v>
      </c>
      <c r="L57" s="67">
        <f t="shared" si="6"/>
        <v>27</v>
      </c>
      <c r="M57" s="67">
        <f t="shared" si="7"/>
        <v>27</v>
      </c>
      <c r="N57" s="67">
        <f t="shared" si="8"/>
        <v>27</v>
      </c>
      <c r="O57" s="67">
        <f t="shared" si="9"/>
        <v>0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66">
        <f t="shared" si="1"/>
        <v>0</v>
      </c>
    </row>
    <row r="58" spans="1:22" ht="12.75" x14ac:dyDescent="0.2">
      <c r="A58" s="66">
        <v>56</v>
      </c>
      <c r="B58" s="87">
        <f t="shared" si="0"/>
        <v>0</v>
      </c>
      <c r="C58" s="67">
        <f t="shared" si="2"/>
        <v>140</v>
      </c>
      <c r="D58" s="86">
        <v>0</v>
      </c>
      <c r="E58" s="71">
        <f t="shared" si="3"/>
        <v>140</v>
      </c>
      <c r="F58" s="85">
        <v>0</v>
      </c>
      <c r="G58" s="85">
        <v>0</v>
      </c>
      <c r="H58" s="85">
        <v>0</v>
      </c>
      <c r="I58" s="85">
        <v>0</v>
      </c>
      <c r="J58" s="67">
        <f t="shared" si="4"/>
        <v>28</v>
      </c>
      <c r="K58" s="67">
        <f t="shared" si="5"/>
        <v>28</v>
      </c>
      <c r="L58" s="67">
        <f t="shared" si="6"/>
        <v>28</v>
      </c>
      <c r="M58" s="67">
        <f t="shared" si="7"/>
        <v>28</v>
      </c>
      <c r="N58" s="67">
        <f t="shared" si="8"/>
        <v>28</v>
      </c>
      <c r="O58" s="67">
        <f t="shared" si="9"/>
        <v>0</v>
      </c>
      <c r="P58" s="84">
        <v>0</v>
      </c>
      <c r="Q58" s="84">
        <v>0</v>
      </c>
      <c r="R58" s="84">
        <v>0</v>
      </c>
      <c r="S58" s="84">
        <v>0</v>
      </c>
      <c r="T58" s="84">
        <v>0</v>
      </c>
      <c r="U58" s="84">
        <v>0</v>
      </c>
      <c r="V58" s="66">
        <f t="shared" si="1"/>
        <v>0</v>
      </c>
    </row>
    <row r="59" spans="1:22" ht="12.75" x14ac:dyDescent="0.2">
      <c r="A59" s="66">
        <v>57</v>
      </c>
      <c r="B59" s="87">
        <f t="shared" si="0"/>
        <v>0</v>
      </c>
      <c r="C59" s="67">
        <f t="shared" si="2"/>
        <v>140</v>
      </c>
      <c r="D59" s="86">
        <v>0</v>
      </c>
      <c r="E59" s="71">
        <f t="shared" si="3"/>
        <v>140</v>
      </c>
      <c r="F59" s="85">
        <v>0</v>
      </c>
      <c r="G59" s="85">
        <v>0</v>
      </c>
      <c r="H59" s="85">
        <v>0</v>
      </c>
      <c r="I59" s="85">
        <v>0</v>
      </c>
      <c r="J59" s="67">
        <f t="shared" si="4"/>
        <v>28</v>
      </c>
      <c r="K59" s="67">
        <f t="shared" si="5"/>
        <v>28</v>
      </c>
      <c r="L59" s="67">
        <f t="shared" si="6"/>
        <v>28</v>
      </c>
      <c r="M59" s="67">
        <f t="shared" si="7"/>
        <v>28</v>
      </c>
      <c r="N59" s="67">
        <f t="shared" si="8"/>
        <v>28</v>
      </c>
      <c r="O59" s="67">
        <f t="shared" si="9"/>
        <v>0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84">
        <v>0</v>
      </c>
      <c r="V59" s="66">
        <f t="shared" si="1"/>
        <v>0</v>
      </c>
    </row>
    <row r="60" spans="1:22" ht="12.75" x14ac:dyDescent="0.2">
      <c r="A60" s="66">
        <v>58</v>
      </c>
      <c r="B60" s="87">
        <f t="shared" si="0"/>
        <v>0</v>
      </c>
      <c r="C60" s="67">
        <f t="shared" si="2"/>
        <v>145</v>
      </c>
      <c r="D60" s="86">
        <v>0</v>
      </c>
      <c r="E60" s="71">
        <f t="shared" si="3"/>
        <v>145</v>
      </c>
      <c r="F60" s="85">
        <v>0</v>
      </c>
      <c r="G60" s="85">
        <v>0</v>
      </c>
      <c r="H60" s="85">
        <v>0</v>
      </c>
      <c r="I60" s="85">
        <v>0</v>
      </c>
      <c r="J60" s="67">
        <f t="shared" si="4"/>
        <v>29</v>
      </c>
      <c r="K60" s="67">
        <f t="shared" si="5"/>
        <v>29</v>
      </c>
      <c r="L60" s="67">
        <f t="shared" si="6"/>
        <v>29</v>
      </c>
      <c r="M60" s="67">
        <f t="shared" si="7"/>
        <v>29</v>
      </c>
      <c r="N60" s="67">
        <f t="shared" si="8"/>
        <v>29</v>
      </c>
      <c r="O60" s="67">
        <f t="shared" si="9"/>
        <v>0</v>
      </c>
      <c r="P60" s="84">
        <v>0</v>
      </c>
      <c r="Q60" s="84">
        <v>0</v>
      </c>
      <c r="R60" s="84">
        <v>0</v>
      </c>
      <c r="S60" s="84">
        <v>0</v>
      </c>
      <c r="T60" s="84">
        <v>0</v>
      </c>
      <c r="U60" s="84">
        <v>0</v>
      </c>
      <c r="V60" s="66">
        <f t="shared" si="1"/>
        <v>0</v>
      </c>
    </row>
    <row r="61" spans="1:22" ht="12.75" x14ac:dyDescent="0.2">
      <c r="A61" s="66">
        <v>59</v>
      </c>
      <c r="B61" s="87">
        <f t="shared" si="0"/>
        <v>0</v>
      </c>
      <c r="C61" s="67">
        <f t="shared" si="2"/>
        <v>145</v>
      </c>
      <c r="D61" s="86">
        <v>0</v>
      </c>
      <c r="E61" s="71">
        <f t="shared" si="3"/>
        <v>145</v>
      </c>
      <c r="F61" s="85">
        <v>0</v>
      </c>
      <c r="G61" s="85">
        <v>0</v>
      </c>
      <c r="H61" s="85">
        <v>0</v>
      </c>
      <c r="I61" s="85">
        <v>0</v>
      </c>
      <c r="J61" s="67">
        <f t="shared" si="4"/>
        <v>29</v>
      </c>
      <c r="K61" s="67">
        <f t="shared" si="5"/>
        <v>29</v>
      </c>
      <c r="L61" s="67">
        <f t="shared" si="6"/>
        <v>29</v>
      </c>
      <c r="M61" s="67">
        <f t="shared" si="7"/>
        <v>29</v>
      </c>
      <c r="N61" s="67">
        <f t="shared" si="8"/>
        <v>29</v>
      </c>
      <c r="O61" s="67">
        <f t="shared" si="9"/>
        <v>0</v>
      </c>
      <c r="P61" s="84">
        <v>0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66">
        <f t="shared" si="1"/>
        <v>0</v>
      </c>
    </row>
    <row r="62" spans="1:22" ht="12.75" x14ac:dyDescent="0.2">
      <c r="A62" s="66">
        <v>60</v>
      </c>
      <c r="B62" s="87">
        <f t="shared" si="0"/>
        <v>0</v>
      </c>
      <c r="C62" s="67">
        <f t="shared" si="2"/>
        <v>150</v>
      </c>
      <c r="D62" s="86">
        <v>0</v>
      </c>
      <c r="E62" s="71">
        <f t="shared" si="3"/>
        <v>150</v>
      </c>
      <c r="F62" s="85">
        <v>0</v>
      </c>
      <c r="G62" s="85">
        <v>0</v>
      </c>
      <c r="H62" s="85">
        <v>0</v>
      </c>
      <c r="I62" s="85">
        <v>0</v>
      </c>
      <c r="J62" s="67">
        <f t="shared" si="4"/>
        <v>30</v>
      </c>
      <c r="K62" s="67">
        <f t="shared" si="5"/>
        <v>30</v>
      </c>
      <c r="L62" s="67">
        <f t="shared" si="6"/>
        <v>30</v>
      </c>
      <c r="M62" s="67">
        <f t="shared" si="7"/>
        <v>30</v>
      </c>
      <c r="N62" s="67">
        <f t="shared" si="8"/>
        <v>30</v>
      </c>
      <c r="O62" s="67">
        <f t="shared" si="9"/>
        <v>0</v>
      </c>
      <c r="P62" s="84">
        <v>0</v>
      </c>
      <c r="Q62" s="84">
        <v>0</v>
      </c>
      <c r="R62" s="84">
        <v>0</v>
      </c>
      <c r="S62" s="84">
        <v>0</v>
      </c>
      <c r="T62" s="84">
        <v>0</v>
      </c>
      <c r="U62" s="84">
        <v>0</v>
      </c>
      <c r="V62" s="66">
        <f t="shared" si="1"/>
        <v>0</v>
      </c>
    </row>
    <row r="63" spans="1:22" ht="12.75" x14ac:dyDescent="0.2">
      <c r="A63" s="66">
        <v>61</v>
      </c>
      <c r="B63" s="87">
        <f t="shared" si="0"/>
        <v>0</v>
      </c>
      <c r="C63" s="67">
        <f t="shared" si="2"/>
        <v>150</v>
      </c>
      <c r="D63" s="86">
        <v>0</v>
      </c>
      <c r="E63" s="71">
        <f t="shared" si="3"/>
        <v>150</v>
      </c>
      <c r="F63" s="85">
        <v>0</v>
      </c>
      <c r="G63" s="85">
        <v>0</v>
      </c>
      <c r="H63" s="85">
        <v>0</v>
      </c>
      <c r="I63" s="85">
        <v>0</v>
      </c>
      <c r="J63" s="67">
        <f t="shared" si="4"/>
        <v>30</v>
      </c>
      <c r="K63" s="67">
        <f t="shared" si="5"/>
        <v>30</v>
      </c>
      <c r="L63" s="67">
        <f t="shared" si="6"/>
        <v>30</v>
      </c>
      <c r="M63" s="67">
        <f t="shared" si="7"/>
        <v>30</v>
      </c>
      <c r="N63" s="67">
        <f t="shared" si="8"/>
        <v>30</v>
      </c>
      <c r="O63" s="67">
        <f t="shared" si="9"/>
        <v>0</v>
      </c>
      <c r="P63" s="84">
        <v>0</v>
      </c>
      <c r="Q63" s="84">
        <v>0</v>
      </c>
      <c r="R63" s="84">
        <v>0</v>
      </c>
      <c r="S63" s="84">
        <v>0</v>
      </c>
      <c r="T63" s="84">
        <v>0</v>
      </c>
      <c r="U63" s="84">
        <v>0</v>
      </c>
      <c r="V63" s="66">
        <f t="shared" si="1"/>
        <v>0</v>
      </c>
    </row>
    <row r="64" spans="1:22" ht="12.75" x14ac:dyDescent="0.2">
      <c r="A64" s="66">
        <v>62</v>
      </c>
      <c r="B64" s="87">
        <f t="shared" si="0"/>
        <v>0</v>
      </c>
      <c r="C64" s="67">
        <f t="shared" si="2"/>
        <v>155</v>
      </c>
      <c r="D64" s="86">
        <v>0</v>
      </c>
      <c r="E64" s="71">
        <f t="shared" si="3"/>
        <v>155</v>
      </c>
      <c r="F64" s="85">
        <v>0</v>
      </c>
      <c r="G64" s="85">
        <v>0</v>
      </c>
      <c r="H64" s="85">
        <v>0</v>
      </c>
      <c r="I64" s="85">
        <v>0</v>
      </c>
      <c r="J64" s="67">
        <f t="shared" si="4"/>
        <v>31</v>
      </c>
      <c r="K64" s="67">
        <f t="shared" si="5"/>
        <v>31</v>
      </c>
      <c r="L64" s="67">
        <f t="shared" si="6"/>
        <v>31</v>
      </c>
      <c r="M64" s="67">
        <f t="shared" si="7"/>
        <v>31</v>
      </c>
      <c r="N64" s="67">
        <f t="shared" si="8"/>
        <v>31</v>
      </c>
      <c r="O64" s="67">
        <f t="shared" si="9"/>
        <v>0</v>
      </c>
      <c r="P64" s="84">
        <v>0</v>
      </c>
      <c r="Q64" s="84">
        <v>0</v>
      </c>
      <c r="R64" s="84">
        <v>0</v>
      </c>
      <c r="S64" s="84">
        <v>0</v>
      </c>
      <c r="T64" s="84">
        <v>0</v>
      </c>
      <c r="U64" s="84">
        <v>0</v>
      </c>
      <c r="V64" s="66">
        <f t="shared" si="1"/>
        <v>0</v>
      </c>
    </row>
    <row r="65" spans="1:22" ht="12.75" x14ac:dyDescent="0.2">
      <c r="A65" s="66">
        <v>63</v>
      </c>
      <c r="B65" s="87">
        <f t="shared" si="0"/>
        <v>0</v>
      </c>
      <c r="C65" s="67">
        <f t="shared" si="2"/>
        <v>155</v>
      </c>
      <c r="D65" s="86">
        <v>0</v>
      </c>
      <c r="E65" s="71">
        <f t="shared" si="3"/>
        <v>155</v>
      </c>
      <c r="F65" s="85">
        <v>0</v>
      </c>
      <c r="G65" s="85">
        <v>0</v>
      </c>
      <c r="H65" s="85">
        <v>0</v>
      </c>
      <c r="I65" s="85">
        <v>0</v>
      </c>
      <c r="J65" s="67">
        <f t="shared" si="4"/>
        <v>31</v>
      </c>
      <c r="K65" s="67">
        <f t="shared" si="5"/>
        <v>31</v>
      </c>
      <c r="L65" s="67">
        <f t="shared" si="6"/>
        <v>31</v>
      </c>
      <c r="M65" s="67">
        <f t="shared" si="7"/>
        <v>31</v>
      </c>
      <c r="N65" s="67">
        <f t="shared" si="8"/>
        <v>31</v>
      </c>
      <c r="O65" s="67">
        <f t="shared" si="9"/>
        <v>0</v>
      </c>
      <c r="P65" s="84">
        <v>0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66">
        <f t="shared" si="1"/>
        <v>0</v>
      </c>
    </row>
    <row r="66" spans="1:22" ht="12.75" x14ac:dyDescent="0.2">
      <c r="A66" s="66">
        <v>64</v>
      </c>
      <c r="B66" s="87">
        <f>SUM(F66:I66)</f>
        <v>0</v>
      </c>
      <c r="C66" s="67">
        <f t="shared" si="2"/>
        <v>160</v>
      </c>
      <c r="D66" s="86">
        <v>0</v>
      </c>
      <c r="E66" s="71">
        <f t="shared" si="3"/>
        <v>160</v>
      </c>
      <c r="F66" s="85">
        <v>0</v>
      </c>
      <c r="G66" s="85">
        <v>0</v>
      </c>
      <c r="H66" s="85">
        <v>0</v>
      </c>
      <c r="I66" s="85">
        <v>0</v>
      </c>
      <c r="J66" s="67">
        <f t="shared" si="4"/>
        <v>32</v>
      </c>
      <c r="K66" s="67">
        <f t="shared" si="5"/>
        <v>32</v>
      </c>
      <c r="L66" s="67">
        <f t="shared" si="6"/>
        <v>32</v>
      </c>
      <c r="M66" s="67">
        <f t="shared" si="7"/>
        <v>32</v>
      </c>
      <c r="N66" s="67">
        <f t="shared" si="8"/>
        <v>32</v>
      </c>
      <c r="O66" s="67">
        <f t="shared" si="9"/>
        <v>0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66">
        <f>F66*3+G66*4+H66*5+I66*6</f>
        <v>0</v>
      </c>
    </row>
    <row r="67" spans="1:22" ht="12.75" x14ac:dyDescent="0.2">
      <c r="D67" s="68"/>
      <c r="P67" s="70"/>
      <c r="Q67" s="70"/>
      <c r="R67" s="70"/>
      <c r="S67" s="70"/>
      <c r="T67" s="70"/>
      <c r="U67" s="70"/>
    </row>
    <row r="68" spans="1:22" ht="12.75" x14ac:dyDescent="0.2">
      <c r="D68" s="68"/>
      <c r="P68" s="70"/>
      <c r="Q68" s="70"/>
      <c r="R68" s="70"/>
      <c r="S68" s="70"/>
      <c r="T68" s="70"/>
      <c r="U68" s="70"/>
    </row>
    <row r="69" spans="1:22" ht="12.75" x14ac:dyDescent="0.2">
      <c r="D69" s="68"/>
      <c r="P69" s="70"/>
      <c r="Q69" s="70"/>
      <c r="R69" s="70"/>
      <c r="S69" s="70"/>
      <c r="T69" s="70"/>
      <c r="U69" s="70"/>
    </row>
    <row r="70" spans="1:22" ht="12.75" x14ac:dyDescent="0.2">
      <c r="D70" s="68"/>
      <c r="P70" s="70"/>
      <c r="Q70" s="70"/>
      <c r="R70" s="70"/>
      <c r="S70" s="70"/>
      <c r="T70" s="70"/>
      <c r="U70" s="70"/>
    </row>
    <row r="71" spans="1:22" ht="12.75" x14ac:dyDescent="0.2">
      <c r="D71" s="68"/>
      <c r="P71" s="70"/>
      <c r="Q71" s="70"/>
      <c r="R71" s="70"/>
      <c r="S71" s="70"/>
      <c r="T71" s="70"/>
      <c r="U71" s="70"/>
    </row>
    <row r="72" spans="1:22" ht="12.75" x14ac:dyDescent="0.2">
      <c r="D72" s="68"/>
      <c r="P72" s="70"/>
      <c r="Q72" s="70"/>
      <c r="R72" s="70"/>
      <c r="S72" s="70"/>
      <c r="T72" s="70"/>
      <c r="U72" s="70"/>
    </row>
    <row r="73" spans="1:22" ht="12.75" x14ac:dyDescent="0.2">
      <c r="D73" s="68"/>
      <c r="P73" s="70"/>
      <c r="Q73" s="70"/>
      <c r="R73" s="70"/>
      <c r="S73" s="70"/>
      <c r="T73" s="70"/>
      <c r="U73" s="70"/>
    </row>
    <row r="74" spans="1:22" ht="12.75" x14ac:dyDescent="0.2">
      <c r="D74" s="68"/>
      <c r="P74" s="70"/>
      <c r="Q74" s="70"/>
      <c r="R74" s="70"/>
      <c r="S74" s="70"/>
      <c r="T74" s="70"/>
      <c r="U74" s="70"/>
    </row>
    <row r="75" spans="1:22" ht="12.75" x14ac:dyDescent="0.2">
      <c r="D75" s="68"/>
      <c r="P75" s="70"/>
      <c r="Q75" s="70"/>
      <c r="R75" s="70"/>
      <c r="S75" s="70"/>
      <c r="T75" s="70"/>
      <c r="U75" s="70"/>
    </row>
    <row r="76" spans="1:22" ht="12.75" x14ac:dyDescent="0.2">
      <c r="D76" s="68"/>
      <c r="P76" s="70"/>
      <c r="Q76" s="70"/>
      <c r="R76" s="70"/>
      <c r="S76" s="70"/>
      <c r="T76" s="70"/>
      <c r="U76" s="70"/>
    </row>
    <row r="77" spans="1:22" ht="12.75" x14ac:dyDescent="0.2">
      <c r="D77" s="68"/>
      <c r="P77" s="70"/>
      <c r="Q77" s="70"/>
      <c r="R77" s="70"/>
      <c r="S77" s="70"/>
      <c r="T77" s="70"/>
      <c r="U77" s="70"/>
    </row>
    <row r="78" spans="1:22" ht="12.75" x14ac:dyDescent="0.2">
      <c r="D78" s="68"/>
      <c r="P78" s="70"/>
      <c r="Q78" s="70"/>
      <c r="R78" s="70"/>
      <c r="S78" s="70"/>
      <c r="T78" s="70"/>
      <c r="U78" s="70"/>
    </row>
    <row r="79" spans="1:22" ht="12.75" x14ac:dyDescent="0.2">
      <c r="D79" s="68"/>
      <c r="P79" s="70"/>
      <c r="Q79" s="70"/>
      <c r="R79" s="70"/>
      <c r="S79" s="70"/>
      <c r="T79" s="70"/>
      <c r="U79" s="70"/>
    </row>
    <row r="80" spans="1:22" ht="12.75" x14ac:dyDescent="0.2">
      <c r="D80" s="68"/>
      <c r="P80" s="70"/>
      <c r="Q80" s="70"/>
      <c r="R80" s="70"/>
      <c r="S80" s="70"/>
      <c r="T80" s="70"/>
      <c r="U80" s="70"/>
    </row>
    <row r="81" spans="4:21" ht="12.75" x14ac:dyDescent="0.2">
      <c r="D81" s="68"/>
      <c r="P81" s="70"/>
      <c r="Q81" s="70"/>
      <c r="R81" s="70"/>
      <c r="S81" s="70"/>
      <c r="T81" s="70"/>
      <c r="U81" s="70"/>
    </row>
    <row r="82" spans="4:21" ht="12.75" x14ac:dyDescent="0.2">
      <c r="D82" s="68"/>
      <c r="P82" s="70"/>
      <c r="Q82" s="70"/>
      <c r="R82" s="70"/>
      <c r="S82" s="70"/>
      <c r="T82" s="70"/>
      <c r="U82" s="70"/>
    </row>
    <row r="83" spans="4:21" ht="12.75" x14ac:dyDescent="0.2">
      <c r="D83" s="68"/>
      <c r="P83" s="70"/>
      <c r="Q83" s="70"/>
      <c r="R83" s="70"/>
      <c r="S83" s="70"/>
      <c r="T83" s="70"/>
      <c r="U83" s="70"/>
    </row>
    <row r="84" spans="4:21" ht="12.75" x14ac:dyDescent="0.2">
      <c r="D84" s="68"/>
      <c r="P84" s="70"/>
      <c r="Q84" s="70"/>
      <c r="R84" s="70"/>
      <c r="S84" s="70"/>
      <c r="T84" s="70"/>
      <c r="U84" s="70"/>
    </row>
    <row r="85" spans="4:21" ht="12.75" x14ac:dyDescent="0.2">
      <c r="D85" s="68"/>
      <c r="P85" s="70"/>
      <c r="Q85" s="70"/>
      <c r="R85" s="70"/>
      <c r="S85" s="70"/>
      <c r="T85" s="70"/>
      <c r="U85" s="70"/>
    </row>
    <row r="86" spans="4:21" ht="12.75" x14ac:dyDescent="0.2">
      <c r="D86" s="68"/>
      <c r="P86" s="70"/>
      <c r="Q86" s="70"/>
      <c r="R86" s="70"/>
      <c r="S86" s="70"/>
      <c r="T86" s="70"/>
      <c r="U86" s="70"/>
    </row>
    <row r="87" spans="4:21" ht="12.75" x14ac:dyDescent="0.2">
      <c r="D87" s="68"/>
      <c r="P87" s="70"/>
      <c r="Q87" s="70"/>
      <c r="R87" s="70"/>
      <c r="S87" s="70"/>
      <c r="T87" s="70"/>
      <c r="U87" s="70"/>
    </row>
    <row r="88" spans="4:21" ht="12.75" x14ac:dyDescent="0.2">
      <c r="D88" s="68"/>
      <c r="P88" s="70"/>
      <c r="Q88" s="70"/>
      <c r="R88" s="70"/>
      <c r="S88" s="70"/>
      <c r="T88" s="70"/>
      <c r="U88" s="70"/>
    </row>
    <row r="89" spans="4:21" ht="12.75" x14ac:dyDescent="0.2">
      <c r="D89" s="68"/>
      <c r="P89" s="70"/>
      <c r="Q89" s="70"/>
      <c r="R89" s="70"/>
      <c r="S89" s="70"/>
      <c r="T89" s="70"/>
      <c r="U89" s="70"/>
    </row>
    <row r="90" spans="4:21" ht="12.75" x14ac:dyDescent="0.2">
      <c r="D90" s="68"/>
      <c r="P90" s="70"/>
      <c r="Q90" s="70"/>
      <c r="R90" s="70"/>
      <c r="S90" s="70"/>
      <c r="T90" s="70"/>
      <c r="U90" s="70"/>
    </row>
    <row r="91" spans="4:21" ht="12.75" x14ac:dyDescent="0.2">
      <c r="D91" s="68"/>
      <c r="P91" s="70"/>
      <c r="Q91" s="70"/>
      <c r="R91" s="70"/>
      <c r="S91" s="70"/>
      <c r="T91" s="70"/>
      <c r="U91" s="70"/>
    </row>
    <row r="92" spans="4:21" ht="12.75" x14ac:dyDescent="0.2">
      <c r="D92" s="68"/>
      <c r="P92" s="70"/>
      <c r="Q92" s="70"/>
      <c r="R92" s="70"/>
      <c r="S92" s="70"/>
      <c r="T92" s="70"/>
      <c r="U92" s="70"/>
    </row>
    <row r="93" spans="4:21" ht="12.75" x14ac:dyDescent="0.2">
      <c r="D93" s="68"/>
      <c r="P93" s="70"/>
      <c r="Q93" s="70"/>
      <c r="R93" s="70"/>
      <c r="S93" s="70"/>
      <c r="T93" s="70"/>
      <c r="U93" s="70"/>
    </row>
    <row r="94" spans="4:21" ht="12.75" x14ac:dyDescent="0.2">
      <c r="D94" s="68"/>
      <c r="P94" s="70"/>
      <c r="Q94" s="70"/>
      <c r="R94" s="70"/>
      <c r="S94" s="70"/>
      <c r="T94" s="70"/>
      <c r="U94" s="70"/>
    </row>
    <row r="95" spans="4:21" ht="12.75" x14ac:dyDescent="0.2">
      <c r="D95" s="68"/>
      <c r="P95" s="70"/>
      <c r="Q95" s="70"/>
      <c r="R95" s="70"/>
      <c r="S95" s="70"/>
      <c r="T95" s="70"/>
      <c r="U95" s="70"/>
    </row>
    <row r="96" spans="4:21" ht="12.75" x14ac:dyDescent="0.2">
      <c r="D96" s="68"/>
      <c r="P96" s="70"/>
      <c r="Q96" s="70"/>
      <c r="R96" s="70"/>
      <c r="S96" s="70"/>
      <c r="T96" s="70"/>
      <c r="U96" s="70"/>
    </row>
    <row r="97" spans="4:21" ht="12.75" x14ac:dyDescent="0.2">
      <c r="D97" s="68"/>
      <c r="P97" s="70"/>
      <c r="Q97" s="70"/>
      <c r="R97" s="70"/>
      <c r="S97" s="70"/>
      <c r="T97" s="70"/>
      <c r="U97" s="70"/>
    </row>
    <row r="98" spans="4:21" ht="12.75" x14ac:dyDescent="0.2">
      <c r="D98" s="68"/>
      <c r="P98" s="70"/>
      <c r="Q98" s="70"/>
      <c r="R98" s="70"/>
      <c r="S98" s="70"/>
      <c r="T98" s="70"/>
      <c r="U98" s="70"/>
    </row>
    <row r="99" spans="4:21" ht="12.75" x14ac:dyDescent="0.2">
      <c r="D99" s="68"/>
      <c r="P99" s="70"/>
      <c r="Q99" s="70"/>
      <c r="R99" s="70"/>
      <c r="S99" s="70"/>
      <c r="T99" s="70"/>
      <c r="U99" s="70"/>
    </row>
    <row r="100" spans="4:21" ht="12.75" x14ac:dyDescent="0.2">
      <c r="D100" s="68"/>
      <c r="P100" s="70"/>
      <c r="Q100" s="70"/>
      <c r="R100" s="70"/>
      <c r="S100" s="70"/>
      <c r="T100" s="70"/>
      <c r="U100" s="70"/>
    </row>
    <row r="101" spans="4:21" ht="12.75" x14ac:dyDescent="0.2">
      <c r="D101" s="68"/>
      <c r="P101" s="70"/>
      <c r="Q101" s="70"/>
      <c r="R101" s="70"/>
      <c r="S101" s="70"/>
      <c r="T101" s="70"/>
      <c r="U101" s="70"/>
    </row>
    <row r="102" spans="4:21" ht="12.75" x14ac:dyDescent="0.2">
      <c r="D102" s="68"/>
      <c r="P102" s="70"/>
      <c r="Q102" s="70"/>
      <c r="R102" s="70"/>
      <c r="S102" s="70"/>
      <c r="T102" s="70"/>
      <c r="U102" s="70"/>
    </row>
    <row r="103" spans="4:21" ht="12.75" x14ac:dyDescent="0.2">
      <c r="D103" s="68"/>
      <c r="P103" s="70"/>
      <c r="Q103" s="70"/>
      <c r="R103" s="70"/>
      <c r="S103" s="70"/>
      <c r="T103" s="70"/>
      <c r="U103" s="70"/>
    </row>
    <row r="104" spans="4:21" ht="12.75" x14ac:dyDescent="0.2">
      <c r="D104" s="68"/>
      <c r="P104" s="70"/>
      <c r="Q104" s="70"/>
      <c r="R104" s="70"/>
      <c r="S104" s="70"/>
      <c r="T104" s="70"/>
      <c r="U104" s="70"/>
    </row>
    <row r="105" spans="4:21" ht="12.75" x14ac:dyDescent="0.2">
      <c r="D105" s="68"/>
      <c r="P105" s="70"/>
      <c r="Q105" s="70"/>
      <c r="R105" s="70"/>
      <c r="S105" s="70"/>
      <c r="T105" s="70"/>
      <c r="U105" s="70"/>
    </row>
    <row r="106" spans="4:21" ht="12.75" x14ac:dyDescent="0.2">
      <c r="D106" s="68"/>
      <c r="P106" s="70"/>
      <c r="Q106" s="70"/>
      <c r="R106" s="70"/>
      <c r="S106" s="70"/>
      <c r="T106" s="70"/>
      <c r="U106" s="70"/>
    </row>
    <row r="107" spans="4:21" ht="12.75" x14ac:dyDescent="0.2">
      <c r="D107" s="68"/>
      <c r="P107" s="70"/>
      <c r="Q107" s="70"/>
      <c r="R107" s="70"/>
      <c r="S107" s="70"/>
      <c r="T107" s="70"/>
      <c r="U107" s="70"/>
    </row>
    <row r="108" spans="4:21" ht="12.75" x14ac:dyDescent="0.2">
      <c r="D108" s="68"/>
      <c r="P108" s="70"/>
      <c r="Q108" s="70"/>
      <c r="R108" s="70"/>
      <c r="S108" s="70"/>
      <c r="T108" s="70"/>
      <c r="U108" s="70"/>
    </row>
    <row r="109" spans="4:21" ht="12.75" x14ac:dyDescent="0.2">
      <c r="D109" s="68"/>
      <c r="P109" s="70"/>
      <c r="Q109" s="70"/>
      <c r="R109" s="70"/>
      <c r="S109" s="70"/>
      <c r="T109" s="70"/>
      <c r="U109" s="70"/>
    </row>
    <row r="110" spans="4:21" ht="12.75" x14ac:dyDescent="0.2">
      <c r="D110" s="68"/>
      <c r="P110" s="70"/>
      <c r="Q110" s="70"/>
      <c r="R110" s="70"/>
      <c r="S110" s="70"/>
      <c r="T110" s="70"/>
      <c r="U110" s="70"/>
    </row>
    <row r="111" spans="4:21" ht="12.75" x14ac:dyDescent="0.2">
      <c r="D111" s="68"/>
      <c r="P111" s="70"/>
      <c r="Q111" s="70"/>
      <c r="R111" s="70"/>
      <c r="S111" s="70"/>
      <c r="T111" s="70"/>
      <c r="U111" s="70"/>
    </row>
    <row r="112" spans="4:21" ht="12.75" x14ac:dyDescent="0.2">
      <c r="D112" s="68"/>
      <c r="P112" s="70"/>
      <c r="Q112" s="70"/>
      <c r="R112" s="70"/>
      <c r="S112" s="70"/>
      <c r="T112" s="70"/>
      <c r="U112" s="70"/>
    </row>
    <row r="113" spans="4:21" ht="12.75" x14ac:dyDescent="0.2">
      <c r="D113" s="68"/>
      <c r="P113" s="70"/>
      <c r="Q113" s="70"/>
      <c r="R113" s="70"/>
      <c r="S113" s="70"/>
      <c r="T113" s="70"/>
      <c r="U113" s="70"/>
    </row>
    <row r="114" spans="4:21" ht="12.75" x14ac:dyDescent="0.2">
      <c r="D114" s="68"/>
      <c r="P114" s="70"/>
      <c r="Q114" s="70"/>
      <c r="R114" s="70"/>
      <c r="S114" s="70"/>
      <c r="T114" s="70"/>
      <c r="U114" s="70"/>
    </row>
    <row r="115" spans="4:21" ht="12.75" x14ac:dyDescent="0.2">
      <c r="D115" s="68"/>
      <c r="P115" s="70"/>
      <c r="Q115" s="70"/>
      <c r="R115" s="70"/>
      <c r="S115" s="70"/>
      <c r="T115" s="70"/>
      <c r="U115" s="70"/>
    </row>
    <row r="116" spans="4:21" ht="12.75" x14ac:dyDescent="0.2">
      <c r="D116" s="68"/>
      <c r="P116" s="70"/>
      <c r="Q116" s="70"/>
      <c r="R116" s="70"/>
      <c r="S116" s="70"/>
      <c r="T116" s="70"/>
      <c r="U116" s="70"/>
    </row>
    <row r="117" spans="4:21" ht="12.75" x14ac:dyDescent="0.2">
      <c r="D117" s="68"/>
      <c r="P117" s="70"/>
      <c r="Q117" s="70"/>
      <c r="R117" s="70"/>
      <c r="S117" s="70"/>
      <c r="T117" s="70"/>
      <c r="U117" s="70"/>
    </row>
    <row r="118" spans="4:21" ht="12.75" x14ac:dyDescent="0.2">
      <c r="D118" s="68"/>
      <c r="P118" s="70"/>
      <c r="Q118" s="70"/>
      <c r="R118" s="70"/>
      <c r="S118" s="70"/>
      <c r="T118" s="70"/>
      <c r="U118" s="70"/>
    </row>
    <row r="119" spans="4:21" ht="12.75" x14ac:dyDescent="0.2">
      <c r="D119" s="68"/>
      <c r="P119" s="70"/>
      <c r="Q119" s="70"/>
      <c r="R119" s="70"/>
      <c r="S119" s="70"/>
      <c r="T119" s="70"/>
      <c r="U119" s="70"/>
    </row>
    <row r="120" spans="4:21" ht="12.75" x14ac:dyDescent="0.2">
      <c r="D120" s="68"/>
      <c r="P120" s="70"/>
      <c r="Q120" s="70"/>
      <c r="R120" s="70"/>
      <c r="S120" s="70"/>
      <c r="T120" s="70"/>
      <c r="U120" s="70"/>
    </row>
    <row r="121" spans="4:21" ht="12.75" x14ac:dyDescent="0.2">
      <c r="D121" s="68"/>
      <c r="P121" s="70"/>
      <c r="Q121" s="70"/>
      <c r="R121" s="70"/>
      <c r="S121" s="70"/>
      <c r="T121" s="70"/>
      <c r="U121" s="70"/>
    </row>
    <row r="122" spans="4:21" ht="12.75" x14ac:dyDescent="0.2">
      <c r="D122" s="68"/>
      <c r="P122" s="70"/>
      <c r="Q122" s="70"/>
      <c r="R122" s="70"/>
      <c r="S122" s="70"/>
      <c r="T122" s="70"/>
      <c r="U122" s="70"/>
    </row>
    <row r="123" spans="4:21" ht="12.75" x14ac:dyDescent="0.2">
      <c r="D123" s="68"/>
      <c r="P123" s="70"/>
      <c r="Q123" s="70"/>
      <c r="R123" s="70"/>
      <c r="S123" s="70"/>
      <c r="T123" s="70"/>
      <c r="U123" s="70"/>
    </row>
    <row r="124" spans="4:21" ht="12.75" x14ac:dyDescent="0.2">
      <c r="D124" s="68"/>
      <c r="P124" s="70"/>
      <c r="Q124" s="70"/>
      <c r="R124" s="70"/>
      <c r="S124" s="70"/>
      <c r="T124" s="70"/>
      <c r="U124" s="70"/>
    </row>
    <row r="125" spans="4:21" ht="12.75" x14ac:dyDescent="0.2">
      <c r="D125" s="68"/>
      <c r="P125" s="70"/>
      <c r="Q125" s="70"/>
      <c r="R125" s="70"/>
      <c r="S125" s="70"/>
      <c r="T125" s="70"/>
      <c r="U125" s="70"/>
    </row>
    <row r="126" spans="4:21" ht="12.75" x14ac:dyDescent="0.2">
      <c r="D126" s="68"/>
      <c r="P126" s="70"/>
      <c r="Q126" s="70"/>
      <c r="R126" s="70"/>
      <c r="S126" s="70"/>
      <c r="T126" s="70"/>
      <c r="U126" s="70"/>
    </row>
    <row r="127" spans="4:21" ht="12.75" x14ac:dyDescent="0.2">
      <c r="D127" s="68"/>
      <c r="P127" s="70"/>
      <c r="Q127" s="70"/>
      <c r="R127" s="70"/>
      <c r="S127" s="70"/>
      <c r="T127" s="70"/>
      <c r="U127" s="70"/>
    </row>
    <row r="128" spans="4:21" ht="12.75" x14ac:dyDescent="0.2">
      <c r="D128" s="68"/>
      <c r="P128" s="70"/>
      <c r="Q128" s="70"/>
      <c r="R128" s="70"/>
      <c r="S128" s="70"/>
      <c r="T128" s="70"/>
      <c r="U128" s="70"/>
    </row>
    <row r="129" spans="4:21" ht="12.75" x14ac:dyDescent="0.2">
      <c r="D129" s="68"/>
      <c r="P129" s="70"/>
      <c r="Q129" s="70"/>
      <c r="R129" s="70"/>
      <c r="S129" s="70"/>
      <c r="T129" s="70"/>
      <c r="U129" s="70"/>
    </row>
    <row r="130" spans="4:21" ht="12.75" x14ac:dyDescent="0.2">
      <c r="D130" s="68"/>
      <c r="P130" s="70"/>
      <c r="Q130" s="70"/>
      <c r="R130" s="70"/>
      <c r="S130" s="70"/>
      <c r="T130" s="70"/>
      <c r="U130" s="7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W2" sqref="W2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  <c r="W1" s="66">
        <v>6</v>
      </c>
    </row>
    <row r="2" spans="1:23" ht="12.75" x14ac:dyDescent="0.2">
      <c r="A2" s="66">
        <v>0</v>
      </c>
      <c r="B2" s="87">
        <f t="shared" ref="B2:B65" si="0">SUM(F2:I2)</f>
        <v>0</v>
      </c>
      <c r="C2" s="67">
        <f>INT(A2/2)*$W$1</f>
        <v>0</v>
      </c>
      <c r="D2" s="86">
        <v>0</v>
      </c>
      <c r="E2" s="71">
        <f>+C2+D2</f>
        <v>0</v>
      </c>
      <c r="F2" s="85">
        <v>0</v>
      </c>
      <c r="G2" s="85">
        <v>0</v>
      </c>
      <c r="H2" s="85">
        <v>0</v>
      </c>
      <c r="I2" s="85">
        <v>0</v>
      </c>
      <c r="J2" s="67">
        <f>IF($W$1&gt;=1,C2/$W$1,0)</f>
        <v>0</v>
      </c>
      <c r="K2" s="67">
        <f>IF($W$1&gt;=2,C2/$W$1,0)</f>
        <v>0</v>
      </c>
      <c r="L2" s="67">
        <f>IF($W$1&gt;=3,C2/$W$1,0)</f>
        <v>0</v>
      </c>
      <c r="M2" s="67">
        <f>IF($W$1&gt;=4,C2/$W$1,0)</f>
        <v>0</v>
      </c>
      <c r="N2" s="67">
        <f>IF($W$1&gt;=5,C2/$W$1,0)</f>
        <v>0</v>
      </c>
      <c r="O2" s="67">
        <f>IF($W$1&gt;=6,C2/$W$1,0)</f>
        <v>0</v>
      </c>
      <c r="P2" s="84">
        <v>0</v>
      </c>
      <c r="Q2" s="84">
        <v>0</v>
      </c>
      <c r="R2" s="84">
        <v>0</v>
      </c>
      <c r="S2" s="84">
        <v>0</v>
      </c>
      <c r="T2" s="84">
        <v>0</v>
      </c>
      <c r="U2" s="84">
        <v>0</v>
      </c>
      <c r="V2" s="66">
        <f t="shared" ref="V2:V65" si="1">F2*3+G2*4+H2*5+I2*6</f>
        <v>0</v>
      </c>
    </row>
    <row r="3" spans="1:23" ht="12.75" x14ac:dyDescent="0.2">
      <c r="A3" s="66">
        <v>1</v>
      </c>
      <c r="B3" s="87">
        <f t="shared" si="0"/>
        <v>0</v>
      </c>
      <c r="C3" s="67">
        <f t="shared" ref="C3:C66" si="2">INT(A3/2)*$W$1</f>
        <v>0</v>
      </c>
      <c r="D3" s="86">
        <v>0</v>
      </c>
      <c r="E3" s="71">
        <f t="shared" ref="E3:E66" si="3">+C3+D3</f>
        <v>0</v>
      </c>
      <c r="F3" s="85">
        <v>0</v>
      </c>
      <c r="G3" s="85">
        <v>0</v>
      </c>
      <c r="H3" s="85">
        <v>0</v>
      </c>
      <c r="I3" s="85">
        <v>0</v>
      </c>
      <c r="J3" s="67">
        <f t="shared" ref="J3:J66" si="4">IF($W$1&gt;=1,C3/$W$1,0)</f>
        <v>0</v>
      </c>
      <c r="K3" s="67">
        <f t="shared" ref="K3:K66" si="5">IF($W$1&gt;=2,C3/$W$1,0)</f>
        <v>0</v>
      </c>
      <c r="L3" s="67">
        <f t="shared" ref="L3:L66" si="6">IF($W$1&gt;=3,C3/$W$1,0)</f>
        <v>0</v>
      </c>
      <c r="M3" s="67">
        <f t="shared" ref="M3:M66" si="7">IF($W$1&gt;=4,C3/$W$1,0)</f>
        <v>0</v>
      </c>
      <c r="N3" s="67">
        <f t="shared" ref="N3:N66" si="8">IF($W$1&gt;=5,C3/$W$1,0)</f>
        <v>0</v>
      </c>
      <c r="O3" s="67">
        <f t="shared" ref="O3:O66" si="9">IF($W$1&gt;=6,C3/$W$1,0)</f>
        <v>0</v>
      </c>
      <c r="P3" s="84">
        <v>0</v>
      </c>
      <c r="Q3" s="84">
        <v>0</v>
      </c>
      <c r="R3" s="84">
        <v>0</v>
      </c>
      <c r="S3" s="84">
        <v>0</v>
      </c>
      <c r="T3" s="84">
        <v>0</v>
      </c>
      <c r="U3" s="84">
        <v>0</v>
      </c>
      <c r="V3" s="66">
        <f t="shared" si="1"/>
        <v>0</v>
      </c>
    </row>
    <row r="4" spans="1:23" ht="12.75" x14ac:dyDescent="0.2">
      <c r="A4" s="66">
        <v>2</v>
      </c>
      <c r="B4" s="87">
        <f t="shared" si="0"/>
        <v>0</v>
      </c>
      <c r="C4" s="67">
        <f t="shared" si="2"/>
        <v>6</v>
      </c>
      <c r="D4" s="86">
        <v>0</v>
      </c>
      <c r="E4" s="71">
        <f t="shared" si="3"/>
        <v>6</v>
      </c>
      <c r="F4" s="85">
        <v>0</v>
      </c>
      <c r="G4" s="85">
        <v>0</v>
      </c>
      <c r="H4" s="85">
        <v>0</v>
      </c>
      <c r="I4" s="85">
        <v>0</v>
      </c>
      <c r="J4" s="67">
        <f t="shared" si="4"/>
        <v>1</v>
      </c>
      <c r="K4" s="67">
        <f t="shared" si="5"/>
        <v>1</v>
      </c>
      <c r="L4" s="67">
        <f t="shared" si="6"/>
        <v>1</v>
      </c>
      <c r="M4" s="67">
        <f t="shared" si="7"/>
        <v>1</v>
      </c>
      <c r="N4" s="67">
        <f t="shared" si="8"/>
        <v>1</v>
      </c>
      <c r="O4" s="67">
        <f t="shared" si="9"/>
        <v>1</v>
      </c>
      <c r="P4" s="84">
        <v>0</v>
      </c>
      <c r="Q4" s="84">
        <v>0</v>
      </c>
      <c r="R4" s="84">
        <v>0</v>
      </c>
      <c r="S4" s="84">
        <v>0</v>
      </c>
      <c r="T4" s="84">
        <v>0</v>
      </c>
      <c r="U4" s="84">
        <v>0</v>
      </c>
      <c r="V4" s="66">
        <f t="shared" si="1"/>
        <v>0</v>
      </c>
    </row>
    <row r="5" spans="1:23" ht="12.75" x14ac:dyDescent="0.2">
      <c r="A5" s="66">
        <v>3</v>
      </c>
      <c r="B5" s="87">
        <f t="shared" si="0"/>
        <v>0</v>
      </c>
      <c r="C5" s="67">
        <f t="shared" si="2"/>
        <v>6</v>
      </c>
      <c r="D5" s="86">
        <v>0</v>
      </c>
      <c r="E5" s="71">
        <f t="shared" si="3"/>
        <v>6</v>
      </c>
      <c r="F5" s="85">
        <v>0</v>
      </c>
      <c r="G5" s="85">
        <v>0</v>
      </c>
      <c r="H5" s="85">
        <v>0</v>
      </c>
      <c r="I5" s="85">
        <v>0</v>
      </c>
      <c r="J5" s="67">
        <f t="shared" si="4"/>
        <v>1</v>
      </c>
      <c r="K5" s="67">
        <f t="shared" si="5"/>
        <v>1</v>
      </c>
      <c r="L5" s="67">
        <f t="shared" si="6"/>
        <v>1</v>
      </c>
      <c r="M5" s="67">
        <f t="shared" si="7"/>
        <v>1</v>
      </c>
      <c r="N5" s="67">
        <f t="shared" si="8"/>
        <v>1</v>
      </c>
      <c r="O5" s="67">
        <f t="shared" si="9"/>
        <v>1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66">
        <f t="shared" si="1"/>
        <v>0</v>
      </c>
    </row>
    <row r="6" spans="1:23" ht="12.75" x14ac:dyDescent="0.2">
      <c r="A6" s="66">
        <v>4</v>
      </c>
      <c r="B6" s="87">
        <f t="shared" si="0"/>
        <v>0</v>
      </c>
      <c r="C6" s="67">
        <f t="shared" si="2"/>
        <v>12</v>
      </c>
      <c r="D6" s="86">
        <v>0</v>
      </c>
      <c r="E6" s="71">
        <f t="shared" si="3"/>
        <v>12</v>
      </c>
      <c r="F6" s="85">
        <v>0</v>
      </c>
      <c r="G6" s="85">
        <v>0</v>
      </c>
      <c r="H6" s="85">
        <v>0</v>
      </c>
      <c r="I6" s="85">
        <v>0</v>
      </c>
      <c r="J6" s="67">
        <f t="shared" si="4"/>
        <v>2</v>
      </c>
      <c r="K6" s="67">
        <f t="shared" si="5"/>
        <v>2</v>
      </c>
      <c r="L6" s="67">
        <f t="shared" si="6"/>
        <v>2</v>
      </c>
      <c r="M6" s="67">
        <f t="shared" si="7"/>
        <v>2</v>
      </c>
      <c r="N6" s="67">
        <f t="shared" si="8"/>
        <v>2</v>
      </c>
      <c r="O6" s="67">
        <f t="shared" si="9"/>
        <v>2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66">
        <f t="shared" si="1"/>
        <v>0</v>
      </c>
    </row>
    <row r="7" spans="1:23" ht="12.75" x14ac:dyDescent="0.2">
      <c r="A7" s="66">
        <v>5</v>
      </c>
      <c r="B7" s="87">
        <f t="shared" si="0"/>
        <v>0</v>
      </c>
      <c r="C7" s="67">
        <f t="shared" si="2"/>
        <v>12</v>
      </c>
      <c r="D7" s="86">
        <v>0</v>
      </c>
      <c r="E7" s="71">
        <f t="shared" si="3"/>
        <v>12</v>
      </c>
      <c r="F7" s="85">
        <v>0</v>
      </c>
      <c r="G7" s="85">
        <v>0</v>
      </c>
      <c r="H7" s="85">
        <v>0</v>
      </c>
      <c r="I7" s="85">
        <v>0</v>
      </c>
      <c r="J7" s="67">
        <f t="shared" si="4"/>
        <v>2</v>
      </c>
      <c r="K7" s="67">
        <f t="shared" si="5"/>
        <v>2</v>
      </c>
      <c r="L7" s="67">
        <f t="shared" si="6"/>
        <v>2</v>
      </c>
      <c r="M7" s="67">
        <f t="shared" si="7"/>
        <v>2</v>
      </c>
      <c r="N7" s="67">
        <f t="shared" si="8"/>
        <v>2</v>
      </c>
      <c r="O7" s="67">
        <f t="shared" si="9"/>
        <v>2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4">
        <v>0</v>
      </c>
      <c r="V7" s="66">
        <f t="shared" si="1"/>
        <v>0</v>
      </c>
    </row>
    <row r="8" spans="1:23" ht="12.75" x14ac:dyDescent="0.2">
      <c r="A8" s="66">
        <v>6</v>
      </c>
      <c r="B8" s="87">
        <f t="shared" si="0"/>
        <v>0</v>
      </c>
      <c r="C8" s="67">
        <f t="shared" si="2"/>
        <v>18</v>
      </c>
      <c r="D8" s="86">
        <v>0</v>
      </c>
      <c r="E8" s="71">
        <f t="shared" si="3"/>
        <v>18</v>
      </c>
      <c r="F8" s="85">
        <v>0</v>
      </c>
      <c r="G8" s="85">
        <v>0</v>
      </c>
      <c r="H8" s="85">
        <v>0</v>
      </c>
      <c r="I8" s="85">
        <v>0</v>
      </c>
      <c r="J8" s="67">
        <f t="shared" si="4"/>
        <v>3</v>
      </c>
      <c r="K8" s="67">
        <f t="shared" si="5"/>
        <v>3</v>
      </c>
      <c r="L8" s="67">
        <f t="shared" si="6"/>
        <v>3</v>
      </c>
      <c r="M8" s="67">
        <f t="shared" si="7"/>
        <v>3</v>
      </c>
      <c r="N8" s="67">
        <f t="shared" si="8"/>
        <v>3</v>
      </c>
      <c r="O8" s="67">
        <f t="shared" si="9"/>
        <v>3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66">
        <f t="shared" si="1"/>
        <v>0</v>
      </c>
    </row>
    <row r="9" spans="1:23" ht="12.75" x14ac:dyDescent="0.2">
      <c r="A9" s="66">
        <v>7</v>
      </c>
      <c r="B9" s="87">
        <f t="shared" si="0"/>
        <v>0</v>
      </c>
      <c r="C9" s="67">
        <f t="shared" si="2"/>
        <v>18</v>
      </c>
      <c r="D9" s="86">
        <v>0</v>
      </c>
      <c r="E9" s="71">
        <f t="shared" si="3"/>
        <v>18</v>
      </c>
      <c r="F9" s="85">
        <v>0</v>
      </c>
      <c r="G9" s="85">
        <v>0</v>
      </c>
      <c r="H9" s="85">
        <v>0</v>
      </c>
      <c r="I9" s="85">
        <v>0</v>
      </c>
      <c r="J9" s="67">
        <f t="shared" si="4"/>
        <v>3</v>
      </c>
      <c r="K9" s="67">
        <f t="shared" si="5"/>
        <v>3</v>
      </c>
      <c r="L9" s="67">
        <f t="shared" si="6"/>
        <v>3</v>
      </c>
      <c r="M9" s="67">
        <f t="shared" si="7"/>
        <v>3</v>
      </c>
      <c r="N9" s="67">
        <f t="shared" si="8"/>
        <v>3</v>
      </c>
      <c r="O9" s="67">
        <f t="shared" si="9"/>
        <v>3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66">
        <f t="shared" si="1"/>
        <v>0</v>
      </c>
    </row>
    <row r="10" spans="1:23" ht="12.75" x14ac:dyDescent="0.2">
      <c r="A10" s="66">
        <v>8</v>
      </c>
      <c r="B10" s="87">
        <f t="shared" si="0"/>
        <v>0</v>
      </c>
      <c r="C10" s="67">
        <f t="shared" si="2"/>
        <v>24</v>
      </c>
      <c r="D10" s="86">
        <v>0</v>
      </c>
      <c r="E10" s="71">
        <f t="shared" si="3"/>
        <v>24</v>
      </c>
      <c r="F10" s="85">
        <v>0</v>
      </c>
      <c r="G10" s="85">
        <v>0</v>
      </c>
      <c r="H10" s="85">
        <v>0</v>
      </c>
      <c r="I10" s="85">
        <v>0</v>
      </c>
      <c r="J10" s="67">
        <f t="shared" si="4"/>
        <v>4</v>
      </c>
      <c r="K10" s="67">
        <f t="shared" si="5"/>
        <v>4</v>
      </c>
      <c r="L10" s="67">
        <f t="shared" si="6"/>
        <v>4</v>
      </c>
      <c r="M10" s="67">
        <f t="shared" si="7"/>
        <v>4</v>
      </c>
      <c r="N10" s="67">
        <f t="shared" si="8"/>
        <v>4</v>
      </c>
      <c r="O10" s="67">
        <f t="shared" si="9"/>
        <v>4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66">
        <f t="shared" si="1"/>
        <v>0</v>
      </c>
    </row>
    <row r="11" spans="1:23" ht="12.75" x14ac:dyDescent="0.2">
      <c r="A11" s="66">
        <v>9</v>
      </c>
      <c r="B11" s="87">
        <f t="shared" si="0"/>
        <v>0</v>
      </c>
      <c r="C11" s="67">
        <f t="shared" si="2"/>
        <v>24</v>
      </c>
      <c r="D11" s="86">
        <v>0</v>
      </c>
      <c r="E11" s="71">
        <f t="shared" si="3"/>
        <v>24</v>
      </c>
      <c r="F11" s="85">
        <v>0</v>
      </c>
      <c r="G11" s="85">
        <v>0</v>
      </c>
      <c r="H11" s="85">
        <v>0</v>
      </c>
      <c r="I11" s="85">
        <v>0</v>
      </c>
      <c r="J11" s="67">
        <f t="shared" si="4"/>
        <v>4</v>
      </c>
      <c r="K11" s="67">
        <f t="shared" si="5"/>
        <v>4</v>
      </c>
      <c r="L11" s="67">
        <f t="shared" si="6"/>
        <v>4</v>
      </c>
      <c r="M11" s="67">
        <f t="shared" si="7"/>
        <v>4</v>
      </c>
      <c r="N11" s="67">
        <f t="shared" si="8"/>
        <v>4</v>
      </c>
      <c r="O11" s="67">
        <f t="shared" si="9"/>
        <v>4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66">
        <f t="shared" si="1"/>
        <v>0</v>
      </c>
    </row>
    <row r="12" spans="1:23" ht="12.75" x14ac:dyDescent="0.2">
      <c r="A12" s="66">
        <v>10</v>
      </c>
      <c r="B12" s="87">
        <f t="shared" si="0"/>
        <v>0</v>
      </c>
      <c r="C12" s="67">
        <f t="shared" si="2"/>
        <v>30</v>
      </c>
      <c r="D12" s="86">
        <v>0</v>
      </c>
      <c r="E12" s="71">
        <f t="shared" si="3"/>
        <v>30</v>
      </c>
      <c r="F12" s="85">
        <v>0</v>
      </c>
      <c r="G12" s="85">
        <v>0</v>
      </c>
      <c r="H12" s="85">
        <v>0</v>
      </c>
      <c r="I12" s="85">
        <v>0</v>
      </c>
      <c r="J12" s="67">
        <f t="shared" si="4"/>
        <v>5</v>
      </c>
      <c r="K12" s="67">
        <f t="shared" si="5"/>
        <v>5</v>
      </c>
      <c r="L12" s="67">
        <f t="shared" si="6"/>
        <v>5</v>
      </c>
      <c r="M12" s="67">
        <f t="shared" si="7"/>
        <v>5</v>
      </c>
      <c r="N12" s="67">
        <f t="shared" si="8"/>
        <v>5</v>
      </c>
      <c r="O12" s="67">
        <f t="shared" si="9"/>
        <v>5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66">
        <f t="shared" si="1"/>
        <v>0</v>
      </c>
    </row>
    <row r="13" spans="1:23" ht="12.75" x14ac:dyDescent="0.2">
      <c r="A13" s="66">
        <v>11</v>
      </c>
      <c r="B13" s="87">
        <f t="shared" si="0"/>
        <v>0</v>
      </c>
      <c r="C13" s="67">
        <f t="shared" si="2"/>
        <v>30</v>
      </c>
      <c r="D13" s="86">
        <v>0</v>
      </c>
      <c r="E13" s="71">
        <f t="shared" si="3"/>
        <v>30</v>
      </c>
      <c r="F13" s="85">
        <v>0</v>
      </c>
      <c r="G13" s="85">
        <v>0</v>
      </c>
      <c r="H13" s="85">
        <v>0</v>
      </c>
      <c r="I13" s="85">
        <v>0</v>
      </c>
      <c r="J13" s="67">
        <f t="shared" si="4"/>
        <v>5</v>
      </c>
      <c r="K13" s="67">
        <f t="shared" si="5"/>
        <v>5</v>
      </c>
      <c r="L13" s="67">
        <f t="shared" si="6"/>
        <v>5</v>
      </c>
      <c r="M13" s="67">
        <f t="shared" si="7"/>
        <v>5</v>
      </c>
      <c r="N13" s="67">
        <f t="shared" si="8"/>
        <v>5</v>
      </c>
      <c r="O13" s="67">
        <f t="shared" si="9"/>
        <v>5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66">
        <f t="shared" si="1"/>
        <v>0</v>
      </c>
    </row>
    <row r="14" spans="1:23" ht="12.75" x14ac:dyDescent="0.2">
      <c r="A14" s="66">
        <v>12</v>
      </c>
      <c r="B14" s="87">
        <f t="shared" si="0"/>
        <v>0</v>
      </c>
      <c r="C14" s="67">
        <f t="shared" si="2"/>
        <v>36</v>
      </c>
      <c r="D14" s="86">
        <v>0</v>
      </c>
      <c r="E14" s="71">
        <f t="shared" si="3"/>
        <v>36</v>
      </c>
      <c r="F14" s="85">
        <v>0</v>
      </c>
      <c r="G14" s="85">
        <v>0</v>
      </c>
      <c r="H14" s="85">
        <v>0</v>
      </c>
      <c r="I14" s="85">
        <v>0</v>
      </c>
      <c r="J14" s="67">
        <f t="shared" si="4"/>
        <v>6</v>
      </c>
      <c r="K14" s="67">
        <f t="shared" si="5"/>
        <v>6</v>
      </c>
      <c r="L14" s="67">
        <f t="shared" si="6"/>
        <v>6</v>
      </c>
      <c r="M14" s="67">
        <f t="shared" si="7"/>
        <v>6</v>
      </c>
      <c r="N14" s="67">
        <f t="shared" si="8"/>
        <v>6</v>
      </c>
      <c r="O14" s="67">
        <f t="shared" si="9"/>
        <v>6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66">
        <f t="shared" si="1"/>
        <v>0</v>
      </c>
    </row>
    <row r="15" spans="1:23" ht="12.75" x14ac:dyDescent="0.2">
      <c r="A15" s="66">
        <v>13</v>
      </c>
      <c r="B15" s="87">
        <f t="shared" si="0"/>
        <v>0</v>
      </c>
      <c r="C15" s="67">
        <f t="shared" si="2"/>
        <v>36</v>
      </c>
      <c r="D15" s="86">
        <v>0</v>
      </c>
      <c r="E15" s="71">
        <f t="shared" si="3"/>
        <v>36</v>
      </c>
      <c r="F15" s="85">
        <v>0</v>
      </c>
      <c r="G15" s="85">
        <v>0</v>
      </c>
      <c r="H15" s="85">
        <v>0</v>
      </c>
      <c r="I15" s="85">
        <v>0</v>
      </c>
      <c r="J15" s="67">
        <f t="shared" si="4"/>
        <v>6</v>
      </c>
      <c r="K15" s="67">
        <f t="shared" si="5"/>
        <v>6</v>
      </c>
      <c r="L15" s="67">
        <f t="shared" si="6"/>
        <v>6</v>
      </c>
      <c r="M15" s="67">
        <f t="shared" si="7"/>
        <v>6</v>
      </c>
      <c r="N15" s="67">
        <f t="shared" si="8"/>
        <v>6</v>
      </c>
      <c r="O15" s="67">
        <f t="shared" si="9"/>
        <v>6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66">
        <f t="shared" si="1"/>
        <v>0</v>
      </c>
    </row>
    <row r="16" spans="1:23" ht="12.75" x14ac:dyDescent="0.2">
      <c r="A16" s="66">
        <v>14</v>
      </c>
      <c r="B16" s="87">
        <f t="shared" si="0"/>
        <v>0</v>
      </c>
      <c r="C16" s="67">
        <f t="shared" si="2"/>
        <v>42</v>
      </c>
      <c r="D16" s="86">
        <v>0</v>
      </c>
      <c r="E16" s="71">
        <f t="shared" si="3"/>
        <v>42</v>
      </c>
      <c r="F16" s="85">
        <v>0</v>
      </c>
      <c r="G16" s="85">
        <v>0</v>
      </c>
      <c r="H16" s="85">
        <v>0</v>
      </c>
      <c r="I16" s="85">
        <v>0</v>
      </c>
      <c r="J16" s="67">
        <f t="shared" si="4"/>
        <v>7</v>
      </c>
      <c r="K16" s="67">
        <f t="shared" si="5"/>
        <v>7</v>
      </c>
      <c r="L16" s="67">
        <f t="shared" si="6"/>
        <v>7</v>
      </c>
      <c r="M16" s="67">
        <f t="shared" si="7"/>
        <v>7</v>
      </c>
      <c r="N16" s="67">
        <f t="shared" si="8"/>
        <v>7</v>
      </c>
      <c r="O16" s="67">
        <f t="shared" si="9"/>
        <v>7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66">
        <f t="shared" si="1"/>
        <v>0</v>
      </c>
    </row>
    <row r="17" spans="1:22" ht="12.75" x14ac:dyDescent="0.2">
      <c r="A17" s="66">
        <v>15</v>
      </c>
      <c r="B17" s="87">
        <f t="shared" si="0"/>
        <v>0</v>
      </c>
      <c r="C17" s="67">
        <f t="shared" si="2"/>
        <v>42</v>
      </c>
      <c r="D17" s="86">
        <v>0</v>
      </c>
      <c r="E17" s="71">
        <f t="shared" si="3"/>
        <v>42</v>
      </c>
      <c r="F17" s="85">
        <v>0</v>
      </c>
      <c r="G17" s="85">
        <v>0</v>
      </c>
      <c r="H17" s="85">
        <v>0</v>
      </c>
      <c r="I17" s="85">
        <v>0</v>
      </c>
      <c r="J17" s="67">
        <f t="shared" si="4"/>
        <v>7</v>
      </c>
      <c r="K17" s="67">
        <f t="shared" si="5"/>
        <v>7</v>
      </c>
      <c r="L17" s="67">
        <f t="shared" si="6"/>
        <v>7</v>
      </c>
      <c r="M17" s="67">
        <f t="shared" si="7"/>
        <v>7</v>
      </c>
      <c r="N17" s="67">
        <f t="shared" si="8"/>
        <v>7</v>
      </c>
      <c r="O17" s="67">
        <f t="shared" si="9"/>
        <v>7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66">
        <f t="shared" si="1"/>
        <v>0</v>
      </c>
    </row>
    <row r="18" spans="1:22" ht="12.75" x14ac:dyDescent="0.2">
      <c r="A18" s="66">
        <v>16</v>
      </c>
      <c r="B18" s="87">
        <f t="shared" si="0"/>
        <v>0</v>
      </c>
      <c r="C18" s="67">
        <f t="shared" si="2"/>
        <v>48</v>
      </c>
      <c r="D18" s="86">
        <v>0</v>
      </c>
      <c r="E18" s="71">
        <f t="shared" si="3"/>
        <v>48</v>
      </c>
      <c r="F18" s="85">
        <v>0</v>
      </c>
      <c r="G18" s="85">
        <v>0</v>
      </c>
      <c r="H18" s="85">
        <v>0</v>
      </c>
      <c r="I18" s="85">
        <v>0</v>
      </c>
      <c r="J18" s="67">
        <f t="shared" si="4"/>
        <v>8</v>
      </c>
      <c r="K18" s="67">
        <f t="shared" si="5"/>
        <v>8</v>
      </c>
      <c r="L18" s="67">
        <f t="shared" si="6"/>
        <v>8</v>
      </c>
      <c r="M18" s="67">
        <f t="shared" si="7"/>
        <v>8</v>
      </c>
      <c r="N18" s="67">
        <f t="shared" si="8"/>
        <v>8</v>
      </c>
      <c r="O18" s="67">
        <f t="shared" si="9"/>
        <v>8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66">
        <f t="shared" si="1"/>
        <v>0</v>
      </c>
    </row>
    <row r="19" spans="1:22" ht="12.75" x14ac:dyDescent="0.2">
      <c r="A19" s="66">
        <v>17</v>
      </c>
      <c r="B19" s="87">
        <f t="shared" si="0"/>
        <v>0</v>
      </c>
      <c r="C19" s="67">
        <f t="shared" si="2"/>
        <v>48</v>
      </c>
      <c r="D19" s="86">
        <v>0</v>
      </c>
      <c r="E19" s="71">
        <f t="shared" si="3"/>
        <v>48</v>
      </c>
      <c r="F19" s="85">
        <v>0</v>
      </c>
      <c r="G19" s="85">
        <v>0</v>
      </c>
      <c r="H19" s="85">
        <v>0</v>
      </c>
      <c r="I19" s="85">
        <v>0</v>
      </c>
      <c r="J19" s="67">
        <f t="shared" si="4"/>
        <v>8</v>
      </c>
      <c r="K19" s="67">
        <f t="shared" si="5"/>
        <v>8</v>
      </c>
      <c r="L19" s="67">
        <f t="shared" si="6"/>
        <v>8</v>
      </c>
      <c r="M19" s="67">
        <f t="shared" si="7"/>
        <v>8</v>
      </c>
      <c r="N19" s="67">
        <f t="shared" si="8"/>
        <v>8</v>
      </c>
      <c r="O19" s="67">
        <f t="shared" si="9"/>
        <v>8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66">
        <f t="shared" si="1"/>
        <v>0</v>
      </c>
    </row>
    <row r="20" spans="1:22" ht="12.75" x14ac:dyDescent="0.2">
      <c r="A20" s="66">
        <v>18</v>
      </c>
      <c r="B20" s="87">
        <f t="shared" si="0"/>
        <v>0</v>
      </c>
      <c r="C20" s="67">
        <f t="shared" si="2"/>
        <v>54</v>
      </c>
      <c r="D20" s="86">
        <v>0</v>
      </c>
      <c r="E20" s="71">
        <f t="shared" si="3"/>
        <v>54</v>
      </c>
      <c r="F20" s="85">
        <v>0</v>
      </c>
      <c r="G20" s="85">
        <v>0</v>
      </c>
      <c r="H20" s="85">
        <v>0</v>
      </c>
      <c r="I20" s="85">
        <v>0</v>
      </c>
      <c r="J20" s="67">
        <f t="shared" si="4"/>
        <v>9</v>
      </c>
      <c r="K20" s="67">
        <f t="shared" si="5"/>
        <v>9</v>
      </c>
      <c r="L20" s="67">
        <f t="shared" si="6"/>
        <v>9</v>
      </c>
      <c r="M20" s="67">
        <f t="shared" si="7"/>
        <v>9</v>
      </c>
      <c r="N20" s="67">
        <f t="shared" si="8"/>
        <v>9</v>
      </c>
      <c r="O20" s="67">
        <f t="shared" si="9"/>
        <v>9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66">
        <f t="shared" si="1"/>
        <v>0</v>
      </c>
    </row>
    <row r="21" spans="1:22" ht="12.75" x14ac:dyDescent="0.2">
      <c r="A21" s="66">
        <v>19</v>
      </c>
      <c r="B21" s="87">
        <f t="shared" si="0"/>
        <v>0</v>
      </c>
      <c r="C21" s="67">
        <f t="shared" si="2"/>
        <v>54</v>
      </c>
      <c r="D21" s="86">
        <v>0</v>
      </c>
      <c r="E21" s="71">
        <f t="shared" si="3"/>
        <v>54</v>
      </c>
      <c r="F21" s="85">
        <v>0</v>
      </c>
      <c r="G21" s="85">
        <v>0</v>
      </c>
      <c r="H21" s="85">
        <v>0</v>
      </c>
      <c r="I21" s="85">
        <v>0</v>
      </c>
      <c r="J21" s="67">
        <f t="shared" si="4"/>
        <v>9</v>
      </c>
      <c r="K21" s="67">
        <f t="shared" si="5"/>
        <v>9</v>
      </c>
      <c r="L21" s="67">
        <f t="shared" si="6"/>
        <v>9</v>
      </c>
      <c r="M21" s="67">
        <f t="shared" si="7"/>
        <v>9</v>
      </c>
      <c r="N21" s="67">
        <f t="shared" si="8"/>
        <v>9</v>
      </c>
      <c r="O21" s="67">
        <f t="shared" si="9"/>
        <v>9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66">
        <f t="shared" si="1"/>
        <v>0</v>
      </c>
    </row>
    <row r="22" spans="1:22" ht="12.75" x14ac:dyDescent="0.2">
      <c r="A22" s="66">
        <v>20</v>
      </c>
      <c r="B22" s="87">
        <f t="shared" si="0"/>
        <v>0</v>
      </c>
      <c r="C22" s="67">
        <f t="shared" si="2"/>
        <v>60</v>
      </c>
      <c r="D22" s="86">
        <v>0</v>
      </c>
      <c r="E22" s="71">
        <f t="shared" si="3"/>
        <v>60</v>
      </c>
      <c r="F22" s="85">
        <v>0</v>
      </c>
      <c r="G22" s="85">
        <v>0</v>
      </c>
      <c r="H22" s="85">
        <v>0</v>
      </c>
      <c r="I22" s="85">
        <v>0</v>
      </c>
      <c r="J22" s="67">
        <f t="shared" si="4"/>
        <v>10</v>
      </c>
      <c r="K22" s="67">
        <f t="shared" si="5"/>
        <v>10</v>
      </c>
      <c r="L22" s="67">
        <f t="shared" si="6"/>
        <v>10</v>
      </c>
      <c r="M22" s="67">
        <f t="shared" si="7"/>
        <v>10</v>
      </c>
      <c r="N22" s="67">
        <f t="shared" si="8"/>
        <v>10</v>
      </c>
      <c r="O22" s="67">
        <f t="shared" si="9"/>
        <v>10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66">
        <f t="shared" si="1"/>
        <v>0</v>
      </c>
    </row>
    <row r="23" spans="1:22" ht="12.75" x14ac:dyDescent="0.2">
      <c r="A23" s="66">
        <v>21</v>
      </c>
      <c r="B23" s="87">
        <f t="shared" si="0"/>
        <v>0</v>
      </c>
      <c r="C23" s="67">
        <f t="shared" si="2"/>
        <v>60</v>
      </c>
      <c r="D23" s="86">
        <v>0</v>
      </c>
      <c r="E23" s="71">
        <f t="shared" si="3"/>
        <v>60</v>
      </c>
      <c r="F23" s="85">
        <v>0</v>
      </c>
      <c r="G23" s="85">
        <v>0</v>
      </c>
      <c r="H23" s="85">
        <v>0</v>
      </c>
      <c r="I23" s="85">
        <v>0</v>
      </c>
      <c r="J23" s="67">
        <f t="shared" si="4"/>
        <v>10</v>
      </c>
      <c r="K23" s="67">
        <f t="shared" si="5"/>
        <v>10</v>
      </c>
      <c r="L23" s="67">
        <f t="shared" si="6"/>
        <v>10</v>
      </c>
      <c r="M23" s="67">
        <f t="shared" si="7"/>
        <v>10</v>
      </c>
      <c r="N23" s="67">
        <f t="shared" si="8"/>
        <v>10</v>
      </c>
      <c r="O23" s="67">
        <f t="shared" si="9"/>
        <v>10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66">
        <f t="shared" si="1"/>
        <v>0</v>
      </c>
    </row>
    <row r="24" spans="1:22" ht="12.75" x14ac:dyDescent="0.2">
      <c r="A24" s="66">
        <v>22</v>
      </c>
      <c r="B24" s="87">
        <f t="shared" si="0"/>
        <v>0</v>
      </c>
      <c r="C24" s="67">
        <f t="shared" si="2"/>
        <v>66</v>
      </c>
      <c r="D24" s="86">
        <v>0</v>
      </c>
      <c r="E24" s="71">
        <f t="shared" si="3"/>
        <v>66</v>
      </c>
      <c r="F24" s="85">
        <v>0</v>
      </c>
      <c r="G24" s="85">
        <v>0</v>
      </c>
      <c r="H24" s="85">
        <v>0</v>
      </c>
      <c r="I24" s="85">
        <v>0</v>
      </c>
      <c r="J24" s="67">
        <f t="shared" si="4"/>
        <v>11</v>
      </c>
      <c r="K24" s="67">
        <f t="shared" si="5"/>
        <v>11</v>
      </c>
      <c r="L24" s="67">
        <f t="shared" si="6"/>
        <v>11</v>
      </c>
      <c r="M24" s="67">
        <f t="shared" si="7"/>
        <v>11</v>
      </c>
      <c r="N24" s="67">
        <f t="shared" si="8"/>
        <v>11</v>
      </c>
      <c r="O24" s="67">
        <f t="shared" si="9"/>
        <v>11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66">
        <f t="shared" si="1"/>
        <v>0</v>
      </c>
    </row>
    <row r="25" spans="1:22" ht="12.75" x14ac:dyDescent="0.2">
      <c r="A25" s="66">
        <v>23</v>
      </c>
      <c r="B25" s="87">
        <f t="shared" si="0"/>
        <v>0</v>
      </c>
      <c r="C25" s="67">
        <f t="shared" si="2"/>
        <v>66</v>
      </c>
      <c r="D25" s="86">
        <v>0</v>
      </c>
      <c r="E25" s="71">
        <f t="shared" si="3"/>
        <v>66</v>
      </c>
      <c r="F25" s="85">
        <v>0</v>
      </c>
      <c r="G25" s="85">
        <v>0</v>
      </c>
      <c r="H25" s="85">
        <v>0</v>
      </c>
      <c r="I25" s="85">
        <v>0</v>
      </c>
      <c r="J25" s="67">
        <f t="shared" si="4"/>
        <v>11</v>
      </c>
      <c r="K25" s="67">
        <f t="shared" si="5"/>
        <v>11</v>
      </c>
      <c r="L25" s="67">
        <f t="shared" si="6"/>
        <v>11</v>
      </c>
      <c r="M25" s="67">
        <f t="shared" si="7"/>
        <v>11</v>
      </c>
      <c r="N25" s="67">
        <f t="shared" si="8"/>
        <v>11</v>
      </c>
      <c r="O25" s="67">
        <f t="shared" si="9"/>
        <v>11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84">
        <v>0</v>
      </c>
      <c r="V25" s="66">
        <f t="shared" si="1"/>
        <v>0</v>
      </c>
    </row>
    <row r="26" spans="1:22" ht="12.75" x14ac:dyDescent="0.2">
      <c r="A26" s="66">
        <v>24</v>
      </c>
      <c r="B26" s="87">
        <f t="shared" si="0"/>
        <v>0</v>
      </c>
      <c r="C26" s="67">
        <f t="shared" si="2"/>
        <v>72</v>
      </c>
      <c r="D26" s="86">
        <v>0</v>
      </c>
      <c r="E26" s="71">
        <f t="shared" si="3"/>
        <v>72</v>
      </c>
      <c r="F26" s="85">
        <v>0</v>
      </c>
      <c r="G26" s="85">
        <v>0</v>
      </c>
      <c r="H26" s="85">
        <v>0</v>
      </c>
      <c r="I26" s="85">
        <v>0</v>
      </c>
      <c r="J26" s="67">
        <f t="shared" si="4"/>
        <v>12</v>
      </c>
      <c r="K26" s="67">
        <f t="shared" si="5"/>
        <v>12</v>
      </c>
      <c r="L26" s="67">
        <f t="shared" si="6"/>
        <v>12</v>
      </c>
      <c r="M26" s="67">
        <f t="shared" si="7"/>
        <v>12</v>
      </c>
      <c r="N26" s="67">
        <f t="shared" si="8"/>
        <v>12</v>
      </c>
      <c r="O26" s="67">
        <f t="shared" si="9"/>
        <v>12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66">
        <f t="shared" si="1"/>
        <v>0</v>
      </c>
    </row>
    <row r="27" spans="1:22" ht="12.75" x14ac:dyDescent="0.2">
      <c r="A27" s="66">
        <v>25</v>
      </c>
      <c r="B27" s="87">
        <f t="shared" si="0"/>
        <v>0</v>
      </c>
      <c r="C27" s="67">
        <f t="shared" si="2"/>
        <v>72</v>
      </c>
      <c r="D27" s="86">
        <v>0</v>
      </c>
      <c r="E27" s="71">
        <f t="shared" si="3"/>
        <v>72</v>
      </c>
      <c r="F27" s="85">
        <v>0</v>
      </c>
      <c r="G27" s="85">
        <v>0</v>
      </c>
      <c r="H27" s="85">
        <v>0</v>
      </c>
      <c r="I27" s="85">
        <v>0</v>
      </c>
      <c r="J27" s="67">
        <f t="shared" si="4"/>
        <v>12</v>
      </c>
      <c r="K27" s="67">
        <f t="shared" si="5"/>
        <v>12</v>
      </c>
      <c r="L27" s="67">
        <f t="shared" si="6"/>
        <v>12</v>
      </c>
      <c r="M27" s="67">
        <f t="shared" si="7"/>
        <v>12</v>
      </c>
      <c r="N27" s="67">
        <f t="shared" si="8"/>
        <v>12</v>
      </c>
      <c r="O27" s="67">
        <f t="shared" si="9"/>
        <v>12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66">
        <f t="shared" si="1"/>
        <v>0</v>
      </c>
    </row>
    <row r="28" spans="1:22" ht="12.75" x14ac:dyDescent="0.2">
      <c r="A28" s="66">
        <v>26</v>
      </c>
      <c r="B28" s="87">
        <f t="shared" si="0"/>
        <v>0</v>
      </c>
      <c r="C28" s="67">
        <f t="shared" si="2"/>
        <v>78</v>
      </c>
      <c r="D28" s="86">
        <v>0</v>
      </c>
      <c r="E28" s="71">
        <f t="shared" si="3"/>
        <v>78</v>
      </c>
      <c r="F28" s="85">
        <v>0</v>
      </c>
      <c r="G28" s="85">
        <v>0</v>
      </c>
      <c r="H28" s="85">
        <v>0</v>
      </c>
      <c r="I28" s="85">
        <v>0</v>
      </c>
      <c r="J28" s="67">
        <f t="shared" si="4"/>
        <v>13</v>
      </c>
      <c r="K28" s="67">
        <f t="shared" si="5"/>
        <v>13</v>
      </c>
      <c r="L28" s="67">
        <f t="shared" si="6"/>
        <v>13</v>
      </c>
      <c r="M28" s="67">
        <f t="shared" si="7"/>
        <v>13</v>
      </c>
      <c r="N28" s="67">
        <f t="shared" si="8"/>
        <v>13</v>
      </c>
      <c r="O28" s="67">
        <f t="shared" si="9"/>
        <v>13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66">
        <f t="shared" si="1"/>
        <v>0</v>
      </c>
    </row>
    <row r="29" spans="1:22" ht="12.75" x14ac:dyDescent="0.2">
      <c r="A29" s="66">
        <v>27</v>
      </c>
      <c r="B29" s="87">
        <f t="shared" si="0"/>
        <v>0</v>
      </c>
      <c r="C29" s="67">
        <f t="shared" si="2"/>
        <v>78</v>
      </c>
      <c r="D29" s="86">
        <v>0</v>
      </c>
      <c r="E29" s="71">
        <f t="shared" si="3"/>
        <v>78</v>
      </c>
      <c r="F29" s="85">
        <v>0</v>
      </c>
      <c r="G29" s="85">
        <v>0</v>
      </c>
      <c r="H29" s="85">
        <v>0</v>
      </c>
      <c r="I29" s="85">
        <v>0</v>
      </c>
      <c r="J29" s="67">
        <f t="shared" si="4"/>
        <v>13</v>
      </c>
      <c r="K29" s="67">
        <f t="shared" si="5"/>
        <v>13</v>
      </c>
      <c r="L29" s="67">
        <f t="shared" si="6"/>
        <v>13</v>
      </c>
      <c r="M29" s="67">
        <f t="shared" si="7"/>
        <v>13</v>
      </c>
      <c r="N29" s="67">
        <f t="shared" si="8"/>
        <v>13</v>
      </c>
      <c r="O29" s="67">
        <f t="shared" si="9"/>
        <v>13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66">
        <f t="shared" si="1"/>
        <v>0</v>
      </c>
    </row>
    <row r="30" spans="1:22" ht="12.75" x14ac:dyDescent="0.2">
      <c r="A30" s="66">
        <v>28</v>
      </c>
      <c r="B30" s="87">
        <f t="shared" si="0"/>
        <v>0</v>
      </c>
      <c r="C30" s="67">
        <f t="shared" si="2"/>
        <v>84</v>
      </c>
      <c r="D30" s="86">
        <v>0</v>
      </c>
      <c r="E30" s="71">
        <f t="shared" si="3"/>
        <v>84</v>
      </c>
      <c r="F30" s="85">
        <v>0</v>
      </c>
      <c r="G30" s="85">
        <v>0</v>
      </c>
      <c r="H30" s="85">
        <v>0</v>
      </c>
      <c r="I30" s="85">
        <v>0</v>
      </c>
      <c r="J30" s="67">
        <f t="shared" si="4"/>
        <v>14</v>
      </c>
      <c r="K30" s="67">
        <f t="shared" si="5"/>
        <v>14</v>
      </c>
      <c r="L30" s="67">
        <f t="shared" si="6"/>
        <v>14</v>
      </c>
      <c r="M30" s="67">
        <f t="shared" si="7"/>
        <v>14</v>
      </c>
      <c r="N30" s="67">
        <f t="shared" si="8"/>
        <v>14</v>
      </c>
      <c r="O30" s="67">
        <f t="shared" si="9"/>
        <v>14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66">
        <f t="shared" si="1"/>
        <v>0</v>
      </c>
    </row>
    <row r="31" spans="1:22" ht="12.75" x14ac:dyDescent="0.2">
      <c r="A31" s="66">
        <v>29</v>
      </c>
      <c r="B31" s="87">
        <f t="shared" si="0"/>
        <v>0</v>
      </c>
      <c r="C31" s="67">
        <f t="shared" si="2"/>
        <v>84</v>
      </c>
      <c r="D31" s="86">
        <v>0</v>
      </c>
      <c r="E31" s="71">
        <f t="shared" si="3"/>
        <v>84</v>
      </c>
      <c r="F31" s="85">
        <v>0</v>
      </c>
      <c r="G31" s="85">
        <v>0</v>
      </c>
      <c r="H31" s="85">
        <v>0</v>
      </c>
      <c r="I31" s="85">
        <v>0</v>
      </c>
      <c r="J31" s="67">
        <f t="shared" si="4"/>
        <v>14</v>
      </c>
      <c r="K31" s="67">
        <f t="shared" si="5"/>
        <v>14</v>
      </c>
      <c r="L31" s="67">
        <f t="shared" si="6"/>
        <v>14</v>
      </c>
      <c r="M31" s="67">
        <f t="shared" si="7"/>
        <v>14</v>
      </c>
      <c r="N31" s="67">
        <f t="shared" si="8"/>
        <v>14</v>
      </c>
      <c r="O31" s="67">
        <f t="shared" si="9"/>
        <v>14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66">
        <f t="shared" si="1"/>
        <v>0</v>
      </c>
    </row>
    <row r="32" spans="1:22" ht="12.75" x14ac:dyDescent="0.2">
      <c r="A32" s="66">
        <v>30</v>
      </c>
      <c r="B32" s="87">
        <f t="shared" si="0"/>
        <v>0</v>
      </c>
      <c r="C32" s="67">
        <f t="shared" si="2"/>
        <v>90</v>
      </c>
      <c r="D32" s="86">
        <v>0</v>
      </c>
      <c r="E32" s="71">
        <f t="shared" si="3"/>
        <v>90</v>
      </c>
      <c r="F32" s="85">
        <v>0</v>
      </c>
      <c r="G32" s="85">
        <v>0</v>
      </c>
      <c r="H32" s="85">
        <v>0</v>
      </c>
      <c r="I32" s="85">
        <v>0</v>
      </c>
      <c r="J32" s="67">
        <f t="shared" si="4"/>
        <v>15</v>
      </c>
      <c r="K32" s="67">
        <f t="shared" si="5"/>
        <v>15</v>
      </c>
      <c r="L32" s="67">
        <f t="shared" si="6"/>
        <v>15</v>
      </c>
      <c r="M32" s="67">
        <f t="shared" si="7"/>
        <v>15</v>
      </c>
      <c r="N32" s="67">
        <f t="shared" si="8"/>
        <v>15</v>
      </c>
      <c r="O32" s="67">
        <f t="shared" si="9"/>
        <v>15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66">
        <f t="shared" si="1"/>
        <v>0</v>
      </c>
    </row>
    <row r="33" spans="1:22" ht="12.75" x14ac:dyDescent="0.2">
      <c r="A33" s="66">
        <v>31</v>
      </c>
      <c r="B33" s="87">
        <f t="shared" si="0"/>
        <v>0</v>
      </c>
      <c r="C33" s="67">
        <f t="shared" si="2"/>
        <v>90</v>
      </c>
      <c r="D33" s="86">
        <v>0</v>
      </c>
      <c r="E33" s="71">
        <f t="shared" si="3"/>
        <v>90</v>
      </c>
      <c r="F33" s="85">
        <v>0</v>
      </c>
      <c r="G33" s="85">
        <v>0</v>
      </c>
      <c r="H33" s="85">
        <v>0</v>
      </c>
      <c r="I33" s="85">
        <v>0</v>
      </c>
      <c r="J33" s="67">
        <f t="shared" si="4"/>
        <v>15</v>
      </c>
      <c r="K33" s="67">
        <f t="shared" si="5"/>
        <v>15</v>
      </c>
      <c r="L33" s="67">
        <f t="shared" si="6"/>
        <v>15</v>
      </c>
      <c r="M33" s="67">
        <f t="shared" si="7"/>
        <v>15</v>
      </c>
      <c r="N33" s="67">
        <f t="shared" si="8"/>
        <v>15</v>
      </c>
      <c r="O33" s="67">
        <f t="shared" si="9"/>
        <v>15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66">
        <f t="shared" si="1"/>
        <v>0</v>
      </c>
    </row>
    <row r="34" spans="1:22" ht="12.75" x14ac:dyDescent="0.2">
      <c r="A34" s="66">
        <v>32</v>
      </c>
      <c r="B34" s="87">
        <f t="shared" si="0"/>
        <v>0</v>
      </c>
      <c r="C34" s="67">
        <f t="shared" si="2"/>
        <v>96</v>
      </c>
      <c r="D34" s="86">
        <v>0</v>
      </c>
      <c r="E34" s="71">
        <f t="shared" si="3"/>
        <v>96</v>
      </c>
      <c r="F34" s="85">
        <v>0</v>
      </c>
      <c r="G34" s="85">
        <v>0</v>
      </c>
      <c r="H34" s="85">
        <v>0</v>
      </c>
      <c r="I34" s="85">
        <v>0</v>
      </c>
      <c r="J34" s="67">
        <f t="shared" si="4"/>
        <v>16</v>
      </c>
      <c r="K34" s="67">
        <f t="shared" si="5"/>
        <v>16</v>
      </c>
      <c r="L34" s="67">
        <f t="shared" si="6"/>
        <v>16</v>
      </c>
      <c r="M34" s="67">
        <f t="shared" si="7"/>
        <v>16</v>
      </c>
      <c r="N34" s="67">
        <f t="shared" si="8"/>
        <v>16</v>
      </c>
      <c r="O34" s="67">
        <f t="shared" si="9"/>
        <v>16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66">
        <f t="shared" si="1"/>
        <v>0</v>
      </c>
    </row>
    <row r="35" spans="1:22" ht="12.75" x14ac:dyDescent="0.2">
      <c r="A35" s="66">
        <v>33</v>
      </c>
      <c r="B35" s="87">
        <f t="shared" si="0"/>
        <v>0</v>
      </c>
      <c r="C35" s="67">
        <f t="shared" si="2"/>
        <v>96</v>
      </c>
      <c r="D35" s="86">
        <v>0</v>
      </c>
      <c r="E35" s="71">
        <f t="shared" si="3"/>
        <v>96</v>
      </c>
      <c r="F35" s="85">
        <v>0</v>
      </c>
      <c r="G35" s="85">
        <v>0</v>
      </c>
      <c r="H35" s="85">
        <v>0</v>
      </c>
      <c r="I35" s="85">
        <v>0</v>
      </c>
      <c r="J35" s="67">
        <f t="shared" si="4"/>
        <v>16</v>
      </c>
      <c r="K35" s="67">
        <f t="shared" si="5"/>
        <v>16</v>
      </c>
      <c r="L35" s="67">
        <f t="shared" si="6"/>
        <v>16</v>
      </c>
      <c r="M35" s="67">
        <f t="shared" si="7"/>
        <v>16</v>
      </c>
      <c r="N35" s="67">
        <f t="shared" si="8"/>
        <v>16</v>
      </c>
      <c r="O35" s="67">
        <f t="shared" si="9"/>
        <v>16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66">
        <f t="shared" si="1"/>
        <v>0</v>
      </c>
    </row>
    <row r="36" spans="1:22" ht="12.75" x14ac:dyDescent="0.2">
      <c r="A36" s="66">
        <v>34</v>
      </c>
      <c r="B36" s="87">
        <f t="shared" si="0"/>
        <v>0</v>
      </c>
      <c r="C36" s="67">
        <f t="shared" si="2"/>
        <v>102</v>
      </c>
      <c r="D36" s="86">
        <v>0</v>
      </c>
      <c r="E36" s="71">
        <f t="shared" si="3"/>
        <v>102</v>
      </c>
      <c r="F36" s="85">
        <v>0</v>
      </c>
      <c r="G36" s="85">
        <v>0</v>
      </c>
      <c r="H36" s="85">
        <v>0</v>
      </c>
      <c r="I36" s="85">
        <v>0</v>
      </c>
      <c r="J36" s="67">
        <f t="shared" si="4"/>
        <v>17</v>
      </c>
      <c r="K36" s="67">
        <f t="shared" si="5"/>
        <v>17</v>
      </c>
      <c r="L36" s="67">
        <f t="shared" si="6"/>
        <v>17</v>
      </c>
      <c r="M36" s="67">
        <f t="shared" si="7"/>
        <v>17</v>
      </c>
      <c r="N36" s="67">
        <f t="shared" si="8"/>
        <v>17</v>
      </c>
      <c r="O36" s="67">
        <f t="shared" si="9"/>
        <v>17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66">
        <f t="shared" si="1"/>
        <v>0</v>
      </c>
    </row>
    <row r="37" spans="1:22" ht="12.75" x14ac:dyDescent="0.2">
      <c r="A37" s="66">
        <v>35</v>
      </c>
      <c r="B37" s="87">
        <f t="shared" si="0"/>
        <v>0</v>
      </c>
      <c r="C37" s="67">
        <f t="shared" si="2"/>
        <v>102</v>
      </c>
      <c r="D37" s="86">
        <v>0</v>
      </c>
      <c r="E37" s="71">
        <f t="shared" si="3"/>
        <v>102</v>
      </c>
      <c r="F37" s="85">
        <v>0</v>
      </c>
      <c r="G37" s="85">
        <v>0</v>
      </c>
      <c r="H37" s="85">
        <v>0</v>
      </c>
      <c r="I37" s="85">
        <v>0</v>
      </c>
      <c r="J37" s="67">
        <f t="shared" si="4"/>
        <v>17</v>
      </c>
      <c r="K37" s="67">
        <f t="shared" si="5"/>
        <v>17</v>
      </c>
      <c r="L37" s="67">
        <f t="shared" si="6"/>
        <v>17</v>
      </c>
      <c r="M37" s="67">
        <f t="shared" si="7"/>
        <v>17</v>
      </c>
      <c r="N37" s="67">
        <f t="shared" si="8"/>
        <v>17</v>
      </c>
      <c r="O37" s="67">
        <f t="shared" si="9"/>
        <v>17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66">
        <f t="shared" si="1"/>
        <v>0</v>
      </c>
    </row>
    <row r="38" spans="1:22" ht="12.75" x14ac:dyDescent="0.2">
      <c r="A38" s="66">
        <v>36</v>
      </c>
      <c r="B38" s="87">
        <f t="shared" si="0"/>
        <v>0</v>
      </c>
      <c r="C38" s="67">
        <f t="shared" si="2"/>
        <v>108</v>
      </c>
      <c r="D38" s="86">
        <v>0</v>
      </c>
      <c r="E38" s="71">
        <f t="shared" si="3"/>
        <v>108</v>
      </c>
      <c r="F38" s="85">
        <v>0</v>
      </c>
      <c r="G38" s="85">
        <v>0</v>
      </c>
      <c r="H38" s="85">
        <v>0</v>
      </c>
      <c r="I38" s="85">
        <v>0</v>
      </c>
      <c r="J38" s="67">
        <f t="shared" si="4"/>
        <v>18</v>
      </c>
      <c r="K38" s="67">
        <f t="shared" si="5"/>
        <v>18</v>
      </c>
      <c r="L38" s="67">
        <f t="shared" si="6"/>
        <v>18</v>
      </c>
      <c r="M38" s="67">
        <f t="shared" si="7"/>
        <v>18</v>
      </c>
      <c r="N38" s="67">
        <f t="shared" si="8"/>
        <v>18</v>
      </c>
      <c r="O38" s="67">
        <f t="shared" si="9"/>
        <v>18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66">
        <f t="shared" si="1"/>
        <v>0</v>
      </c>
    </row>
    <row r="39" spans="1:22" ht="12.75" x14ac:dyDescent="0.2">
      <c r="A39" s="66">
        <v>37</v>
      </c>
      <c r="B39" s="87">
        <f t="shared" si="0"/>
        <v>0</v>
      </c>
      <c r="C39" s="67">
        <f t="shared" si="2"/>
        <v>108</v>
      </c>
      <c r="D39" s="86">
        <v>0</v>
      </c>
      <c r="E39" s="71">
        <f t="shared" si="3"/>
        <v>108</v>
      </c>
      <c r="F39" s="85">
        <v>0</v>
      </c>
      <c r="G39" s="85">
        <v>0</v>
      </c>
      <c r="H39" s="85">
        <v>0</v>
      </c>
      <c r="I39" s="85">
        <v>0</v>
      </c>
      <c r="J39" s="67">
        <f t="shared" si="4"/>
        <v>18</v>
      </c>
      <c r="K39" s="67">
        <f t="shared" si="5"/>
        <v>18</v>
      </c>
      <c r="L39" s="67">
        <f t="shared" si="6"/>
        <v>18</v>
      </c>
      <c r="M39" s="67">
        <f t="shared" si="7"/>
        <v>18</v>
      </c>
      <c r="N39" s="67">
        <f t="shared" si="8"/>
        <v>18</v>
      </c>
      <c r="O39" s="67">
        <f t="shared" si="9"/>
        <v>18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66">
        <f t="shared" si="1"/>
        <v>0</v>
      </c>
    </row>
    <row r="40" spans="1:22" ht="12.75" x14ac:dyDescent="0.2">
      <c r="A40" s="66">
        <v>38</v>
      </c>
      <c r="B40" s="87">
        <f t="shared" si="0"/>
        <v>0</v>
      </c>
      <c r="C40" s="67">
        <f t="shared" si="2"/>
        <v>114</v>
      </c>
      <c r="D40" s="86">
        <v>0</v>
      </c>
      <c r="E40" s="71">
        <f t="shared" si="3"/>
        <v>114</v>
      </c>
      <c r="F40" s="85">
        <v>0</v>
      </c>
      <c r="G40" s="85">
        <v>0</v>
      </c>
      <c r="H40" s="85">
        <v>0</v>
      </c>
      <c r="I40" s="85">
        <v>0</v>
      </c>
      <c r="J40" s="67">
        <f t="shared" si="4"/>
        <v>19</v>
      </c>
      <c r="K40" s="67">
        <f t="shared" si="5"/>
        <v>19</v>
      </c>
      <c r="L40" s="67">
        <f t="shared" si="6"/>
        <v>19</v>
      </c>
      <c r="M40" s="67">
        <f t="shared" si="7"/>
        <v>19</v>
      </c>
      <c r="N40" s="67">
        <f t="shared" si="8"/>
        <v>19</v>
      </c>
      <c r="O40" s="67">
        <f t="shared" si="9"/>
        <v>19</v>
      </c>
      <c r="P40" s="84">
        <v>0</v>
      </c>
      <c r="Q40" s="84">
        <v>0</v>
      </c>
      <c r="R40" s="84">
        <v>0</v>
      </c>
      <c r="S40" s="84">
        <v>0</v>
      </c>
      <c r="T40" s="84">
        <v>0</v>
      </c>
      <c r="U40" s="84">
        <v>0</v>
      </c>
      <c r="V40" s="66">
        <f t="shared" si="1"/>
        <v>0</v>
      </c>
    </row>
    <row r="41" spans="1:22" ht="12.75" x14ac:dyDescent="0.2">
      <c r="A41" s="66">
        <v>39</v>
      </c>
      <c r="B41" s="87">
        <f t="shared" si="0"/>
        <v>0</v>
      </c>
      <c r="C41" s="67">
        <f t="shared" si="2"/>
        <v>114</v>
      </c>
      <c r="D41" s="86">
        <v>0</v>
      </c>
      <c r="E41" s="71">
        <f t="shared" si="3"/>
        <v>114</v>
      </c>
      <c r="F41" s="85">
        <v>0</v>
      </c>
      <c r="G41" s="85">
        <v>0</v>
      </c>
      <c r="H41" s="85">
        <v>0</v>
      </c>
      <c r="I41" s="85">
        <v>0</v>
      </c>
      <c r="J41" s="67">
        <f t="shared" si="4"/>
        <v>19</v>
      </c>
      <c r="K41" s="67">
        <f t="shared" si="5"/>
        <v>19</v>
      </c>
      <c r="L41" s="67">
        <f t="shared" si="6"/>
        <v>19</v>
      </c>
      <c r="M41" s="67">
        <f t="shared" si="7"/>
        <v>19</v>
      </c>
      <c r="N41" s="67">
        <f t="shared" si="8"/>
        <v>19</v>
      </c>
      <c r="O41" s="67">
        <f t="shared" si="9"/>
        <v>19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66">
        <f t="shared" si="1"/>
        <v>0</v>
      </c>
    </row>
    <row r="42" spans="1:22" ht="12.75" x14ac:dyDescent="0.2">
      <c r="A42" s="66">
        <v>40</v>
      </c>
      <c r="B42" s="87">
        <f t="shared" si="0"/>
        <v>0</v>
      </c>
      <c r="C42" s="67">
        <f t="shared" si="2"/>
        <v>120</v>
      </c>
      <c r="D42" s="86">
        <v>0</v>
      </c>
      <c r="E42" s="71">
        <f t="shared" si="3"/>
        <v>120</v>
      </c>
      <c r="F42" s="85">
        <v>0</v>
      </c>
      <c r="G42" s="85">
        <v>0</v>
      </c>
      <c r="H42" s="85">
        <v>0</v>
      </c>
      <c r="I42" s="85">
        <v>0</v>
      </c>
      <c r="J42" s="67">
        <f t="shared" si="4"/>
        <v>20</v>
      </c>
      <c r="K42" s="67">
        <f t="shared" si="5"/>
        <v>20</v>
      </c>
      <c r="L42" s="67">
        <f t="shared" si="6"/>
        <v>20</v>
      </c>
      <c r="M42" s="67">
        <f t="shared" si="7"/>
        <v>20</v>
      </c>
      <c r="N42" s="67">
        <f t="shared" si="8"/>
        <v>20</v>
      </c>
      <c r="O42" s="67">
        <f t="shared" si="9"/>
        <v>20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66">
        <f t="shared" si="1"/>
        <v>0</v>
      </c>
    </row>
    <row r="43" spans="1:22" ht="12.75" x14ac:dyDescent="0.2">
      <c r="A43" s="66">
        <v>41</v>
      </c>
      <c r="B43" s="87">
        <f t="shared" si="0"/>
        <v>0</v>
      </c>
      <c r="C43" s="67">
        <f t="shared" si="2"/>
        <v>120</v>
      </c>
      <c r="D43" s="86">
        <v>0</v>
      </c>
      <c r="E43" s="71">
        <f t="shared" si="3"/>
        <v>120</v>
      </c>
      <c r="F43" s="85">
        <v>0</v>
      </c>
      <c r="G43" s="85">
        <v>0</v>
      </c>
      <c r="H43" s="85">
        <v>0</v>
      </c>
      <c r="I43" s="85">
        <v>0</v>
      </c>
      <c r="J43" s="67">
        <f t="shared" si="4"/>
        <v>20</v>
      </c>
      <c r="K43" s="67">
        <f t="shared" si="5"/>
        <v>20</v>
      </c>
      <c r="L43" s="67">
        <f t="shared" si="6"/>
        <v>20</v>
      </c>
      <c r="M43" s="67">
        <f t="shared" si="7"/>
        <v>20</v>
      </c>
      <c r="N43" s="67">
        <f t="shared" si="8"/>
        <v>20</v>
      </c>
      <c r="O43" s="67">
        <f t="shared" si="9"/>
        <v>20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66">
        <f t="shared" si="1"/>
        <v>0</v>
      </c>
    </row>
    <row r="44" spans="1:22" ht="12.75" x14ac:dyDescent="0.2">
      <c r="A44" s="66">
        <v>42</v>
      </c>
      <c r="B44" s="87">
        <f t="shared" si="0"/>
        <v>0</v>
      </c>
      <c r="C44" s="67">
        <f t="shared" si="2"/>
        <v>126</v>
      </c>
      <c r="D44" s="86">
        <v>0</v>
      </c>
      <c r="E44" s="71">
        <f t="shared" si="3"/>
        <v>126</v>
      </c>
      <c r="F44" s="85">
        <v>0</v>
      </c>
      <c r="G44" s="85">
        <v>0</v>
      </c>
      <c r="H44" s="85">
        <v>0</v>
      </c>
      <c r="I44" s="85">
        <v>0</v>
      </c>
      <c r="J44" s="67">
        <f t="shared" si="4"/>
        <v>21</v>
      </c>
      <c r="K44" s="67">
        <f t="shared" si="5"/>
        <v>21</v>
      </c>
      <c r="L44" s="67">
        <f t="shared" si="6"/>
        <v>21</v>
      </c>
      <c r="M44" s="67">
        <f t="shared" si="7"/>
        <v>21</v>
      </c>
      <c r="N44" s="67">
        <f t="shared" si="8"/>
        <v>21</v>
      </c>
      <c r="O44" s="67">
        <f t="shared" si="9"/>
        <v>21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66">
        <f t="shared" si="1"/>
        <v>0</v>
      </c>
    </row>
    <row r="45" spans="1:22" ht="12.75" x14ac:dyDescent="0.2">
      <c r="A45" s="66">
        <v>43</v>
      </c>
      <c r="B45" s="87">
        <f t="shared" si="0"/>
        <v>0</v>
      </c>
      <c r="C45" s="67">
        <f t="shared" si="2"/>
        <v>126</v>
      </c>
      <c r="D45" s="86">
        <v>0</v>
      </c>
      <c r="E45" s="71">
        <f t="shared" si="3"/>
        <v>126</v>
      </c>
      <c r="F45" s="85">
        <v>0</v>
      </c>
      <c r="G45" s="85">
        <v>0</v>
      </c>
      <c r="H45" s="85">
        <v>0</v>
      </c>
      <c r="I45" s="85">
        <v>0</v>
      </c>
      <c r="J45" s="67">
        <f t="shared" si="4"/>
        <v>21</v>
      </c>
      <c r="K45" s="67">
        <f t="shared" si="5"/>
        <v>21</v>
      </c>
      <c r="L45" s="67">
        <f t="shared" si="6"/>
        <v>21</v>
      </c>
      <c r="M45" s="67">
        <f t="shared" si="7"/>
        <v>21</v>
      </c>
      <c r="N45" s="67">
        <f t="shared" si="8"/>
        <v>21</v>
      </c>
      <c r="O45" s="67">
        <f t="shared" si="9"/>
        <v>21</v>
      </c>
      <c r="P45" s="84">
        <v>0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66">
        <f t="shared" si="1"/>
        <v>0</v>
      </c>
    </row>
    <row r="46" spans="1:22" ht="12.75" x14ac:dyDescent="0.2">
      <c r="A46" s="66">
        <v>44</v>
      </c>
      <c r="B46" s="87">
        <f t="shared" si="0"/>
        <v>0</v>
      </c>
      <c r="C46" s="67">
        <f t="shared" si="2"/>
        <v>132</v>
      </c>
      <c r="D46" s="86">
        <v>0</v>
      </c>
      <c r="E46" s="71">
        <f t="shared" si="3"/>
        <v>132</v>
      </c>
      <c r="F46" s="85">
        <v>0</v>
      </c>
      <c r="G46" s="85">
        <v>0</v>
      </c>
      <c r="H46" s="85">
        <v>0</v>
      </c>
      <c r="I46" s="85">
        <v>0</v>
      </c>
      <c r="J46" s="67">
        <f t="shared" si="4"/>
        <v>22</v>
      </c>
      <c r="K46" s="67">
        <f t="shared" si="5"/>
        <v>22</v>
      </c>
      <c r="L46" s="67">
        <f t="shared" si="6"/>
        <v>22</v>
      </c>
      <c r="M46" s="67">
        <f t="shared" si="7"/>
        <v>22</v>
      </c>
      <c r="N46" s="67">
        <f t="shared" si="8"/>
        <v>22</v>
      </c>
      <c r="O46" s="67">
        <f t="shared" si="9"/>
        <v>22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66">
        <f t="shared" si="1"/>
        <v>0</v>
      </c>
    </row>
    <row r="47" spans="1:22" ht="12.75" x14ac:dyDescent="0.2">
      <c r="A47" s="66">
        <v>45</v>
      </c>
      <c r="B47" s="87">
        <f t="shared" si="0"/>
        <v>0</v>
      </c>
      <c r="C47" s="67">
        <f t="shared" si="2"/>
        <v>132</v>
      </c>
      <c r="D47" s="86">
        <v>0</v>
      </c>
      <c r="E47" s="71">
        <f t="shared" si="3"/>
        <v>132</v>
      </c>
      <c r="F47" s="85">
        <v>0</v>
      </c>
      <c r="G47" s="85">
        <v>0</v>
      </c>
      <c r="H47" s="85">
        <v>0</v>
      </c>
      <c r="I47" s="85">
        <v>0</v>
      </c>
      <c r="J47" s="67">
        <f t="shared" si="4"/>
        <v>22</v>
      </c>
      <c r="K47" s="67">
        <f t="shared" si="5"/>
        <v>22</v>
      </c>
      <c r="L47" s="67">
        <f t="shared" si="6"/>
        <v>22</v>
      </c>
      <c r="M47" s="67">
        <f t="shared" si="7"/>
        <v>22</v>
      </c>
      <c r="N47" s="67">
        <f t="shared" si="8"/>
        <v>22</v>
      </c>
      <c r="O47" s="67">
        <f t="shared" si="9"/>
        <v>22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66">
        <f t="shared" si="1"/>
        <v>0</v>
      </c>
    </row>
    <row r="48" spans="1:22" ht="12.75" x14ac:dyDescent="0.2">
      <c r="A48" s="66">
        <v>46</v>
      </c>
      <c r="B48" s="87">
        <f t="shared" si="0"/>
        <v>0</v>
      </c>
      <c r="C48" s="67">
        <f t="shared" si="2"/>
        <v>138</v>
      </c>
      <c r="D48" s="86">
        <v>0</v>
      </c>
      <c r="E48" s="71">
        <f t="shared" si="3"/>
        <v>138</v>
      </c>
      <c r="F48" s="85">
        <v>0</v>
      </c>
      <c r="G48" s="85">
        <v>0</v>
      </c>
      <c r="H48" s="85">
        <v>0</v>
      </c>
      <c r="I48" s="85">
        <v>0</v>
      </c>
      <c r="J48" s="67">
        <f t="shared" si="4"/>
        <v>23</v>
      </c>
      <c r="K48" s="67">
        <f t="shared" si="5"/>
        <v>23</v>
      </c>
      <c r="L48" s="67">
        <f t="shared" si="6"/>
        <v>23</v>
      </c>
      <c r="M48" s="67">
        <f t="shared" si="7"/>
        <v>23</v>
      </c>
      <c r="N48" s="67">
        <f t="shared" si="8"/>
        <v>23</v>
      </c>
      <c r="O48" s="67">
        <f t="shared" si="9"/>
        <v>23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66">
        <f t="shared" si="1"/>
        <v>0</v>
      </c>
    </row>
    <row r="49" spans="1:22" ht="12.75" x14ac:dyDescent="0.2">
      <c r="A49" s="66">
        <v>47</v>
      </c>
      <c r="B49" s="87">
        <f t="shared" si="0"/>
        <v>0</v>
      </c>
      <c r="C49" s="67">
        <f t="shared" si="2"/>
        <v>138</v>
      </c>
      <c r="D49" s="86">
        <v>0</v>
      </c>
      <c r="E49" s="71">
        <f t="shared" si="3"/>
        <v>138</v>
      </c>
      <c r="F49" s="85">
        <v>0</v>
      </c>
      <c r="G49" s="85">
        <v>0</v>
      </c>
      <c r="H49" s="85">
        <v>0</v>
      </c>
      <c r="I49" s="85">
        <v>0</v>
      </c>
      <c r="J49" s="67">
        <f t="shared" si="4"/>
        <v>23</v>
      </c>
      <c r="K49" s="67">
        <f t="shared" si="5"/>
        <v>23</v>
      </c>
      <c r="L49" s="67">
        <f t="shared" si="6"/>
        <v>23</v>
      </c>
      <c r="M49" s="67">
        <f t="shared" si="7"/>
        <v>23</v>
      </c>
      <c r="N49" s="67">
        <f t="shared" si="8"/>
        <v>23</v>
      </c>
      <c r="O49" s="67">
        <f t="shared" si="9"/>
        <v>23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66">
        <f t="shared" si="1"/>
        <v>0</v>
      </c>
    </row>
    <row r="50" spans="1:22" ht="12.75" x14ac:dyDescent="0.2">
      <c r="A50" s="66">
        <v>48</v>
      </c>
      <c r="B50" s="87">
        <f t="shared" si="0"/>
        <v>0</v>
      </c>
      <c r="C50" s="67">
        <f t="shared" si="2"/>
        <v>144</v>
      </c>
      <c r="D50" s="86">
        <v>0</v>
      </c>
      <c r="E50" s="71">
        <f t="shared" si="3"/>
        <v>144</v>
      </c>
      <c r="F50" s="85">
        <v>0</v>
      </c>
      <c r="G50" s="85">
        <v>0</v>
      </c>
      <c r="H50" s="85">
        <v>0</v>
      </c>
      <c r="I50" s="85">
        <v>0</v>
      </c>
      <c r="J50" s="67">
        <f t="shared" si="4"/>
        <v>24</v>
      </c>
      <c r="K50" s="67">
        <f t="shared" si="5"/>
        <v>24</v>
      </c>
      <c r="L50" s="67">
        <f t="shared" si="6"/>
        <v>24</v>
      </c>
      <c r="M50" s="67">
        <f t="shared" si="7"/>
        <v>24</v>
      </c>
      <c r="N50" s="67">
        <f t="shared" si="8"/>
        <v>24</v>
      </c>
      <c r="O50" s="67">
        <f t="shared" si="9"/>
        <v>24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66">
        <f t="shared" si="1"/>
        <v>0</v>
      </c>
    </row>
    <row r="51" spans="1:22" ht="12.75" x14ac:dyDescent="0.2">
      <c r="A51" s="66">
        <v>49</v>
      </c>
      <c r="B51" s="87">
        <f t="shared" si="0"/>
        <v>0</v>
      </c>
      <c r="C51" s="67">
        <f t="shared" si="2"/>
        <v>144</v>
      </c>
      <c r="D51" s="86">
        <v>0</v>
      </c>
      <c r="E51" s="71">
        <f t="shared" si="3"/>
        <v>144</v>
      </c>
      <c r="F51" s="85">
        <v>0</v>
      </c>
      <c r="G51" s="85">
        <v>0</v>
      </c>
      <c r="H51" s="85">
        <v>0</v>
      </c>
      <c r="I51" s="85">
        <v>0</v>
      </c>
      <c r="J51" s="67">
        <f t="shared" si="4"/>
        <v>24</v>
      </c>
      <c r="K51" s="67">
        <f t="shared" si="5"/>
        <v>24</v>
      </c>
      <c r="L51" s="67">
        <f t="shared" si="6"/>
        <v>24</v>
      </c>
      <c r="M51" s="67">
        <f t="shared" si="7"/>
        <v>24</v>
      </c>
      <c r="N51" s="67">
        <f t="shared" si="8"/>
        <v>24</v>
      </c>
      <c r="O51" s="67">
        <f t="shared" si="9"/>
        <v>24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66">
        <f t="shared" si="1"/>
        <v>0</v>
      </c>
    </row>
    <row r="52" spans="1:22" ht="12.75" x14ac:dyDescent="0.2">
      <c r="A52" s="66">
        <v>50</v>
      </c>
      <c r="B52" s="87">
        <f t="shared" si="0"/>
        <v>0</v>
      </c>
      <c r="C52" s="67">
        <f t="shared" si="2"/>
        <v>150</v>
      </c>
      <c r="D52" s="86">
        <v>0</v>
      </c>
      <c r="E52" s="71">
        <f t="shared" si="3"/>
        <v>150</v>
      </c>
      <c r="F52" s="85">
        <v>0</v>
      </c>
      <c r="G52" s="85">
        <v>0</v>
      </c>
      <c r="H52" s="85">
        <v>0</v>
      </c>
      <c r="I52" s="85">
        <v>0</v>
      </c>
      <c r="J52" s="67">
        <f t="shared" si="4"/>
        <v>25</v>
      </c>
      <c r="K52" s="67">
        <f t="shared" si="5"/>
        <v>25</v>
      </c>
      <c r="L52" s="67">
        <f t="shared" si="6"/>
        <v>25</v>
      </c>
      <c r="M52" s="67">
        <f t="shared" si="7"/>
        <v>25</v>
      </c>
      <c r="N52" s="67">
        <f t="shared" si="8"/>
        <v>25</v>
      </c>
      <c r="O52" s="67">
        <f t="shared" si="9"/>
        <v>25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66">
        <f t="shared" si="1"/>
        <v>0</v>
      </c>
    </row>
    <row r="53" spans="1:22" ht="12.75" x14ac:dyDescent="0.2">
      <c r="A53" s="66">
        <v>51</v>
      </c>
      <c r="B53" s="87">
        <f t="shared" si="0"/>
        <v>0</v>
      </c>
      <c r="C53" s="67">
        <f t="shared" si="2"/>
        <v>150</v>
      </c>
      <c r="D53" s="86">
        <v>0</v>
      </c>
      <c r="E53" s="71">
        <f t="shared" si="3"/>
        <v>150</v>
      </c>
      <c r="F53" s="85">
        <v>0</v>
      </c>
      <c r="G53" s="85">
        <v>0</v>
      </c>
      <c r="H53" s="85">
        <v>0</v>
      </c>
      <c r="I53" s="85">
        <v>0</v>
      </c>
      <c r="J53" s="67">
        <f t="shared" si="4"/>
        <v>25</v>
      </c>
      <c r="K53" s="67">
        <f t="shared" si="5"/>
        <v>25</v>
      </c>
      <c r="L53" s="67">
        <f t="shared" si="6"/>
        <v>25</v>
      </c>
      <c r="M53" s="67">
        <f t="shared" si="7"/>
        <v>25</v>
      </c>
      <c r="N53" s="67">
        <f t="shared" si="8"/>
        <v>25</v>
      </c>
      <c r="O53" s="67">
        <f t="shared" si="9"/>
        <v>25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66">
        <f t="shared" si="1"/>
        <v>0</v>
      </c>
    </row>
    <row r="54" spans="1:22" ht="12.75" x14ac:dyDescent="0.2">
      <c r="A54" s="66">
        <v>52</v>
      </c>
      <c r="B54" s="87">
        <f t="shared" si="0"/>
        <v>0</v>
      </c>
      <c r="C54" s="67">
        <f t="shared" si="2"/>
        <v>156</v>
      </c>
      <c r="D54" s="86">
        <v>0</v>
      </c>
      <c r="E54" s="71">
        <f t="shared" si="3"/>
        <v>156</v>
      </c>
      <c r="F54" s="85">
        <v>0</v>
      </c>
      <c r="G54" s="85">
        <v>0</v>
      </c>
      <c r="H54" s="85">
        <v>0</v>
      </c>
      <c r="I54" s="85">
        <v>0</v>
      </c>
      <c r="J54" s="67">
        <f t="shared" si="4"/>
        <v>26</v>
      </c>
      <c r="K54" s="67">
        <f t="shared" si="5"/>
        <v>26</v>
      </c>
      <c r="L54" s="67">
        <f t="shared" si="6"/>
        <v>26</v>
      </c>
      <c r="M54" s="67">
        <f t="shared" si="7"/>
        <v>26</v>
      </c>
      <c r="N54" s="67">
        <f t="shared" si="8"/>
        <v>26</v>
      </c>
      <c r="O54" s="67">
        <f t="shared" si="9"/>
        <v>26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66">
        <f t="shared" si="1"/>
        <v>0</v>
      </c>
    </row>
    <row r="55" spans="1:22" ht="12.75" x14ac:dyDescent="0.2">
      <c r="A55" s="66">
        <v>53</v>
      </c>
      <c r="B55" s="87">
        <f t="shared" si="0"/>
        <v>0</v>
      </c>
      <c r="C55" s="67">
        <f t="shared" si="2"/>
        <v>156</v>
      </c>
      <c r="D55" s="86">
        <v>0</v>
      </c>
      <c r="E55" s="71">
        <f t="shared" si="3"/>
        <v>156</v>
      </c>
      <c r="F55" s="85">
        <v>0</v>
      </c>
      <c r="G55" s="85">
        <v>0</v>
      </c>
      <c r="H55" s="85">
        <v>0</v>
      </c>
      <c r="I55" s="85">
        <v>0</v>
      </c>
      <c r="J55" s="67">
        <f t="shared" si="4"/>
        <v>26</v>
      </c>
      <c r="K55" s="67">
        <f t="shared" si="5"/>
        <v>26</v>
      </c>
      <c r="L55" s="67">
        <f t="shared" si="6"/>
        <v>26</v>
      </c>
      <c r="M55" s="67">
        <f t="shared" si="7"/>
        <v>26</v>
      </c>
      <c r="N55" s="67">
        <f t="shared" si="8"/>
        <v>26</v>
      </c>
      <c r="O55" s="67">
        <f t="shared" si="9"/>
        <v>26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66">
        <f t="shared" si="1"/>
        <v>0</v>
      </c>
    </row>
    <row r="56" spans="1:22" ht="12.75" x14ac:dyDescent="0.2">
      <c r="A56" s="66">
        <v>54</v>
      </c>
      <c r="B56" s="87">
        <f t="shared" si="0"/>
        <v>0</v>
      </c>
      <c r="C56" s="67">
        <f t="shared" si="2"/>
        <v>162</v>
      </c>
      <c r="D56" s="86">
        <v>0</v>
      </c>
      <c r="E56" s="71">
        <f t="shared" si="3"/>
        <v>162</v>
      </c>
      <c r="F56" s="85">
        <v>0</v>
      </c>
      <c r="G56" s="85">
        <v>0</v>
      </c>
      <c r="H56" s="85">
        <v>0</v>
      </c>
      <c r="I56" s="85">
        <v>0</v>
      </c>
      <c r="J56" s="67">
        <f t="shared" si="4"/>
        <v>27</v>
      </c>
      <c r="K56" s="67">
        <f t="shared" si="5"/>
        <v>27</v>
      </c>
      <c r="L56" s="67">
        <f t="shared" si="6"/>
        <v>27</v>
      </c>
      <c r="M56" s="67">
        <f t="shared" si="7"/>
        <v>27</v>
      </c>
      <c r="N56" s="67">
        <f t="shared" si="8"/>
        <v>27</v>
      </c>
      <c r="O56" s="67">
        <f t="shared" si="9"/>
        <v>27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66">
        <f t="shared" si="1"/>
        <v>0</v>
      </c>
    </row>
    <row r="57" spans="1:22" ht="12.75" x14ac:dyDescent="0.2">
      <c r="A57" s="66">
        <v>55</v>
      </c>
      <c r="B57" s="87">
        <f t="shared" si="0"/>
        <v>0</v>
      </c>
      <c r="C57" s="67">
        <f t="shared" si="2"/>
        <v>162</v>
      </c>
      <c r="D57" s="86">
        <v>0</v>
      </c>
      <c r="E57" s="71">
        <f t="shared" si="3"/>
        <v>162</v>
      </c>
      <c r="F57" s="85">
        <v>0</v>
      </c>
      <c r="G57" s="85">
        <v>0</v>
      </c>
      <c r="H57" s="85">
        <v>0</v>
      </c>
      <c r="I57" s="85">
        <v>0</v>
      </c>
      <c r="J57" s="67">
        <f t="shared" si="4"/>
        <v>27</v>
      </c>
      <c r="K57" s="67">
        <f t="shared" si="5"/>
        <v>27</v>
      </c>
      <c r="L57" s="67">
        <f t="shared" si="6"/>
        <v>27</v>
      </c>
      <c r="M57" s="67">
        <f t="shared" si="7"/>
        <v>27</v>
      </c>
      <c r="N57" s="67">
        <f t="shared" si="8"/>
        <v>27</v>
      </c>
      <c r="O57" s="67">
        <f t="shared" si="9"/>
        <v>27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66">
        <f t="shared" si="1"/>
        <v>0</v>
      </c>
    </row>
    <row r="58" spans="1:22" ht="12.75" x14ac:dyDescent="0.2">
      <c r="A58" s="66">
        <v>56</v>
      </c>
      <c r="B58" s="87">
        <f t="shared" si="0"/>
        <v>0</v>
      </c>
      <c r="C58" s="67">
        <f t="shared" si="2"/>
        <v>168</v>
      </c>
      <c r="D58" s="86">
        <v>0</v>
      </c>
      <c r="E58" s="71">
        <f t="shared" si="3"/>
        <v>168</v>
      </c>
      <c r="F58" s="85">
        <v>0</v>
      </c>
      <c r="G58" s="85">
        <v>0</v>
      </c>
      <c r="H58" s="85">
        <v>0</v>
      </c>
      <c r="I58" s="85">
        <v>0</v>
      </c>
      <c r="J58" s="67">
        <f t="shared" si="4"/>
        <v>28</v>
      </c>
      <c r="K58" s="67">
        <f t="shared" si="5"/>
        <v>28</v>
      </c>
      <c r="L58" s="67">
        <f t="shared" si="6"/>
        <v>28</v>
      </c>
      <c r="M58" s="67">
        <f t="shared" si="7"/>
        <v>28</v>
      </c>
      <c r="N58" s="67">
        <f t="shared" si="8"/>
        <v>28</v>
      </c>
      <c r="O58" s="67">
        <f t="shared" si="9"/>
        <v>28</v>
      </c>
      <c r="P58" s="84">
        <v>0</v>
      </c>
      <c r="Q58" s="84">
        <v>0</v>
      </c>
      <c r="R58" s="84">
        <v>0</v>
      </c>
      <c r="S58" s="84">
        <v>0</v>
      </c>
      <c r="T58" s="84">
        <v>0</v>
      </c>
      <c r="U58" s="84">
        <v>0</v>
      </c>
      <c r="V58" s="66">
        <f t="shared" si="1"/>
        <v>0</v>
      </c>
    </row>
    <row r="59" spans="1:22" ht="12.75" x14ac:dyDescent="0.2">
      <c r="A59" s="66">
        <v>57</v>
      </c>
      <c r="B59" s="87">
        <f t="shared" si="0"/>
        <v>0</v>
      </c>
      <c r="C59" s="67">
        <f t="shared" si="2"/>
        <v>168</v>
      </c>
      <c r="D59" s="86">
        <v>0</v>
      </c>
      <c r="E59" s="71">
        <f t="shared" si="3"/>
        <v>168</v>
      </c>
      <c r="F59" s="85">
        <v>0</v>
      </c>
      <c r="G59" s="85">
        <v>0</v>
      </c>
      <c r="H59" s="85">
        <v>0</v>
      </c>
      <c r="I59" s="85">
        <v>0</v>
      </c>
      <c r="J59" s="67">
        <f t="shared" si="4"/>
        <v>28</v>
      </c>
      <c r="K59" s="67">
        <f t="shared" si="5"/>
        <v>28</v>
      </c>
      <c r="L59" s="67">
        <f t="shared" si="6"/>
        <v>28</v>
      </c>
      <c r="M59" s="67">
        <f t="shared" si="7"/>
        <v>28</v>
      </c>
      <c r="N59" s="67">
        <f t="shared" si="8"/>
        <v>28</v>
      </c>
      <c r="O59" s="67">
        <f t="shared" si="9"/>
        <v>28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84">
        <v>0</v>
      </c>
      <c r="V59" s="66">
        <f t="shared" si="1"/>
        <v>0</v>
      </c>
    </row>
    <row r="60" spans="1:22" ht="12.75" x14ac:dyDescent="0.2">
      <c r="A60" s="66">
        <v>58</v>
      </c>
      <c r="B60" s="87">
        <f t="shared" si="0"/>
        <v>0</v>
      </c>
      <c r="C60" s="67">
        <f t="shared" si="2"/>
        <v>174</v>
      </c>
      <c r="D60" s="86">
        <v>0</v>
      </c>
      <c r="E60" s="71">
        <f t="shared" si="3"/>
        <v>174</v>
      </c>
      <c r="F60" s="85">
        <v>0</v>
      </c>
      <c r="G60" s="85">
        <v>0</v>
      </c>
      <c r="H60" s="85">
        <v>0</v>
      </c>
      <c r="I60" s="85">
        <v>0</v>
      </c>
      <c r="J60" s="67">
        <f t="shared" si="4"/>
        <v>29</v>
      </c>
      <c r="K60" s="67">
        <f t="shared" si="5"/>
        <v>29</v>
      </c>
      <c r="L60" s="67">
        <f t="shared" si="6"/>
        <v>29</v>
      </c>
      <c r="M60" s="67">
        <f t="shared" si="7"/>
        <v>29</v>
      </c>
      <c r="N60" s="67">
        <f t="shared" si="8"/>
        <v>29</v>
      </c>
      <c r="O60" s="67">
        <f t="shared" si="9"/>
        <v>29</v>
      </c>
      <c r="P60" s="84">
        <v>0</v>
      </c>
      <c r="Q60" s="84">
        <v>0</v>
      </c>
      <c r="R60" s="84">
        <v>0</v>
      </c>
      <c r="S60" s="84">
        <v>0</v>
      </c>
      <c r="T60" s="84">
        <v>0</v>
      </c>
      <c r="U60" s="84">
        <v>0</v>
      </c>
      <c r="V60" s="66">
        <f t="shared" si="1"/>
        <v>0</v>
      </c>
    </row>
    <row r="61" spans="1:22" ht="12.75" x14ac:dyDescent="0.2">
      <c r="A61" s="66">
        <v>59</v>
      </c>
      <c r="B61" s="87">
        <f t="shared" si="0"/>
        <v>0</v>
      </c>
      <c r="C61" s="67">
        <f t="shared" si="2"/>
        <v>174</v>
      </c>
      <c r="D61" s="86">
        <v>0</v>
      </c>
      <c r="E61" s="71">
        <f t="shared" si="3"/>
        <v>174</v>
      </c>
      <c r="F61" s="85">
        <v>0</v>
      </c>
      <c r="G61" s="85">
        <v>0</v>
      </c>
      <c r="H61" s="85">
        <v>0</v>
      </c>
      <c r="I61" s="85">
        <v>0</v>
      </c>
      <c r="J61" s="67">
        <f t="shared" si="4"/>
        <v>29</v>
      </c>
      <c r="K61" s="67">
        <f t="shared" si="5"/>
        <v>29</v>
      </c>
      <c r="L61" s="67">
        <f t="shared" si="6"/>
        <v>29</v>
      </c>
      <c r="M61" s="67">
        <f t="shared" si="7"/>
        <v>29</v>
      </c>
      <c r="N61" s="67">
        <f t="shared" si="8"/>
        <v>29</v>
      </c>
      <c r="O61" s="67">
        <f t="shared" si="9"/>
        <v>29</v>
      </c>
      <c r="P61" s="84">
        <v>0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66">
        <f t="shared" si="1"/>
        <v>0</v>
      </c>
    </row>
    <row r="62" spans="1:22" ht="12.75" x14ac:dyDescent="0.2">
      <c r="A62" s="66">
        <v>60</v>
      </c>
      <c r="B62" s="87">
        <f t="shared" si="0"/>
        <v>0</v>
      </c>
      <c r="C62" s="67">
        <f t="shared" si="2"/>
        <v>180</v>
      </c>
      <c r="D62" s="86">
        <v>0</v>
      </c>
      <c r="E62" s="71">
        <f t="shared" si="3"/>
        <v>180</v>
      </c>
      <c r="F62" s="85">
        <v>0</v>
      </c>
      <c r="G62" s="85">
        <v>0</v>
      </c>
      <c r="H62" s="85">
        <v>0</v>
      </c>
      <c r="I62" s="85">
        <v>0</v>
      </c>
      <c r="J62" s="67">
        <f t="shared" si="4"/>
        <v>30</v>
      </c>
      <c r="K62" s="67">
        <f t="shared" si="5"/>
        <v>30</v>
      </c>
      <c r="L62" s="67">
        <f t="shared" si="6"/>
        <v>30</v>
      </c>
      <c r="M62" s="67">
        <f t="shared" si="7"/>
        <v>30</v>
      </c>
      <c r="N62" s="67">
        <f t="shared" si="8"/>
        <v>30</v>
      </c>
      <c r="O62" s="67">
        <f t="shared" si="9"/>
        <v>30</v>
      </c>
      <c r="P62" s="84">
        <v>0</v>
      </c>
      <c r="Q62" s="84">
        <v>0</v>
      </c>
      <c r="R62" s="84">
        <v>0</v>
      </c>
      <c r="S62" s="84">
        <v>0</v>
      </c>
      <c r="T62" s="84">
        <v>0</v>
      </c>
      <c r="U62" s="84">
        <v>0</v>
      </c>
      <c r="V62" s="66">
        <f t="shared" si="1"/>
        <v>0</v>
      </c>
    </row>
    <row r="63" spans="1:22" ht="12.75" x14ac:dyDescent="0.2">
      <c r="A63" s="66">
        <v>61</v>
      </c>
      <c r="B63" s="87">
        <f t="shared" si="0"/>
        <v>0</v>
      </c>
      <c r="C63" s="67">
        <f t="shared" si="2"/>
        <v>180</v>
      </c>
      <c r="D63" s="86">
        <v>0</v>
      </c>
      <c r="E63" s="71">
        <f t="shared" si="3"/>
        <v>180</v>
      </c>
      <c r="F63" s="85">
        <v>0</v>
      </c>
      <c r="G63" s="85">
        <v>0</v>
      </c>
      <c r="H63" s="85">
        <v>0</v>
      </c>
      <c r="I63" s="85">
        <v>0</v>
      </c>
      <c r="J63" s="67">
        <f t="shared" si="4"/>
        <v>30</v>
      </c>
      <c r="K63" s="67">
        <f t="shared" si="5"/>
        <v>30</v>
      </c>
      <c r="L63" s="67">
        <f t="shared" si="6"/>
        <v>30</v>
      </c>
      <c r="M63" s="67">
        <f t="shared" si="7"/>
        <v>30</v>
      </c>
      <c r="N63" s="67">
        <f t="shared" si="8"/>
        <v>30</v>
      </c>
      <c r="O63" s="67">
        <f t="shared" si="9"/>
        <v>30</v>
      </c>
      <c r="P63" s="84">
        <v>0</v>
      </c>
      <c r="Q63" s="84">
        <v>0</v>
      </c>
      <c r="R63" s="84">
        <v>0</v>
      </c>
      <c r="S63" s="84">
        <v>0</v>
      </c>
      <c r="T63" s="84">
        <v>0</v>
      </c>
      <c r="U63" s="84">
        <v>0</v>
      </c>
      <c r="V63" s="66">
        <f t="shared" si="1"/>
        <v>0</v>
      </c>
    </row>
    <row r="64" spans="1:22" ht="12.75" x14ac:dyDescent="0.2">
      <c r="A64" s="66">
        <v>62</v>
      </c>
      <c r="B64" s="87">
        <f t="shared" si="0"/>
        <v>0</v>
      </c>
      <c r="C64" s="67">
        <f t="shared" si="2"/>
        <v>186</v>
      </c>
      <c r="D64" s="86">
        <v>0</v>
      </c>
      <c r="E64" s="71">
        <f t="shared" si="3"/>
        <v>186</v>
      </c>
      <c r="F64" s="85">
        <v>0</v>
      </c>
      <c r="G64" s="85">
        <v>0</v>
      </c>
      <c r="H64" s="85">
        <v>0</v>
      </c>
      <c r="I64" s="85">
        <v>0</v>
      </c>
      <c r="J64" s="67">
        <f t="shared" si="4"/>
        <v>31</v>
      </c>
      <c r="K64" s="67">
        <f t="shared" si="5"/>
        <v>31</v>
      </c>
      <c r="L64" s="67">
        <f t="shared" si="6"/>
        <v>31</v>
      </c>
      <c r="M64" s="67">
        <f t="shared" si="7"/>
        <v>31</v>
      </c>
      <c r="N64" s="67">
        <f t="shared" si="8"/>
        <v>31</v>
      </c>
      <c r="O64" s="67">
        <f t="shared" si="9"/>
        <v>31</v>
      </c>
      <c r="P64" s="84">
        <v>0</v>
      </c>
      <c r="Q64" s="84">
        <v>0</v>
      </c>
      <c r="R64" s="84">
        <v>0</v>
      </c>
      <c r="S64" s="84">
        <v>0</v>
      </c>
      <c r="T64" s="84">
        <v>0</v>
      </c>
      <c r="U64" s="84">
        <v>0</v>
      </c>
      <c r="V64" s="66">
        <f t="shared" si="1"/>
        <v>0</v>
      </c>
    </row>
    <row r="65" spans="1:22" ht="12.75" x14ac:dyDescent="0.2">
      <c r="A65" s="66">
        <v>63</v>
      </c>
      <c r="B65" s="87">
        <f t="shared" si="0"/>
        <v>0</v>
      </c>
      <c r="C65" s="67">
        <f t="shared" si="2"/>
        <v>186</v>
      </c>
      <c r="D65" s="86">
        <v>0</v>
      </c>
      <c r="E65" s="71">
        <f t="shared" si="3"/>
        <v>186</v>
      </c>
      <c r="F65" s="85">
        <v>0</v>
      </c>
      <c r="G65" s="85">
        <v>0</v>
      </c>
      <c r="H65" s="85">
        <v>0</v>
      </c>
      <c r="I65" s="85">
        <v>0</v>
      </c>
      <c r="J65" s="67">
        <f t="shared" si="4"/>
        <v>31</v>
      </c>
      <c r="K65" s="67">
        <f t="shared" si="5"/>
        <v>31</v>
      </c>
      <c r="L65" s="67">
        <f t="shared" si="6"/>
        <v>31</v>
      </c>
      <c r="M65" s="67">
        <f t="shared" si="7"/>
        <v>31</v>
      </c>
      <c r="N65" s="67">
        <f t="shared" si="8"/>
        <v>31</v>
      </c>
      <c r="O65" s="67">
        <f t="shared" si="9"/>
        <v>31</v>
      </c>
      <c r="P65" s="84">
        <v>0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66">
        <f t="shared" si="1"/>
        <v>0</v>
      </c>
    </row>
    <row r="66" spans="1:22" ht="12.75" x14ac:dyDescent="0.2">
      <c r="A66" s="66">
        <v>64</v>
      </c>
      <c r="B66" s="87">
        <f>SUM(F66:I66)</f>
        <v>0</v>
      </c>
      <c r="C66" s="67">
        <f t="shared" si="2"/>
        <v>192</v>
      </c>
      <c r="D66" s="86">
        <v>0</v>
      </c>
      <c r="E66" s="71">
        <f t="shared" si="3"/>
        <v>192</v>
      </c>
      <c r="F66" s="85">
        <v>0</v>
      </c>
      <c r="G66" s="85">
        <v>0</v>
      </c>
      <c r="H66" s="85">
        <v>0</v>
      </c>
      <c r="I66" s="85">
        <v>0</v>
      </c>
      <c r="J66" s="67">
        <f t="shared" si="4"/>
        <v>32</v>
      </c>
      <c r="K66" s="67">
        <f t="shared" si="5"/>
        <v>32</v>
      </c>
      <c r="L66" s="67">
        <f t="shared" si="6"/>
        <v>32</v>
      </c>
      <c r="M66" s="67">
        <f t="shared" si="7"/>
        <v>32</v>
      </c>
      <c r="N66" s="67">
        <f t="shared" si="8"/>
        <v>32</v>
      </c>
      <c r="O66" s="67">
        <f t="shared" si="9"/>
        <v>32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66">
        <f>F66*3+G66*4+H66*5+I66*6</f>
        <v>0</v>
      </c>
    </row>
    <row r="67" spans="1:22" ht="12.75" x14ac:dyDescent="0.2">
      <c r="D67" s="68"/>
      <c r="P67" s="70"/>
      <c r="Q67" s="70"/>
      <c r="R67" s="70"/>
      <c r="S67" s="70"/>
      <c r="T67" s="70"/>
      <c r="U67" s="70"/>
    </row>
    <row r="68" spans="1:22" ht="12.75" x14ac:dyDescent="0.2">
      <c r="D68" s="68"/>
      <c r="P68" s="70"/>
      <c r="Q68" s="70"/>
      <c r="R68" s="70"/>
      <c r="S68" s="70"/>
      <c r="T68" s="70"/>
      <c r="U68" s="70"/>
    </row>
    <row r="69" spans="1:22" ht="12.75" x14ac:dyDescent="0.2">
      <c r="D69" s="68"/>
      <c r="P69" s="70"/>
      <c r="Q69" s="70"/>
      <c r="R69" s="70"/>
      <c r="S69" s="70"/>
      <c r="T69" s="70"/>
      <c r="U69" s="70"/>
    </row>
    <row r="70" spans="1:22" ht="12.75" x14ac:dyDescent="0.2">
      <c r="D70" s="68"/>
      <c r="P70" s="70"/>
      <c r="Q70" s="70"/>
      <c r="R70" s="70"/>
      <c r="S70" s="70"/>
      <c r="T70" s="70"/>
      <c r="U70" s="70"/>
    </row>
    <row r="71" spans="1:22" ht="12.75" x14ac:dyDescent="0.2">
      <c r="D71" s="68"/>
      <c r="P71" s="70"/>
      <c r="Q71" s="70"/>
      <c r="R71" s="70"/>
      <c r="S71" s="70"/>
      <c r="T71" s="70"/>
      <c r="U71" s="70"/>
    </row>
    <row r="72" spans="1:22" ht="12.75" x14ac:dyDescent="0.2">
      <c r="D72" s="68"/>
      <c r="P72" s="70"/>
      <c r="Q72" s="70"/>
      <c r="R72" s="70"/>
      <c r="S72" s="70"/>
      <c r="T72" s="70"/>
      <c r="U72" s="70"/>
    </row>
    <row r="73" spans="1:22" ht="12.75" x14ac:dyDescent="0.2">
      <c r="D73" s="68"/>
      <c r="P73" s="70"/>
      <c r="Q73" s="70"/>
      <c r="R73" s="70"/>
      <c r="S73" s="70"/>
      <c r="T73" s="70"/>
      <c r="U73" s="70"/>
    </row>
    <row r="74" spans="1:22" ht="12.75" x14ac:dyDescent="0.2">
      <c r="D74" s="68"/>
      <c r="P74" s="70"/>
      <c r="Q74" s="70"/>
      <c r="R74" s="70"/>
      <c r="S74" s="70"/>
      <c r="T74" s="70"/>
      <c r="U74" s="70"/>
    </row>
    <row r="75" spans="1:22" ht="12.75" x14ac:dyDescent="0.2">
      <c r="D75" s="68"/>
      <c r="P75" s="70"/>
      <c r="Q75" s="70"/>
      <c r="R75" s="70"/>
      <c r="S75" s="70"/>
      <c r="T75" s="70"/>
      <c r="U75" s="70"/>
    </row>
    <row r="76" spans="1:22" ht="12.75" x14ac:dyDescent="0.2">
      <c r="D76" s="68"/>
      <c r="P76" s="70"/>
      <c r="Q76" s="70"/>
      <c r="R76" s="70"/>
      <c r="S76" s="70"/>
      <c r="T76" s="70"/>
      <c r="U76" s="70"/>
    </row>
    <row r="77" spans="1:22" ht="12.75" x14ac:dyDescent="0.2">
      <c r="D77" s="68"/>
      <c r="P77" s="70"/>
      <c r="Q77" s="70"/>
      <c r="R77" s="70"/>
      <c r="S77" s="70"/>
      <c r="T77" s="70"/>
      <c r="U77" s="70"/>
    </row>
    <row r="78" spans="1:22" ht="12.75" x14ac:dyDescent="0.2">
      <c r="D78" s="68"/>
      <c r="P78" s="70"/>
      <c r="Q78" s="70"/>
      <c r="R78" s="70"/>
      <c r="S78" s="70"/>
      <c r="T78" s="70"/>
      <c r="U78" s="70"/>
    </row>
    <row r="79" spans="1:22" ht="12.75" x14ac:dyDescent="0.2">
      <c r="D79" s="68"/>
      <c r="P79" s="70"/>
      <c r="Q79" s="70"/>
      <c r="R79" s="70"/>
      <c r="S79" s="70"/>
      <c r="T79" s="70"/>
      <c r="U79" s="70"/>
    </row>
    <row r="80" spans="1:22" ht="12.75" x14ac:dyDescent="0.2">
      <c r="D80" s="68"/>
      <c r="P80" s="70"/>
      <c r="Q80" s="70"/>
      <c r="R80" s="70"/>
      <c r="S80" s="70"/>
      <c r="T80" s="70"/>
      <c r="U80" s="70"/>
    </row>
    <row r="81" spans="4:21" ht="12.75" x14ac:dyDescent="0.2">
      <c r="D81" s="68"/>
      <c r="P81" s="70"/>
      <c r="Q81" s="70"/>
      <c r="R81" s="70"/>
      <c r="S81" s="70"/>
      <c r="T81" s="70"/>
      <c r="U81" s="70"/>
    </row>
    <row r="82" spans="4:21" ht="12.75" x14ac:dyDescent="0.2">
      <c r="D82" s="68"/>
      <c r="P82" s="70"/>
      <c r="Q82" s="70"/>
      <c r="R82" s="70"/>
      <c r="S82" s="70"/>
      <c r="T82" s="70"/>
      <c r="U82" s="70"/>
    </row>
    <row r="83" spans="4:21" ht="12.75" x14ac:dyDescent="0.2">
      <c r="D83" s="68"/>
      <c r="P83" s="70"/>
      <c r="Q83" s="70"/>
      <c r="R83" s="70"/>
      <c r="S83" s="70"/>
      <c r="T83" s="70"/>
      <c r="U83" s="70"/>
    </row>
    <row r="84" spans="4:21" ht="12.75" x14ac:dyDescent="0.2">
      <c r="D84" s="68"/>
      <c r="P84" s="70"/>
      <c r="Q84" s="70"/>
      <c r="R84" s="70"/>
      <c r="S84" s="70"/>
      <c r="T84" s="70"/>
      <c r="U84" s="70"/>
    </row>
    <row r="85" spans="4:21" ht="12.75" x14ac:dyDescent="0.2">
      <c r="D85" s="68"/>
      <c r="P85" s="70"/>
      <c r="Q85" s="70"/>
      <c r="R85" s="70"/>
      <c r="S85" s="70"/>
      <c r="T85" s="70"/>
      <c r="U85" s="70"/>
    </row>
    <row r="86" spans="4:21" ht="12.75" x14ac:dyDescent="0.2">
      <c r="D86" s="68"/>
      <c r="P86" s="70"/>
      <c r="Q86" s="70"/>
      <c r="R86" s="70"/>
      <c r="S86" s="70"/>
      <c r="T86" s="70"/>
      <c r="U86" s="70"/>
    </row>
    <row r="87" spans="4:21" ht="12.75" x14ac:dyDescent="0.2">
      <c r="D87" s="68"/>
      <c r="P87" s="70"/>
      <c r="Q87" s="70"/>
      <c r="R87" s="70"/>
      <c r="S87" s="70"/>
      <c r="T87" s="70"/>
      <c r="U87" s="70"/>
    </row>
    <row r="88" spans="4:21" ht="12.75" x14ac:dyDescent="0.2">
      <c r="D88" s="68"/>
      <c r="P88" s="70"/>
      <c r="Q88" s="70"/>
      <c r="R88" s="70"/>
      <c r="S88" s="70"/>
      <c r="T88" s="70"/>
      <c r="U88" s="70"/>
    </row>
    <row r="89" spans="4:21" ht="12.75" x14ac:dyDescent="0.2">
      <c r="D89" s="68"/>
      <c r="P89" s="70"/>
      <c r="Q89" s="70"/>
      <c r="R89" s="70"/>
      <c r="S89" s="70"/>
      <c r="T89" s="70"/>
      <c r="U89" s="70"/>
    </row>
    <row r="90" spans="4:21" ht="12.75" x14ac:dyDescent="0.2">
      <c r="D90" s="68"/>
      <c r="P90" s="70"/>
      <c r="Q90" s="70"/>
      <c r="R90" s="70"/>
      <c r="S90" s="70"/>
      <c r="T90" s="70"/>
      <c r="U90" s="70"/>
    </row>
    <row r="91" spans="4:21" ht="12.75" x14ac:dyDescent="0.2">
      <c r="D91" s="68"/>
      <c r="P91" s="70"/>
      <c r="Q91" s="70"/>
      <c r="R91" s="70"/>
      <c r="S91" s="70"/>
      <c r="T91" s="70"/>
      <c r="U91" s="70"/>
    </row>
    <row r="92" spans="4:21" ht="12.75" x14ac:dyDescent="0.2">
      <c r="D92" s="68"/>
      <c r="P92" s="70"/>
      <c r="Q92" s="70"/>
      <c r="R92" s="70"/>
      <c r="S92" s="70"/>
      <c r="T92" s="70"/>
      <c r="U92" s="70"/>
    </row>
    <row r="93" spans="4:21" ht="12.75" x14ac:dyDescent="0.2">
      <c r="D93" s="68"/>
      <c r="P93" s="70"/>
      <c r="Q93" s="70"/>
      <c r="R93" s="70"/>
      <c r="S93" s="70"/>
      <c r="T93" s="70"/>
      <c r="U93" s="70"/>
    </row>
    <row r="94" spans="4:21" ht="12.75" x14ac:dyDescent="0.2">
      <c r="D94" s="68"/>
      <c r="P94" s="70"/>
      <c r="Q94" s="70"/>
      <c r="R94" s="70"/>
      <c r="S94" s="70"/>
      <c r="T94" s="70"/>
      <c r="U94" s="70"/>
    </row>
    <row r="95" spans="4:21" ht="12.75" x14ac:dyDescent="0.2">
      <c r="D95" s="68"/>
      <c r="P95" s="70"/>
      <c r="Q95" s="70"/>
      <c r="R95" s="70"/>
      <c r="S95" s="70"/>
      <c r="T95" s="70"/>
      <c r="U95" s="70"/>
    </row>
    <row r="96" spans="4:21" ht="12.75" x14ac:dyDescent="0.2">
      <c r="D96" s="68"/>
      <c r="P96" s="70"/>
      <c r="Q96" s="70"/>
      <c r="R96" s="70"/>
      <c r="S96" s="70"/>
      <c r="T96" s="70"/>
      <c r="U96" s="70"/>
    </row>
    <row r="97" spans="4:21" ht="12.75" x14ac:dyDescent="0.2">
      <c r="D97" s="68"/>
      <c r="P97" s="70"/>
      <c r="Q97" s="70"/>
      <c r="R97" s="70"/>
      <c r="S97" s="70"/>
      <c r="T97" s="70"/>
      <c r="U97" s="70"/>
    </row>
    <row r="98" spans="4:21" ht="12.75" x14ac:dyDescent="0.2">
      <c r="D98" s="68"/>
      <c r="P98" s="70"/>
      <c r="Q98" s="70"/>
      <c r="R98" s="70"/>
      <c r="S98" s="70"/>
      <c r="T98" s="70"/>
      <c r="U98" s="70"/>
    </row>
    <row r="99" spans="4:21" ht="12.75" x14ac:dyDescent="0.2">
      <c r="D99" s="68"/>
      <c r="P99" s="70"/>
      <c r="Q99" s="70"/>
      <c r="R99" s="70"/>
      <c r="S99" s="70"/>
      <c r="T99" s="70"/>
      <c r="U99" s="70"/>
    </row>
    <row r="100" spans="4:21" ht="12.75" x14ac:dyDescent="0.2">
      <c r="D100" s="68"/>
      <c r="P100" s="70"/>
      <c r="Q100" s="70"/>
      <c r="R100" s="70"/>
      <c r="S100" s="70"/>
      <c r="T100" s="70"/>
      <c r="U100" s="70"/>
    </row>
    <row r="101" spans="4:21" ht="12.75" x14ac:dyDescent="0.2">
      <c r="D101" s="68"/>
      <c r="P101" s="70"/>
      <c r="Q101" s="70"/>
      <c r="R101" s="70"/>
      <c r="S101" s="70"/>
      <c r="T101" s="70"/>
      <c r="U101" s="70"/>
    </row>
    <row r="102" spans="4:21" ht="12.75" x14ac:dyDescent="0.2">
      <c r="D102" s="68"/>
      <c r="P102" s="70"/>
      <c r="Q102" s="70"/>
      <c r="R102" s="70"/>
      <c r="S102" s="70"/>
      <c r="T102" s="70"/>
      <c r="U102" s="70"/>
    </row>
    <row r="103" spans="4:21" ht="12.75" x14ac:dyDescent="0.2">
      <c r="D103" s="68"/>
      <c r="P103" s="70"/>
      <c r="Q103" s="70"/>
      <c r="R103" s="70"/>
      <c r="S103" s="70"/>
      <c r="T103" s="70"/>
      <c r="U103" s="70"/>
    </row>
    <row r="104" spans="4:21" ht="12.75" x14ac:dyDescent="0.2">
      <c r="D104" s="68"/>
      <c r="P104" s="70"/>
      <c r="Q104" s="70"/>
      <c r="R104" s="70"/>
      <c r="S104" s="70"/>
      <c r="T104" s="70"/>
      <c r="U104" s="70"/>
    </row>
    <row r="105" spans="4:21" ht="12.75" x14ac:dyDescent="0.2">
      <c r="D105" s="68"/>
      <c r="P105" s="70"/>
      <c r="Q105" s="70"/>
      <c r="R105" s="70"/>
      <c r="S105" s="70"/>
      <c r="T105" s="70"/>
      <c r="U105" s="70"/>
    </row>
    <row r="106" spans="4:21" ht="12.75" x14ac:dyDescent="0.2">
      <c r="D106" s="68"/>
      <c r="P106" s="70"/>
      <c r="Q106" s="70"/>
      <c r="R106" s="70"/>
      <c r="S106" s="70"/>
      <c r="T106" s="70"/>
      <c r="U106" s="70"/>
    </row>
    <row r="107" spans="4:21" ht="12.75" x14ac:dyDescent="0.2">
      <c r="D107" s="68"/>
      <c r="P107" s="70"/>
      <c r="Q107" s="70"/>
      <c r="R107" s="70"/>
      <c r="S107" s="70"/>
      <c r="T107" s="70"/>
      <c r="U107" s="70"/>
    </row>
    <row r="108" spans="4:21" ht="12.75" x14ac:dyDescent="0.2">
      <c r="D108" s="68"/>
      <c r="P108" s="70"/>
      <c r="Q108" s="70"/>
      <c r="R108" s="70"/>
      <c r="S108" s="70"/>
      <c r="T108" s="70"/>
      <c r="U108" s="70"/>
    </row>
    <row r="109" spans="4:21" ht="12.75" x14ac:dyDescent="0.2">
      <c r="D109" s="68"/>
      <c r="P109" s="70"/>
      <c r="Q109" s="70"/>
      <c r="R109" s="70"/>
      <c r="S109" s="70"/>
      <c r="T109" s="70"/>
      <c r="U109" s="70"/>
    </row>
    <row r="110" spans="4:21" ht="12.75" x14ac:dyDescent="0.2">
      <c r="D110" s="68"/>
      <c r="P110" s="70"/>
      <c r="Q110" s="70"/>
      <c r="R110" s="70"/>
      <c r="S110" s="70"/>
      <c r="T110" s="70"/>
      <c r="U110" s="70"/>
    </row>
    <row r="111" spans="4:21" ht="12.75" x14ac:dyDescent="0.2">
      <c r="D111" s="68"/>
      <c r="P111" s="70"/>
      <c r="Q111" s="70"/>
      <c r="R111" s="70"/>
      <c r="S111" s="70"/>
      <c r="T111" s="70"/>
      <c r="U111" s="70"/>
    </row>
    <row r="112" spans="4:21" ht="12.75" x14ac:dyDescent="0.2">
      <c r="D112" s="68"/>
      <c r="P112" s="70"/>
      <c r="Q112" s="70"/>
      <c r="R112" s="70"/>
      <c r="S112" s="70"/>
      <c r="T112" s="70"/>
      <c r="U112" s="70"/>
    </row>
    <row r="113" spans="4:21" ht="12.75" x14ac:dyDescent="0.2">
      <c r="D113" s="68"/>
      <c r="P113" s="70"/>
      <c r="Q113" s="70"/>
      <c r="R113" s="70"/>
      <c r="S113" s="70"/>
      <c r="T113" s="70"/>
      <c r="U113" s="70"/>
    </row>
    <row r="114" spans="4:21" ht="12.75" x14ac:dyDescent="0.2">
      <c r="D114" s="68"/>
      <c r="P114" s="70"/>
      <c r="Q114" s="70"/>
      <c r="R114" s="70"/>
      <c r="S114" s="70"/>
      <c r="T114" s="70"/>
      <c r="U114" s="70"/>
    </row>
    <row r="115" spans="4:21" ht="12.75" x14ac:dyDescent="0.2">
      <c r="D115" s="68"/>
      <c r="P115" s="70"/>
      <c r="Q115" s="70"/>
      <c r="R115" s="70"/>
      <c r="S115" s="70"/>
      <c r="T115" s="70"/>
      <c r="U115" s="70"/>
    </row>
    <row r="116" spans="4:21" ht="12.75" x14ac:dyDescent="0.2">
      <c r="D116" s="68"/>
      <c r="P116" s="70"/>
      <c r="Q116" s="70"/>
      <c r="R116" s="70"/>
      <c r="S116" s="70"/>
      <c r="T116" s="70"/>
      <c r="U116" s="70"/>
    </row>
    <row r="117" spans="4:21" ht="12.75" x14ac:dyDescent="0.2">
      <c r="D117" s="68"/>
      <c r="P117" s="70"/>
      <c r="Q117" s="70"/>
      <c r="R117" s="70"/>
      <c r="S117" s="70"/>
      <c r="T117" s="70"/>
      <c r="U117" s="70"/>
    </row>
    <row r="118" spans="4:21" ht="12.75" x14ac:dyDescent="0.2">
      <c r="D118" s="68"/>
      <c r="P118" s="70"/>
      <c r="Q118" s="70"/>
      <c r="R118" s="70"/>
      <c r="S118" s="70"/>
      <c r="T118" s="70"/>
      <c r="U118" s="70"/>
    </row>
    <row r="119" spans="4:21" ht="12.75" x14ac:dyDescent="0.2">
      <c r="D119" s="68"/>
      <c r="P119" s="70"/>
      <c r="Q119" s="70"/>
      <c r="R119" s="70"/>
      <c r="S119" s="70"/>
      <c r="T119" s="70"/>
      <c r="U119" s="70"/>
    </row>
    <row r="120" spans="4:21" ht="12.75" x14ac:dyDescent="0.2">
      <c r="D120" s="68"/>
      <c r="P120" s="70"/>
      <c r="Q120" s="70"/>
      <c r="R120" s="70"/>
      <c r="S120" s="70"/>
      <c r="T120" s="70"/>
      <c r="U120" s="70"/>
    </row>
    <row r="121" spans="4:21" ht="12.75" x14ac:dyDescent="0.2">
      <c r="D121" s="68"/>
      <c r="P121" s="70"/>
      <c r="Q121" s="70"/>
      <c r="R121" s="70"/>
      <c r="S121" s="70"/>
      <c r="T121" s="70"/>
      <c r="U121" s="70"/>
    </row>
    <row r="122" spans="4:21" ht="12.75" x14ac:dyDescent="0.2">
      <c r="D122" s="68"/>
      <c r="P122" s="70"/>
      <c r="Q122" s="70"/>
      <c r="R122" s="70"/>
      <c r="S122" s="70"/>
      <c r="T122" s="70"/>
      <c r="U122" s="70"/>
    </row>
    <row r="123" spans="4:21" ht="12.75" x14ac:dyDescent="0.2">
      <c r="D123" s="68"/>
      <c r="P123" s="70"/>
      <c r="Q123" s="70"/>
      <c r="R123" s="70"/>
      <c r="S123" s="70"/>
      <c r="T123" s="70"/>
      <c r="U123" s="70"/>
    </row>
    <row r="124" spans="4:21" ht="12.75" x14ac:dyDescent="0.2">
      <c r="D124" s="68"/>
      <c r="P124" s="70"/>
      <c r="Q124" s="70"/>
      <c r="R124" s="70"/>
      <c r="S124" s="70"/>
      <c r="T124" s="70"/>
      <c r="U124" s="70"/>
    </row>
    <row r="125" spans="4:21" ht="12.75" x14ac:dyDescent="0.2">
      <c r="D125" s="68"/>
      <c r="P125" s="70"/>
      <c r="Q125" s="70"/>
      <c r="R125" s="70"/>
      <c r="S125" s="70"/>
      <c r="T125" s="70"/>
      <c r="U125" s="70"/>
    </row>
    <row r="126" spans="4:21" ht="12.75" x14ac:dyDescent="0.2">
      <c r="D126" s="68"/>
      <c r="P126" s="70"/>
      <c r="Q126" s="70"/>
      <c r="R126" s="70"/>
      <c r="S126" s="70"/>
      <c r="T126" s="70"/>
      <c r="U126" s="70"/>
    </row>
    <row r="127" spans="4:21" ht="12.75" x14ac:dyDescent="0.2">
      <c r="D127" s="68"/>
      <c r="P127" s="70"/>
      <c r="Q127" s="70"/>
      <c r="R127" s="70"/>
      <c r="S127" s="70"/>
      <c r="T127" s="70"/>
      <c r="U127" s="70"/>
    </row>
    <row r="128" spans="4:21" ht="12.75" x14ac:dyDescent="0.2">
      <c r="D128" s="68"/>
      <c r="P128" s="70"/>
      <c r="Q128" s="70"/>
      <c r="R128" s="70"/>
      <c r="S128" s="70"/>
      <c r="T128" s="70"/>
      <c r="U128" s="70"/>
    </row>
    <row r="129" spans="4:21" ht="12.75" x14ac:dyDescent="0.2">
      <c r="D129" s="68"/>
      <c r="P129" s="70"/>
      <c r="Q129" s="70"/>
      <c r="R129" s="70"/>
      <c r="S129" s="70"/>
      <c r="T129" s="70"/>
      <c r="U129" s="70"/>
    </row>
    <row r="130" spans="4:21" ht="12.75" x14ac:dyDescent="0.2">
      <c r="D130" s="68"/>
      <c r="P130" s="70"/>
      <c r="Q130" s="70"/>
      <c r="R130" s="70"/>
      <c r="S130" s="70"/>
      <c r="T130" s="70"/>
      <c r="U130" s="7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O8" sqref="J8:O8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  <c r="W1" s="66">
        <v>6</v>
      </c>
    </row>
    <row r="2" spans="1:23" ht="12.75" x14ac:dyDescent="0.2">
      <c r="A2" s="66">
        <v>0</v>
      </c>
      <c r="B2" s="87">
        <f t="shared" ref="B2:B65" si="0">SUM(F2:I2)</f>
        <v>0</v>
      </c>
      <c r="C2" s="67">
        <f>INT(A2/2)*$W$1</f>
        <v>0</v>
      </c>
      <c r="D2" s="86">
        <v>0</v>
      </c>
      <c r="E2" s="71">
        <f>+C2+D2</f>
        <v>0</v>
      </c>
      <c r="F2" s="85">
        <v>0</v>
      </c>
      <c r="G2" s="85">
        <v>0</v>
      </c>
      <c r="H2" s="85">
        <v>0</v>
      </c>
      <c r="I2" s="85">
        <v>0</v>
      </c>
      <c r="J2" s="67">
        <f>IF($W$1&gt;=1,C2/$W$1,0)</f>
        <v>0</v>
      </c>
      <c r="K2" s="67">
        <f>IF($W$1&gt;=2,C2/$W$1,0)</f>
        <v>0</v>
      </c>
      <c r="L2" s="67">
        <f>IF($W$1&gt;=3,C2/$W$1,0)</f>
        <v>0</v>
      </c>
      <c r="M2" s="67">
        <f>IF($W$1&gt;=4,C2/$W$1,0)</f>
        <v>0</v>
      </c>
      <c r="N2" s="67">
        <f>IF($W$1&gt;=5,C2/$W$1,0)</f>
        <v>0</v>
      </c>
      <c r="O2" s="67">
        <f>IF($W$1&gt;=6,C2/$W$1,0)</f>
        <v>0</v>
      </c>
      <c r="P2" s="84">
        <v>0</v>
      </c>
      <c r="Q2" s="84">
        <v>0</v>
      </c>
      <c r="R2" s="84">
        <v>0</v>
      </c>
      <c r="S2" s="84">
        <v>0</v>
      </c>
      <c r="T2" s="84">
        <v>0</v>
      </c>
      <c r="U2" s="84">
        <v>0</v>
      </c>
      <c r="V2" s="66">
        <f t="shared" ref="V2:V65" si="1">F2*3+G2*4+H2*5+I2*6</f>
        <v>0</v>
      </c>
    </row>
    <row r="3" spans="1:23" ht="12.75" x14ac:dyDescent="0.2">
      <c r="A3" s="66">
        <v>1</v>
      </c>
      <c r="B3" s="87">
        <f t="shared" si="0"/>
        <v>0</v>
      </c>
      <c r="C3" s="67">
        <f t="shared" ref="C3:C66" si="2">INT(A3/2)*$W$1</f>
        <v>0</v>
      </c>
      <c r="D3" s="86">
        <v>0</v>
      </c>
      <c r="E3" s="71">
        <f t="shared" ref="E3:E66" si="3">+C3+D3</f>
        <v>0</v>
      </c>
      <c r="F3" s="85">
        <v>0</v>
      </c>
      <c r="G3" s="85">
        <v>0</v>
      </c>
      <c r="H3" s="85">
        <v>0</v>
      </c>
      <c r="I3" s="85">
        <v>0</v>
      </c>
      <c r="J3" s="67">
        <f t="shared" ref="J3:J66" si="4">IF($W$1&gt;=1,C3/$W$1,0)</f>
        <v>0</v>
      </c>
      <c r="K3" s="67">
        <f t="shared" ref="K3:K66" si="5">IF($W$1&gt;=2,C3/$W$1,0)</f>
        <v>0</v>
      </c>
      <c r="L3" s="67">
        <f t="shared" ref="L3:L66" si="6">IF($W$1&gt;=3,C3/$W$1,0)</f>
        <v>0</v>
      </c>
      <c r="M3" s="67">
        <f t="shared" ref="M3:M66" si="7">IF($W$1&gt;=4,C3/$W$1,0)</f>
        <v>0</v>
      </c>
      <c r="N3" s="67">
        <f t="shared" ref="N3:N66" si="8">IF($W$1&gt;=5,C3/$W$1,0)</f>
        <v>0</v>
      </c>
      <c r="O3" s="67">
        <f t="shared" ref="O3:O66" si="9">IF($W$1&gt;=6,C3/$W$1,0)</f>
        <v>0</v>
      </c>
      <c r="P3" s="84">
        <v>0</v>
      </c>
      <c r="Q3" s="84">
        <v>0</v>
      </c>
      <c r="R3" s="84">
        <v>0</v>
      </c>
      <c r="S3" s="84">
        <v>0</v>
      </c>
      <c r="T3" s="84">
        <v>0</v>
      </c>
      <c r="U3" s="84">
        <v>0</v>
      </c>
      <c r="V3" s="66">
        <f t="shared" si="1"/>
        <v>0</v>
      </c>
    </row>
    <row r="4" spans="1:23" ht="12.75" x14ac:dyDescent="0.2">
      <c r="A4" s="66">
        <v>2</v>
      </c>
      <c r="B4" s="87">
        <f t="shared" si="0"/>
        <v>0</v>
      </c>
      <c r="C4" s="67">
        <f t="shared" si="2"/>
        <v>6</v>
      </c>
      <c r="D4" s="86">
        <v>0</v>
      </c>
      <c r="E4" s="71">
        <f t="shared" si="3"/>
        <v>6</v>
      </c>
      <c r="F4" s="85">
        <v>0</v>
      </c>
      <c r="G4" s="85">
        <v>0</v>
      </c>
      <c r="H4" s="85">
        <v>0</v>
      </c>
      <c r="I4" s="85">
        <v>0</v>
      </c>
      <c r="J4" s="67">
        <f t="shared" si="4"/>
        <v>1</v>
      </c>
      <c r="K4" s="67">
        <f t="shared" si="5"/>
        <v>1</v>
      </c>
      <c r="L4" s="67">
        <f t="shared" si="6"/>
        <v>1</v>
      </c>
      <c r="M4" s="67">
        <f t="shared" si="7"/>
        <v>1</v>
      </c>
      <c r="N4" s="67">
        <f t="shared" si="8"/>
        <v>1</v>
      </c>
      <c r="O4" s="67">
        <f t="shared" si="9"/>
        <v>1</v>
      </c>
      <c r="P4" s="84">
        <v>0</v>
      </c>
      <c r="Q4" s="84">
        <v>0</v>
      </c>
      <c r="R4" s="84">
        <v>0</v>
      </c>
      <c r="S4" s="84">
        <v>0</v>
      </c>
      <c r="T4" s="84">
        <v>0</v>
      </c>
      <c r="U4" s="84">
        <v>0</v>
      </c>
      <c r="V4" s="66">
        <f t="shared" si="1"/>
        <v>0</v>
      </c>
    </row>
    <row r="5" spans="1:23" ht="12.75" x14ac:dyDescent="0.2">
      <c r="A5" s="66">
        <v>3</v>
      </c>
      <c r="B5" s="87">
        <f t="shared" si="0"/>
        <v>1</v>
      </c>
      <c r="C5" s="97">
        <v>6</v>
      </c>
      <c r="D5" s="86">
        <v>0</v>
      </c>
      <c r="E5" s="71">
        <f t="shared" si="3"/>
        <v>6</v>
      </c>
      <c r="F5" s="96">
        <v>1</v>
      </c>
      <c r="G5" s="85">
        <v>0</v>
      </c>
      <c r="H5" s="85">
        <v>0</v>
      </c>
      <c r="I5" s="85">
        <v>0</v>
      </c>
      <c r="J5" s="97">
        <v>1</v>
      </c>
      <c r="K5" s="97">
        <v>1</v>
      </c>
      <c r="L5" s="97">
        <v>1</v>
      </c>
      <c r="M5" s="97">
        <v>1</v>
      </c>
      <c r="N5" s="97">
        <v>1</v>
      </c>
      <c r="O5" s="97">
        <v>1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66">
        <f t="shared" si="1"/>
        <v>3</v>
      </c>
    </row>
    <row r="6" spans="1:23" ht="12.75" x14ac:dyDescent="0.2">
      <c r="A6" s="66">
        <v>4</v>
      </c>
      <c r="B6" s="87">
        <f t="shared" si="0"/>
        <v>1</v>
      </c>
      <c r="C6" s="97">
        <v>12</v>
      </c>
      <c r="D6" s="86">
        <v>0</v>
      </c>
      <c r="E6" s="71">
        <f t="shared" si="3"/>
        <v>12</v>
      </c>
      <c r="F6" s="85">
        <v>0</v>
      </c>
      <c r="G6" s="96">
        <v>1</v>
      </c>
      <c r="H6" s="85">
        <v>0</v>
      </c>
      <c r="I6" s="85">
        <v>0</v>
      </c>
      <c r="J6" s="97">
        <v>2</v>
      </c>
      <c r="K6" s="97">
        <v>2</v>
      </c>
      <c r="L6" s="97">
        <v>2</v>
      </c>
      <c r="M6" s="97">
        <v>2</v>
      </c>
      <c r="N6" s="97">
        <v>2</v>
      </c>
      <c r="O6" s="97">
        <v>2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66">
        <f t="shared" si="1"/>
        <v>4</v>
      </c>
    </row>
    <row r="7" spans="1:23" ht="12.75" x14ac:dyDescent="0.2">
      <c r="A7" s="66">
        <v>5</v>
      </c>
      <c r="B7" s="87">
        <f t="shared" si="0"/>
        <v>1</v>
      </c>
      <c r="C7" s="97">
        <v>10</v>
      </c>
      <c r="D7" s="86">
        <v>0</v>
      </c>
      <c r="E7" s="71">
        <f t="shared" si="3"/>
        <v>10</v>
      </c>
      <c r="F7" s="85">
        <v>0</v>
      </c>
      <c r="G7" s="85">
        <v>0</v>
      </c>
      <c r="H7" s="96">
        <v>1</v>
      </c>
      <c r="I7" s="85">
        <v>0</v>
      </c>
      <c r="J7" s="97">
        <v>2</v>
      </c>
      <c r="K7" s="97">
        <v>2</v>
      </c>
      <c r="L7" s="97">
        <v>2</v>
      </c>
      <c r="M7" s="97">
        <v>2</v>
      </c>
      <c r="N7" s="97">
        <v>2</v>
      </c>
      <c r="O7" s="97"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4">
        <v>0</v>
      </c>
      <c r="V7" s="66">
        <f t="shared" si="1"/>
        <v>5</v>
      </c>
    </row>
    <row r="8" spans="1:23" ht="12.75" x14ac:dyDescent="0.2">
      <c r="A8" s="66">
        <v>6</v>
      </c>
      <c r="B8" s="87">
        <f t="shared" si="0"/>
        <v>1</v>
      </c>
      <c r="C8" s="97">
        <v>15</v>
      </c>
      <c r="D8" s="86">
        <v>0</v>
      </c>
      <c r="E8" s="71">
        <f t="shared" si="3"/>
        <v>15</v>
      </c>
      <c r="F8" s="85">
        <v>0</v>
      </c>
      <c r="G8" s="85">
        <v>0</v>
      </c>
      <c r="H8" s="85">
        <v>0</v>
      </c>
      <c r="I8" s="96">
        <v>1</v>
      </c>
      <c r="J8" s="97">
        <v>3</v>
      </c>
      <c r="K8" s="97">
        <v>3</v>
      </c>
      <c r="L8" s="97">
        <v>3</v>
      </c>
      <c r="M8" s="97">
        <v>3</v>
      </c>
      <c r="N8" s="97">
        <v>3</v>
      </c>
      <c r="O8" s="97"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66">
        <f t="shared" si="1"/>
        <v>6</v>
      </c>
    </row>
    <row r="9" spans="1:23" ht="12.75" x14ac:dyDescent="0.2">
      <c r="A9" s="66">
        <v>7</v>
      </c>
      <c r="B9" s="87">
        <f t="shared" si="0"/>
        <v>0</v>
      </c>
      <c r="C9" s="67">
        <f t="shared" si="2"/>
        <v>18</v>
      </c>
      <c r="D9" s="86">
        <v>0</v>
      </c>
      <c r="E9" s="71">
        <f t="shared" si="3"/>
        <v>18</v>
      </c>
      <c r="F9" s="85">
        <v>0</v>
      </c>
      <c r="G9" s="85">
        <v>0</v>
      </c>
      <c r="H9" s="85">
        <v>0</v>
      </c>
      <c r="I9" s="85">
        <v>0</v>
      </c>
      <c r="J9" s="67">
        <f t="shared" si="4"/>
        <v>3</v>
      </c>
      <c r="K9" s="67">
        <f t="shared" si="5"/>
        <v>3</v>
      </c>
      <c r="L9" s="67">
        <f t="shared" si="6"/>
        <v>3</v>
      </c>
      <c r="M9" s="67">
        <f t="shared" si="7"/>
        <v>3</v>
      </c>
      <c r="N9" s="67">
        <f t="shared" si="8"/>
        <v>3</v>
      </c>
      <c r="O9" s="67">
        <f t="shared" si="9"/>
        <v>3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66">
        <f t="shared" si="1"/>
        <v>0</v>
      </c>
    </row>
    <row r="10" spans="1:23" ht="12.75" x14ac:dyDescent="0.2">
      <c r="A10" s="66">
        <v>8</v>
      </c>
      <c r="B10" s="87">
        <f t="shared" si="0"/>
        <v>0</v>
      </c>
      <c r="C10" s="67">
        <f t="shared" si="2"/>
        <v>24</v>
      </c>
      <c r="D10" s="86">
        <v>0</v>
      </c>
      <c r="E10" s="71">
        <f t="shared" si="3"/>
        <v>24</v>
      </c>
      <c r="F10" s="85">
        <v>0</v>
      </c>
      <c r="G10" s="85">
        <v>0</v>
      </c>
      <c r="H10" s="85">
        <v>0</v>
      </c>
      <c r="I10" s="85">
        <v>0</v>
      </c>
      <c r="J10" s="67">
        <f t="shared" si="4"/>
        <v>4</v>
      </c>
      <c r="K10" s="67">
        <f t="shared" si="5"/>
        <v>4</v>
      </c>
      <c r="L10" s="67">
        <f t="shared" si="6"/>
        <v>4</v>
      </c>
      <c r="M10" s="67">
        <f t="shared" si="7"/>
        <v>4</v>
      </c>
      <c r="N10" s="67">
        <f t="shared" si="8"/>
        <v>4</v>
      </c>
      <c r="O10" s="67">
        <f t="shared" si="9"/>
        <v>4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66">
        <f t="shared" si="1"/>
        <v>0</v>
      </c>
    </row>
    <row r="11" spans="1:23" ht="12.75" x14ac:dyDescent="0.2">
      <c r="A11" s="66">
        <v>9</v>
      </c>
      <c r="B11" s="87">
        <f t="shared" si="0"/>
        <v>0</v>
      </c>
      <c r="C11" s="67">
        <f t="shared" si="2"/>
        <v>24</v>
      </c>
      <c r="D11" s="86">
        <v>0</v>
      </c>
      <c r="E11" s="71">
        <f t="shared" si="3"/>
        <v>24</v>
      </c>
      <c r="F11" s="85">
        <v>0</v>
      </c>
      <c r="G11" s="85">
        <v>0</v>
      </c>
      <c r="H11" s="85">
        <v>0</v>
      </c>
      <c r="I11" s="85">
        <v>0</v>
      </c>
      <c r="J11" s="67">
        <f t="shared" si="4"/>
        <v>4</v>
      </c>
      <c r="K11" s="67">
        <f t="shared" si="5"/>
        <v>4</v>
      </c>
      <c r="L11" s="67">
        <f t="shared" si="6"/>
        <v>4</v>
      </c>
      <c r="M11" s="67">
        <f t="shared" si="7"/>
        <v>4</v>
      </c>
      <c r="N11" s="67">
        <f t="shared" si="8"/>
        <v>4</v>
      </c>
      <c r="O11" s="67">
        <f t="shared" si="9"/>
        <v>4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66">
        <f t="shared" si="1"/>
        <v>0</v>
      </c>
    </row>
    <row r="12" spans="1:23" ht="12.75" x14ac:dyDescent="0.2">
      <c r="A12" s="66">
        <v>10</v>
      </c>
      <c r="B12" s="87">
        <f t="shared" si="0"/>
        <v>0</v>
      </c>
      <c r="C12" s="67">
        <f t="shared" si="2"/>
        <v>30</v>
      </c>
      <c r="D12" s="86">
        <v>0</v>
      </c>
      <c r="E12" s="71">
        <f t="shared" si="3"/>
        <v>30</v>
      </c>
      <c r="F12" s="85">
        <v>0</v>
      </c>
      <c r="G12" s="85">
        <v>0</v>
      </c>
      <c r="H12" s="85">
        <v>0</v>
      </c>
      <c r="I12" s="85">
        <v>0</v>
      </c>
      <c r="J12" s="67">
        <f t="shared" si="4"/>
        <v>5</v>
      </c>
      <c r="K12" s="67">
        <f t="shared" si="5"/>
        <v>5</v>
      </c>
      <c r="L12" s="67">
        <f t="shared" si="6"/>
        <v>5</v>
      </c>
      <c r="M12" s="67">
        <f t="shared" si="7"/>
        <v>5</v>
      </c>
      <c r="N12" s="67">
        <f t="shared" si="8"/>
        <v>5</v>
      </c>
      <c r="O12" s="67">
        <f t="shared" si="9"/>
        <v>5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66">
        <f t="shared" si="1"/>
        <v>0</v>
      </c>
    </row>
    <row r="13" spans="1:23" ht="12.75" x14ac:dyDescent="0.2">
      <c r="A13" s="66">
        <v>11</v>
      </c>
      <c r="B13" s="87">
        <f t="shared" si="0"/>
        <v>0</v>
      </c>
      <c r="C13" s="67">
        <f t="shared" si="2"/>
        <v>30</v>
      </c>
      <c r="D13" s="86">
        <v>0</v>
      </c>
      <c r="E13" s="71">
        <f t="shared" si="3"/>
        <v>30</v>
      </c>
      <c r="F13" s="85">
        <v>0</v>
      </c>
      <c r="G13" s="85">
        <v>0</v>
      </c>
      <c r="H13" s="85">
        <v>0</v>
      </c>
      <c r="I13" s="85">
        <v>0</v>
      </c>
      <c r="J13" s="67">
        <f t="shared" si="4"/>
        <v>5</v>
      </c>
      <c r="K13" s="67">
        <f t="shared" si="5"/>
        <v>5</v>
      </c>
      <c r="L13" s="67">
        <f t="shared" si="6"/>
        <v>5</v>
      </c>
      <c r="M13" s="67">
        <f t="shared" si="7"/>
        <v>5</v>
      </c>
      <c r="N13" s="67">
        <f t="shared" si="8"/>
        <v>5</v>
      </c>
      <c r="O13" s="67">
        <f t="shared" si="9"/>
        <v>5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66">
        <f t="shared" si="1"/>
        <v>0</v>
      </c>
    </row>
    <row r="14" spans="1:23" ht="12.75" x14ac:dyDescent="0.2">
      <c r="A14" s="66">
        <v>12</v>
      </c>
      <c r="B14" s="87">
        <f t="shared" si="0"/>
        <v>0</v>
      </c>
      <c r="C14" s="67">
        <f t="shared" si="2"/>
        <v>36</v>
      </c>
      <c r="D14" s="86">
        <v>0</v>
      </c>
      <c r="E14" s="71">
        <f t="shared" si="3"/>
        <v>36</v>
      </c>
      <c r="F14" s="85">
        <v>0</v>
      </c>
      <c r="G14" s="85">
        <v>0</v>
      </c>
      <c r="H14" s="85">
        <v>0</v>
      </c>
      <c r="I14" s="85">
        <v>0</v>
      </c>
      <c r="J14" s="67">
        <f t="shared" si="4"/>
        <v>6</v>
      </c>
      <c r="K14" s="67">
        <f t="shared" si="5"/>
        <v>6</v>
      </c>
      <c r="L14" s="67">
        <f t="shared" si="6"/>
        <v>6</v>
      </c>
      <c r="M14" s="67">
        <f t="shared" si="7"/>
        <v>6</v>
      </c>
      <c r="N14" s="67">
        <f t="shared" si="8"/>
        <v>6</v>
      </c>
      <c r="O14" s="67">
        <f t="shared" si="9"/>
        <v>6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66">
        <f t="shared" si="1"/>
        <v>0</v>
      </c>
    </row>
    <row r="15" spans="1:23" ht="12.75" x14ac:dyDescent="0.2">
      <c r="A15" s="66">
        <v>13</v>
      </c>
      <c r="B15" s="87">
        <f t="shared" si="0"/>
        <v>0</v>
      </c>
      <c r="C15" s="67">
        <f t="shared" si="2"/>
        <v>36</v>
      </c>
      <c r="D15" s="86">
        <v>0</v>
      </c>
      <c r="E15" s="71">
        <f t="shared" si="3"/>
        <v>36</v>
      </c>
      <c r="F15" s="85">
        <v>0</v>
      </c>
      <c r="G15" s="85">
        <v>0</v>
      </c>
      <c r="H15" s="85">
        <v>0</v>
      </c>
      <c r="I15" s="85">
        <v>0</v>
      </c>
      <c r="J15" s="67">
        <f t="shared" si="4"/>
        <v>6</v>
      </c>
      <c r="K15" s="67">
        <f t="shared" si="5"/>
        <v>6</v>
      </c>
      <c r="L15" s="67">
        <f t="shared" si="6"/>
        <v>6</v>
      </c>
      <c r="M15" s="67">
        <f t="shared" si="7"/>
        <v>6</v>
      </c>
      <c r="N15" s="67">
        <f t="shared" si="8"/>
        <v>6</v>
      </c>
      <c r="O15" s="67">
        <f t="shared" si="9"/>
        <v>6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66">
        <f t="shared" si="1"/>
        <v>0</v>
      </c>
    </row>
    <row r="16" spans="1:23" ht="12.75" x14ac:dyDescent="0.2">
      <c r="A16" s="66">
        <v>14</v>
      </c>
      <c r="B16" s="87">
        <f t="shared" si="0"/>
        <v>0</v>
      </c>
      <c r="C16" s="67">
        <f t="shared" si="2"/>
        <v>42</v>
      </c>
      <c r="D16" s="86">
        <v>0</v>
      </c>
      <c r="E16" s="71">
        <f t="shared" si="3"/>
        <v>42</v>
      </c>
      <c r="F16" s="85">
        <v>0</v>
      </c>
      <c r="G16" s="85">
        <v>0</v>
      </c>
      <c r="H16" s="85">
        <v>0</v>
      </c>
      <c r="I16" s="85">
        <v>0</v>
      </c>
      <c r="J16" s="67">
        <f t="shared" si="4"/>
        <v>7</v>
      </c>
      <c r="K16" s="67">
        <f t="shared" si="5"/>
        <v>7</v>
      </c>
      <c r="L16" s="67">
        <f t="shared" si="6"/>
        <v>7</v>
      </c>
      <c r="M16" s="67">
        <f t="shared" si="7"/>
        <v>7</v>
      </c>
      <c r="N16" s="67">
        <f t="shared" si="8"/>
        <v>7</v>
      </c>
      <c r="O16" s="67">
        <f t="shared" si="9"/>
        <v>7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66">
        <f t="shared" si="1"/>
        <v>0</v>
      </c>
    </row>
    <row r="17" spans="1:22" ht="12.75" x14ac:dyDescent="0.2">
      <c r="A17" s="66">
        <v>15</v>
      </c>
      <c r="B17" s="87">
        <f t="shared" si="0"/>
        <v>0</v>
      </c>
      <c r="C17" s="67">
        <f t="shared" si="2"/>
        <v>42</v>
      </c>
      <c r="D17" s="86">
        <v>0</v>
      </c>
      <c r="E17" s="71">
        <f t="shared" si="3"/>
        <v>42</v>
      </c>
      <c r="F17" s="85">
        <v>0</v>
      </c>
      <c r="G17" s="85">
        <v>0</v>
      </c>
      <c r="H17" s="85">
        <v>0</v>
      </c>
      <c r="I17" s="85">
        <v>0</v>
      </c>
      <c r="J17" s="67">
        <f t="shared" si="4"/>
        <v>7</v>
      </c>
      <c r="K17" s="67">
        <f t="shared" si="5"/>
        <v>7</v>
      </c>
      <c r="L17" s="67">
        <f t="shared" si="6"/>
        <v>7</v>
      </c>
      <c r="M17" s="67">
        <f t="shared" si="7"/>
        <v>7</v>
      </c>
      <c r="N17" s="67">
        <f t="shared" si="8"/>
        <v>7</v>
      </c>
      <c r="O17" s="67">
        <f t="shared" si="9"/>
        <v>7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66">
        <f t="shared" si="1"/>
        <v>0</v>
      </c>
    </row>
    <row r="18" spans="1:22" ht="12.75" x14ac:dyDescent="0.2">
      <c r="A18" s="66">
        <v>16</v>
      </c>
      <c r="B18" s="87">
        <f t="shared" si="0"/>
        <v>0</v>
      </c>
      <c r="C18" s="67">
        <f t="shared" si="2"/>
        <v>48</v>
      </c>
      <c r="D18" s="86">
        <v>0</v>
      </c>
      <c r="E18" s="71">
        <f t="shared" si="3"/>
        <v>48</v>
      </c>
      <c r="F18" s="85">
        <v>0</v>
      </c>
      <c r="G18" s="85">
        <v>0</v>
      </c>
      <c r="H18" s="85">
        <v>0</v>
      </c>
      <c r="I18" s="85">
        <v>0</v>
      </c>
      <c r="J18" s="67">
        <f t="shared" si="4"/>
        <v>8</v>
      </c>
      <c r="K18" s="67">
        <f t="shared" si="5"/>
        <v>8</v>
      </c>
      <c r="L18" s="67">
        <f t="shared" si="6"/>
        <v>8</v>
      </c>
      <c r="M18" s="67">
        <f t="shared" si="7"/>
        <v>8</v>
      </c>
      <c r="N18" s="67">
        <f t="shared" si="8"/>
        <v>8</v>
      </c>
      <c r="O18" s="67">
        <f t="shared" si="9"/>
        <v>8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66">
        <f t="shared" si="1"/>
        <v>0</v>
      </c>
    </row>
    <row r="19" spans="1:22" ht="12.75" x14ac:dyDescent="0.2">
      <c r="A19" s="66">
        <v>17</v>
      </c>
      <c r="B19" s="87">
        <f t="shared" si="0"/>
        <v>0</v>
      </c>
      <c r="C19" s="67">
        <f t="shared" si="2"/>
        <v>48</v>
      </c>
      <c r="D19" s="86">
        <v>0</v>
      </c>
      <c r="E19" s="71">
        <f t="shared" si="3"/>
        <v>48</v>
      </c>
      <c r="F19" s="85">
        <v>0</v>
      </c>
      <c r="G19" s="85">
        <v>0</v>
      </c>
      <c r="H19" s="85">
        <v>0</v>
      </c>
      <c r="I19" s="85">
        <v>0</v>
      </c>
      <c r="J19" s="67">
        <f t="shared" si="4"/>
        <v>8</v>
      </c>
      <c r="K19" s="67">
        <f t="shared" si="5"/>
        <v>8</v>
      </c>
      <c r="L19" s="67">
        <f t="shared" si="6"/>
        <v>8</v>
      </c>
      <c r="M19" s="67">
        <f t="shared" si="7"/>
        <v>8</v>
      </c>
      <c r="N19" s="67">
        <f t="shared" si="8"/>
        <v>8</v>
      </c>
      <c r="O19" s="67">
        <f t="shared" si="9"/>
        <v>8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66">
        <f t="shared" si="1"/>
        <v>0</v>
      </c>
    </row>
    <row r="20" spans="1:22" ht="12.75" x14ac:dyDescent="0.2">
      <c r="A20" s="66">
        <v>18</v>
      </c>
      <c r="B20" s="87">
        <f t="shared" si="0"/>
        <v>0</v>
      </c>
      <c r="C20" s="67">
        <f t="shared" si="2"/>
        <v>54</v>
      </c>
      <c r="D20" s="86">
        <v>0</v>
      </c>
      <c r="E20" s="71">
        <f t="shared" si="3"/>
        <v>54</v>
      </c>
      <c r="F20" s="85">
        <v>0</v>
      </c>
      <c r="G20" s="85">
        <v>0</v>
      </c>
      <c r="H20" s="85">
        <v>0</v>
      </c>
      <c r="I20" s="85">
        <v>0</v>
      </c>
      <c r="J20" s="67">
        <f t="shared" si="4"/>
        <v>9</v>
      </c>
      <c r="K20" s="67">
        <f t="shared" si="5"/>
        <v>9</v>
      </c>
      <c r="L20" s="67">
        <f t="shared" si="6"/>
        <v>9</v>
      </c>
      <c r="M20" s="67">
        <f t="shared" si="7"/>
        <v>9</v>
      </c>
      <c r="N20" s="67">
        <f t="shared" si="8"/>
        <v>9</v>
      </c>
      <c r="O20" s="67">
        <f t="shared" si="9"/>
        <v>9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66">
        <f t="shared" si="1"/>
        <v>0</v>
      </c>
    </row>
    <row r="21" spans="1:22" ht="12.75" x14ac:dyDescent="0.2">
      <c r="A21" s="66">
        <v>19</v>
      </c>
      <c r="B21" s="87">
        <f t="shared" si="0"/>
        <v>0</v>
      </c>
      <c r="C21" s="67">
        <f t="shared" si="2"/>
        <v>54</v>
      </c>
      <c r="D21" s="86">
        <v>0</v>
      </c>
      <c r="E21" s="71">
        <f t="shared" si="3"/>
        <v>54</v>
      </c>
      <c r="F21" s="85">
        <v>0</v>
      </c>
      <c r="G21" s="85">
        <v>0</v>
      </c>
      <c r="H21" s="85">
        <v>0</v>
      </c>
      <c r="I21" s="85">
        <v>0</v>
      </c>
      <c r="J21" s="67">
        <f t="shared" si="4"/>
        <v>9</v>
      </c>
      <c r="K21" s="67">
        <f t="shared" si="5"/>
        <v>9</v>
      </c>
      <c r="L21" s="67">
        <f t="shared" si="6"/>
        <v>9</v>
      </c>
      <c r="M21" s="67">
        <f t="shared" si="7"/>
        <v>9</v>
      </c>
      <c r="N21" s="67">
        <f t="shared" si="8"/>
        <v>9</v>
      </c>
      <c r="O21" s="67">
        <f t="shared" si="9"/>
        <v>9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66">
        <f t="shared" si="1"/>
        <v>0</v>
      </c>
    </row>
    <row r="22" spans="1:22" ht="12.75" x14ac:dyDescent="0.2">
      <c r="A22" s="66">
        <v>20</v>
      </c>
      <c r="B22" s="87">
        <f t="shared" si="0"/>
        <v>0</v>
      </c>
      <c r="C22" s="67">
        <f t="shared" si="2"/>
        <v>60</v>
      </c>
      <c r="D22" s="86">
        <v>0</v>
      </c>
      <c r="E22" s="71">
        <f t="shared" si="3"/>
        <v>60</v>
      </c>
      <c r="F22" s="85">
        <v>0</v>
      </c>
      <c r="G22" s="85">
        <v>0</v>
      </c>
      <c r="H22" s="85">
        <v>0</v>
      </c>
      <c r="I22" s="85">
        <v>0</v>
      </c>
      <c r="J22" s="67">
        <f t="shared" si="4"/>
        <v>10</v>
      </c>
      <c r="K22" s="67">
        <f t="shared" si="5"/>
        <v>10</v>
      </c>
      <c r="L22" s="67">
        <f t="shared" si="6"/>
        <v>10</v>
      </c>
      <c r="M22" s="67">
        <f t="shared" si="7"/>
        <v>10</v>
      </c>
      <c r="N22" s="67">
        <f t="shared" si="8"/>
        <v>10</v>
      </c>
      <c r="O22" s="67">
        <f t="shared" si="9"/>
        <v>10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66">
        <f t="shared" si="1"/>
        <v>0</v>
      </c>
    </row>
    <row r="23" spans="1:22" ht="12.75" x14ac:dyDescent="0.2">
      <c r="A23" s="66">
        <v>21</v>
      </c>
      <c r="B23" s="87">
        <f t="shared" si="0"/>
        <v>0</v>
      </c>
      <c r="C23" s="67">
        <f t="shared" si="2"/>
        <v>60</v>
      </c>
      <c r="D23" s="86">
        <v>0</v>
      </c>
      <c r="E23" s="71">
        <f t="shared" si="3"/>
        <v>60</v>
      </c>
      <c r="F23" s="85">
        <v>0</v>
      </c>
      <c r="G23" s="85">
        <v>0</v>
      </c>
      <c r="H23" s="85">
        <v>0</v>
      </c>
      <c r="I23" s="85">
        <v>0</v>
      </c>
      <c r="J23" s="67">
        <f t="shared" si="4"/>
        <v>10</v>
      </c>
      <c r="K23" s="67">
        <f t="shared" si="5"/>
        <v>10</v>
      </c>
      <c r="L23" s="67">
        <f t="shared" si="6"/>
        <v>10</v>
      </c>
      <c r="M23" s="67">
        <f t="shared" si="7"/>
        <v>10</v>
      </c>
      <c r="N23" s="67">
        <f t="shared" si="8"/>
        <v>10</v>
      </c>
      <c r="O23" s="67">
        <f t="shared" si="9"/>
        <v>10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66">
        <f t="shared" si="1"/>
        <v>0</v>
      </c>
    </row>
    <row r="24" spans="1:22" ht="12.75" x14ac:dyDescent="0.2">
      <c r="A24" s="66">
        <v>22</v>
      </c>
      <c r="B24" s="87">
        <f t="shared" si="0"/>
        <v>0</v>
      </c>
      <c r="C24" s="67">
        <f t="shared" si="2"/>
        <v>66</v>
      </c>
      <c r="D24" s="86">
        <v>0</v>
      </c>
      <c r="E24" s="71">
        <f t="shared" si="3"/>
        <v>66</v>
      </c>
      <c r="F24" s="85">
        <v>0</v>
      </c>
      <c r="G24" s="85">
        <v>0</v>
      </c>
      <c r="H24" s="85">
        <v>0</v>
      </c>
      <c r="I24" s="85">
        <v>0</v>
      </c>
      <c r="J24" s="67">
        <f t="shared" si="4"/>
        <v>11</v>
      </c>
      <c r="K24" s="67">
        <f t="shared" si="5"/>
        <v>11</v>
      </c>
      <c r="L24" s="67">
        <f t="shared" si="6"/>
        <v>11</v>
      </c>
      <c r="M24" s="67">
        <f t="shared" si="7"/>
        <v>11</v>
      </c>
      <c r="N24" s="67">
        <f t="shared" si="8"/>
        <v>11</v>
      </c>
      <c r="O24" s="67">
        <f t="shared" si="9"/>
        <v>11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66">
        <f t="shared" si="1"/>
        <v>0</v>
      </c>
    </row>
    <row r="25" spans="1:22" ht="12.75" x14ac:dyDescent="0.2">
      <c r="A25" s="66">
        <v>23</v>
      </c>
      <c r="B25" s="87">
        <f t="shared" si="0"/>
        <v>0</v>
      </c>
      <c r="C25" s="67">
        <f t="shared" si="2"/>
        <v>66</v>
      </c>
      <c r="D25" s="86">
        <v>0</v>
      </c>
      <c r="E25" s="71">
        <f t="shared" si="3"/>
        <v>66</v>
      </c>
      <c r="F25" s="85">
        <v>0</v>
      </c>
      <c r="G25" s="85">
        <v>0</v>
      </c>
      <c r="H25" s="85">
        <v>0</v>
      </c>
      <c r="I25" s="85">
        <v>0</v>
      </c>
      <c r="J25" s="67">
        <f t="shared" si="4"/>
        <v>11</v>
      </c>
      <c r="K25" s="67">
        <f t="shared" si="5"/>
        <v>11</v>
      </c>
      <c r="L25" s="67">
        <f t="shared" si="6"/>
        <v>11</v>
      </c>
      <c r="M25" s="67">
        <f t="shared" si="7"/>
        <v>11</v>
      </c>
      <c r="N25" s="67">
        <f t="shared" si="8"/>
        <v>11</v>
      </c>
      <c r="O25" s="67">
        <f t="shared" si="9"/>
        <v>11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84">
        <v>0</v>
      </c>
      <c r="V25" s="66">
        <f t="shared" si="1"/>
        <v>0</v>
      </c>
    </row>
    <row r="26" spans="1:22" ht="12.75" x14ac:dyDescent="0.2">
      <c r="A26" s="66">
        <v>24</v>
      </c>
      <c r="B26" s="87">
        <f t="shared" si="0"/>
        <v>0</v>
      </c>
      <c r="C26" s="67">
        <f t="shared" si="2"/>
        <v>72</v>
      </c>
      <c r="D26" s="86">
        <v>0</v>
      </c>
      <c r="E26" s="71">
        <f t="shared" si="3"/>
        <v>72</v>
      </c>
      <c r="F26" s="85">
        <v>0</v>
      </c>
      <c r="G26" s="85">
        <v>0</v>
      </c>
      <c r="H26" s="85">
        <v>0</v>
      </c>
      <c r="I26" s="85">
        <v>0</v>
      </c>
      <c r="J26" s="67">
        <f t="shared" si="4"/>
        <v>12</v>
      </c>
      <c r="K26" s="67">
        <f t="shared" si="5"/>
        <v>12</v>
      </c>
      <c r="L26" s="67">
        <f t="shared" si="6"/>
        <v>12</v>
      </c>
      <c r="M26" s="67">
        <f t="shared" si="7"/>
        <v>12</v>
      </c>
      <c r="N26" s="67">
        <f t="shared" si="8"/>
        <v>12</v>
      </c>
      <c r="O26" s="67">
        <f t="shared" si="9"/>
        <v>12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66">
        <f t="shared" si="1"/>
        <v>0</v>
      </c>
    </row>
    <row r="27" spans="1:22" ht="12.75" x14ac:dyDescent="0.2">
      <c r="A27" s="66">
        <v>25</v>
      </c>
      <c r="B27" s="87">
        <f t="shared" si="0"/>
        <v>0</v>
      </c>
      <c r="C27" s="67">
        <f t="shared" si="2"/>
        <v>72</v>
      </c>
      <c r="D27" s="86">
        <v>0</v>
      </c>
      <c r="E27" s="71">
        <f t="shared" si="3"/>
        <v>72</v>
      </c>
      <c r="F27" s="85">
        <v>0</v>
      </c>
      <c r="G27" s="85">
        <v>0</v>
      </c>
      <c r="H27" s="85">
        <v>0</v>
      </c>
      <c r="I27" s="85">
        <v>0</v>
      </c>
      <c r="J27" s="67">
        <f t="shared" si="4"/>
        <v>12</v>
      </c>
      <c r="K27" s="67">
        <f t="shared" si="5"/>
        <v>12</v>
      </c>
      <c r="L27" s="67">
        <f t="shared" si="6"/>
        <v>12</v>
      </c>
      <c r="M27" s="67">
        <f t="shared" si="7"/>
        <v>12</v>
      </c>
      <c r="N27" s="67">
        <f t="shared" si="8"/>
        <v>12</v>
      </c>
      <c r="O27" s="67">
        <f t="shared" si="9"/>
        <v>12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66">
        <f t="shared" si="1"/>
        <v>0</v>
      </c>
    </row>
    <row r="28" spans="1:22" ht="12.75" x14ac:dyDescent="0.2">
      <c r="A28" s="66">
        <v>26</v>
      </c>
      <c r="B28" s="87">
        <f t="shared" si="0"/>
        <v>0</v>
      </c>
      <c r="C28" s="67">
        <f t="shared" si="2"/>
        <v>78</v>
      </c>
      <c r="D28" s="86">
        <v>0</v>
      </c>
      <c r="E28" s="71">
        <f t="shared" si="3"/>
        <v>78</v>
      </c>
      <c r="F28" s="85">
        <v>0</v>
      </c>
      <c r="G28" s="85">
        <v>0</v>
      </c>
      <c r="H28" s="85">
        <v>0</v>
      </c>
      <c r="I28" s="85">
        <v>0</v>
      </c>
      <c r="J28" s="67">
        <f t="shared" si="4"/>
        <v>13</v>
      </c>
      <c r="K28" s="67">
        <f t="shared" si="5"/>
        <v>13</v>
      </c>
      <c r="L28" s="67">
        <f t="shared" si="6"/>
        <v>13</v>
      </c>
      <c r="M28" s="67">
        <f t="shared" si="7"/>
        <v>13</v>
      </c>
      <c r="N28" s="67">
        <f t="shared" si="8"/>
        <v>13</v>
      </c>
      <c r="O28" s="67">
        <f t="shared" si="9"/>
        <v>13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66">
        <f t="shared" si="1"/>
        <v>0</v>
      </c>
    </row>
    <row r="29" spans="1:22" ht="12.75" x14ac:dyDescent="0.2">
      <c r="A29" s="66">
        <v>27</v>
      </c>
      <c r="B29" s="87">
        <f t="shared" si="0"/>
        <v>0</v>
      </c>
      <c r="C29" s="67">
        <f t="shared" si="2"/>
        <v>78</v>
      </c>
      <c r="D29" s="86">
        <v>0</v>
      </c>
      <c r="E29" s="71">
        <f t="shared" si="3"/>
        <v>78</v>
      </c>
      <c r="F29" s="85">
        <v>0</v>
      </c>
      <c r="G29" s="85">
        <v>0</v>
      </c>
      <c r="H29" s="85">
        <v>0</v>
      </c>
      <c r="I29" s="85">
        <v>0</v>
      </c>
      <c r="J29" s="67">
        <f t="shared" si="4"/>
        <v>13</v>
      </c>
      <c r="K29" s="67">
        <f t="shared" si="5"/>
        <v>13</v>
      </c>
      <c r="L29" s="67">
        <f t="shared" si="6"/>
        <v>13</v>
      </c>
      <c r="M29" s="67">
        <f t="shared" si="7"/>
        <v>13</v>
      </c>
      <c r="N29" s="67">
        <f t="shared" si="8"/>
        <v>13</v>
      </c>
      <c r="O29" s="67">
        <f t="shared" si="9"/>
        <v>13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66">
        <f t="shared" si="1"/>
        <v>0</v>
      </c>
    </row>
    <row r="30" spans="1:22" ht="12.75" x14ac:dyDescent="0.2">
      <c r="A30" s="66">
        <v>28</v>
      </c>
      <c r="B30" s="87">
        <f t="shared" si="0"/>
        <v>0</v>
      </c>
      <c r="C30" s="67">
        <f t="shared" si="2"/>
        <v>84</v>
      </c>
      <c r="D30" s="86">
        <v>0</v>
      </c>
      <c r="E30" s="71">
        <f t="shared" si="3"/>
        <v>84</v>
      </c>
      <c r="F30" s="85">
        <v>0</v>
      </c>
      <c r="G30" s="85">
        <v>0</v>
      </c>
      <c r="H30" s="85">
        <v>0</v>
      </c>
      <c r="I30" s="85">
        <v>0</v>
      </c>
      <c r="J30" s="67">
        <f t="shared" si="4"/>
        <v>14</v>
      </c>
      <c r="K30" s="67">
        <f t="shared" si="5"/>
        <v>14</v>
      </c>
      <c r="L30" s="67">
        <f t="shared" si="6"/>
        <v>14</v>
      </c>
      <c r="M30" s="67">
        <f t="shared" si="7"/>
        <v>14</v>
      </c>
      <c r="N30" s="67">
        <f t="shared" si="8"/>
        <v>14</v>
      </c>
      <c r="O30" s="67">
        <f t="shared" si="9"/>
        <v>14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66">
        <f t="shared" si="1"/>
        <v>0</v>
      </c>
    </row>
    <row r="31" spans="1:22" ht="12.75" x14ac:dyDescent="0.2">
      <c r="A31" s="66">
        <v>29</v>
      </c>
      <c r="B31" s="87">
        <f t="shared" si="0"/>
        <v>0</v>
      </c>
      <c r="C31" s="67">
        <f t="shared" si="2"/>
        <v>84</v>
      </c>
      <c r="D31" s="86">
        <v>0</v>
      </c>
      <c r="E31" s="71">
        <f t="shared" si="3"/>
        <v>84</v>
      </c>
      <c r="F31" s="85">
        <v>0</v>
      </c>
      <c r="G31" s="85">
        <v>0</v>
      </c>
      <c r="H31" s="85">
        <v>0</v>
      </c>
      <c r="I31" s="85">
        <v>0</v>
      </c>
      <c r="J31" s="67">
        <f t="shared" si="4"/>
        <v>14</v>
      </c>
      <c r="K31" s="67">
        <f t="shared" si="5"/>
        <v>14</v>
      </c>
      <c r="L31" s="67">
        <f t="shared" si="6"/>
        <v>14</v>
      </c>
      <c r="M31" s="67">
        <f t="shared" si="7"/>
        <v>14</v>
      </c>
      <c r="N31" s="67">
        <f t="shared" si="8"/>
        <v>14</v>
      </c>
      <c r="O31" s="67">
        <f t="shared" si="9"/>
        <v>14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66">
        <f t="shared" si="1"/>
        <v>0</v>
      </c>
    </row>
    <row r="32" spans="1:22" ht="12.75" x14ac:dyDescent="0.2">
      <c r="A32" s="66">
        <v>30</v>
      </c>
      <c r="B32" s="87">
        <f t="shared" si="0"/>
        <v>0</v>
      </c>
      <c r="C32" s="67">
        <f t="shared" si="2"/>
        <v>90</v>
      </c>
      <c r="D32" s="86">
        <v>0</v>
      </c>
      <c r="E32" s="71">
        <f t="shared" si="3"/>
        <v>90</v>
      </c>
      <c r="F32" s="85">
        <v>0</v>
      </c>
      <c r="G32" s="85">
        <v>0</v>
      </c>
      <c r="H32" s="85">
        <v>0</v>
      </c>
      <c r="I32" s="85">
        <v>0</v>
      </c>
      <c r="J32" s="67">
        <f t="shared" si="4"/>
        <v>15</v>
      </c>
      <c r="K32" s="67">
        <f t="shared" si="5"/>
        <v>15</v>
      </c>
      <c r="L32" s="67">
        <f t="shared" si="6"/>
        <v>15</v>
      </c>
      <c r="M32" s="67">
        <f t="shared" si="7"/>
        <v>15</v>
      </c>
      <c r="N32" s="67">
        <f t="shared" si="8"/>
        <v>15</v>
      </c>
      <c r="O32" s="67">
        <f t="shared" si="9"/>
        <v>15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66">
        <f t="shared" si="1"/>
        <v>0</v>
      </c>
    </row>
    <row r="33" spans="1:22" ht="12.75" x14ac:dyDescent="0.2">
      <c r="A33" s="66">
        <v>31</v>
      </c>
      <c r="B33" s="87">
        <f t="shared" si="0"/>
        <v>0</v>
      </c>
      <c r="C33" s="67">
        <f t="shared" si="2"/>
        <v>90</v>
      </c>
      <c r="D33" s="86">
        <v>0</v>
      </c>
      <c r="E33" s="71">
        <f t="shared" si="3"/>
        <v>90</v>
      </c>
      <c r="F33" s="85">
        <v>0</v>
      </c>
      <c r="G33" s="85">
        <v>0</v>
      </c>
      <c r="H33" s="85">
        <v>0</v>
      </c>
      <c r="I33" s="85">
        <v>0</v>
      </c>
      <c r="J33" s="67">
        <f t="shared" si="4"/>
        <v>15</v>
      </c>
      <c r="K33" s="67">
        <f t="shared" si="5"/>
        <v>15</v>
      </c>
      <c r="L33" s="67">
        <f t="shared" si="6"/>
        <v>15</v>
      </c>
      <c r="M33" s="67">
        <f t="shared" si="7"/>
        <v>15</v>
      </c>
      <c r="N33" s="67">
        <f t="shared" si="8"/>
        <v>15</v>
      </c>
      <c r="O33" s="67">
        <f t="shared" si="9"/>
        <v>15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66">
        <f t="shared" si="1"/>
        <v>0</v>
      </c>
    </row>
    <row r="34" spans="1:22" ht="12.75" x14ac:dyDescent="0.2">
      <c r="A34" s="66">
        <v>32</v>
      </c>
      <c r="B34" s="87">
        <f t="shared" si="0"/>
        <v>0</v>
      </c>
      <c r="C34" s="67">
        <f t="shared" si="2"/>
        <v>96</v>
      </c>
      <c r="D34" s="86">
        <v>0</v>
      </c>
      <c r="E34" s="71">
        <f t="shared" si="3"/>
        <v>96</v>
      </c>
      <c r="F34" s="85">
        <v>0</v>
      </c>
      <c r="G34" s="85">
        <v>0</v>
      </c>
      <c r="H34" s="85">
        <v>0</v>
      </c>
      <c r="I34" s="85">
        <v>0</v>
      </c>
      <c r="J34" s="67">
        <f t="shared" si="4"/>
        <v>16</v>
      </c>
      <c r="K34" s="67">
        <f t="shared" si="5"/>
        <v>16</v>
      </c>
      <c r="L34" s="67">
        <f t="shared" si="6"/>
        <v>16</v>
      </c>
      <c r="M34" s="67">
        <f t="shared" si="7"/>
        <v>16</v>
      </c>
      <c r="N34" s="67">
        <f t="shared" si="8"/>
        <v>16</v>
      </c>
      <c r="O34" s="67">
        <f t="shared" si="9"/>
        <v>16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66">
        <f t="shared" si="1"/>
        <v>0</v>
      </c>
    </row>
    <row r="35" spans="1:22" ht="12.75" x14ac:dyDescent="0.2">
      <c r="A35" s="66">
        <v>33</v>
      </c>
      <c r="B35" s="87">
        <f t="shared" si="0"/>
        <v>0</v>
      </c>
      <c r="C35" s="67">
        <f t="shared" si="2"/>
        <v>96</v>
      </c>
      <c r="D35" s="86">
        <v>0</v>
      </c>
      <c r="E35" s="71">
        <f t="shared" si="3"/>
        <v>96</v>
      </c>
      <c r="F35" s="85">
        <v>0</v>
      </c>
      <c r="G35" s="85">
        <v>0</v>
      </c>
      <c r="H35" s="85">
        <v>0</v>
      </c>
      <c r="I35" s="85">
        <v>0</v>
      </c>
      <c r="J35" s="67">
        <f t="shared" si="4"/>
        <v>16</v>
      </c>
      <c r="K35" s="67">
        <f t="shared" si="5"/>
        <v>16</v>
      </c>
      <c r="L35" s="67">
        <f t="shared" si="6"/>
        <v>16</v>
      </c>
      <c r="M35" s="67">
        <f t="shared" si="7"/>
        <v>16</v>
      </c>
      <c r="N35" s="67">
        <f t="shared" si="8"/>
        <v>16</v>
      </c>
      <c r="O35" s="67">
        <f t="shared" si="9"/>
        <v>16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66">
        <f t="shared" si="1"/>
        <v>0</v>
      </c>
    </row>
    <row r="36" spans="1:22" ht="12.75" x14ac:dyDescent="0.2">
      <c r="A36" s="66">
        <v>34</v>
      </c>
      <c r="B36" s="87">
        <f t="shared" si="0"/>
        <v>0</v>
      </c>
      <c r="C36" s="67">
        <f t="shared" si="2"/>
        <v>102</v>
      </c>
      <c r="D36" s="86">
        <v>0</v>
      </c>
      <c r="E36" s="71">
        <f t="shared" si="3"/>
        <v>102</v>
      </c>
      <c r="F36" s="85">
        <v>0</v>
      </c>
      <c r="G36" s="85">
        <v>0</v>
      </c>
      <c r="H36" s="85">
        <v>0</v>
      </c>
      <c r="I36" s="85">
        <v>0</v>
      </c>
      <c r="J36" s="67">
        <f t="shared" si="4"/>
        <v>17</v>
      </c>
      <c r="K36" s="67">
        <f t="shared" si="5"/>
        <v>17</v>
      </c>
      <c r="L36" s="67">
        <f t="shared" si="6"/>
        <v>17</v>
      </c>
      <c r="M36" s="67">
        <f t="shared" si="7"/>
        <v>17</v>
      </c>
      <c r="N36" s="67">
        <f t="shared" si="8"/>
        <v>17</v>
      </c>
      <c r="O36" s="67">
        <f t="shared" si="9"/>
        <v>17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66">
        <f t="shared" si="1"/>
        <v>0</v>
      </c>
    </row>
    <row r="37" spans="1:22" ht="12.75" x14ac:dyDescent="0.2">
      <c r="A37" s="66">
        <v>35</v>
      </c>
      <c r="B37" s="87">
        <f t="shared" si="0"/>
        <v>0</v>
      </c>
      <c r="C37" s="67">
        <f t="shared" si="2"/>
        <v>102</v>
      </c>
      <c r="D37" s="86">
        <v>0</v>
      </c>
      <c r="E37" s="71">
        <f t="shared" si="3"/>
        <v>102</v>
      </c>
      <c r="F37" s="85">
        <v>0</v>
      </c>
      <c r="G37" s="85">
        <v>0</v>
      </c>
      <c r="H37" s="85">
        <v>0</v>
      </c>
      <c r="I37" s="85">
        <v>0</v>
      </c>
      <c r="J37" s="67">
        <f t="shared" si="4"/>
        <v>17</v>
      </c>
      <c r="K37" s="67">
        <f t="shared" si="5"/>
        <v>17</v>
      </c>
      <c r="L37" s="67">
        <f t="shared" si="6"/>
        <v>17</v>
      </c>
      <c r="M37" s="67">
        <f t="shared" si="7"/>
        <v>17</v>
      </c>
      <c r="N37" s="67">
        <f t="shared" si="8"/>
        <v>17</v>
      </c>
      <c r="O37" s="67">
        <f t="shared" si="9"/>
        <v>17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66">
        <f t="shared" si="1"/>
        <v>0</v>
      </c>
    </row>
    <row r="38" spans="1:22" ht="12.75" x14ac:dyDescent="0.2">
      <c r="A38" s="66">
        <v>36</v>
      </c>
      <c r="B38" s="87">
        <f t="shared" si="0"/>
        <v>0</v>
      </c>
      <c r="C38" s="67">
        <f t="shared" si="2"/>
        <v>108</v>
      </c>
      <c r="D38" s="86">
        <v>0</v>
      </c>
      <c r="E38" s="71">
        <f t="shared" si="3"/>
        <v>108</v>
      </c>
      <c r="F38" s="85">
        <v>0</v>
      </c>
      <c r="G38" s="85">
        <v>0</v>
      </c>
      <c r="H38" s="85">
        <v>0</v>
      </c>
      <c r="I38" s="85">
        <v>0</v>
      </c>
      <c r="J38" s="67">
        <f t="shared" si="4"/>
        <v>18</v>
      </c>
      <c r="K38" s="67">
        <f t="shared" si="5"/>
        <v>18</v>
      </c>
      <c r="L38" s="67">
        <f t="shared" si="6"/>
        <v>18</v>
      </c>
      <c r="M38" s="67">
        <f t="shared" si="7"/>
        <v>18</v>
      </c>
      <c r="N38" s="67">
        <f t="shared" si="8"/>
        <v>18</v>
      </c>
      <c r="O38" s="67">
        <f t="shared" si="9"/>
        <v>18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66">
        <f t="shared" si="1"/>
        <v>0</v>
      </c>
    </row>
    <row r="39" spans="1:22" ht="12.75" x14ac:dyDescent="0.2">
      <c r="A39" s="66">
        <v>37</v>
      </c>
      <c r="B39" s="87">
        <f t="shared" si="0"/>
        <v>0</v>
      </c>
      <c r="C39" s="67">
        <f t="shared" si="2"/>
        <v>108</v>
      </c>
      <c r="D39" s="86">
        <v>0</v>
      </c>
      <c r="E39" s="71">
        <f t="shared" si="3"/>
        <v>108</v>
      </c>
      <c r="F39" s="85">
        <v>0</v>
      </c>
      <c r="G39" s="85">
        <v>0</v>
      </c>
      <c r="H39" s="85">
        <v>0</v>
      </c>
      <c r="I39" s="85">
        <v>0</v>
      </c>
      <c r="J39" s="67">
        <f t="shared" si="4"/>
        <v>18</v>
      </c>
      <c r="K39" s="67">
        <f t="shared" si="5"/>
        <v>18</v>
      </c>
      <c r="L39" s="67">
        <f t="shared" si="6"/>
        <v>18</v>
      </c>
      <c r="M39" s="67">
        <f t="shared" si="7"/>
        <v>18</v>
      </c>
      <c r="N39" s="67">
        <f t="shared" si="8"/>
        <v>18</v>
      </c>
      <c r="O39" s="67">
        <f t="shared" si="9"/>
        <v>18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66">
        <f t="shared" si="1"/>
        <v>0</v>
      </c>
    </row>
    <row r="40" spans="1:22" ht="12.75" x14ac:dyDescent="0.2">
      <c r="A40" s="66">
        <v>38</v>
      </c>
      <c r="B40" s="87">
        <f t="shared" si="0"/>
        <v>0</v>
      </c>
      <c r="C40" s="67">
        <f t="shared" si="2"/>
        <v>114</v>
      </c>
      <c r="D40" s="86">
        <v>0</v>
      </c>
      <c r="E40" s="71">
        <f t="shared" si="3"/>
        <v>114</v>
      </c>
      <c r="F40" s="85">
        <v>0</v>
      </c>
      <c r="G40" s="85">
        <v>0</v>
      </c>
      <c r="H40" s="85">
        <v>0</v>
      </c>
      <c r="I40" s="85">
        <v>0</v>
      </c>
      <c r="J40" s="67">
        <f t="shared" si="4"/>
        <v>19</v>
      </c>
      <c r="K40" s="67">
        <f t="shared" si="5"/>
        <v>19</v>
      </c>
      <c r="L40" s="67">
        <f t="shared" si="6"/>
        <v>19</v>
      </c>
      <c r="M40" s="67">
        <f t="shared" si="7"/>
        <v>19</v>
      </c>
      <c r="N40" s="67">
        <f t="shared" si="8"/>
        <v>19</v>
      </c>
      <c r="O40" s="67">
        <f t="shared" si="9"/>
        <v>19</v>
      </c>
      <c r="P40" s="84">
        <v>0</v>
      </c>
      <c r="Q40" s="84">
        <v>0</v>
      </c>
      <c r="R40" s="84">
        <v>0</v>
      </c>
      <c r="S40" s="84">
        <v>0</v>
      </c>
      <c r="T40" s="84">
        <v>0</v>
      </c>
      <c r="U40" s="84">
        <v>0</v>
      </c>
      <c r="V40" s="66">
        <f t="shared" si="1"/>
        <v>0</v>
      </c>
    </row>
    <row r="41" spans="1:22" ht="12.75" x14ac:dyDescent="0.2">
      <c r="A41" s="66">
        <v>39</v>
      </c>
      <c r="B41" s="87">
        <f t="shared" si="0"/>
        <v>0</v>
      </c>
      <c r="C41" s="67">
        <f t="shared" si="2"/>
        <v>114</v>
      </c>
      <c r="D41" s="86">
        <v>0</v>
      </c>
      <c r="E41" s="71">
        <f t="shared" si="3"/>
        <v>114</v>
      </c>
      <c r="F41" s="85">
        <v>0</v>
      </c>
      <c r="G41" s="85">
        <v>0</v>
      </c>
      <c r="H41" s="85">
        <v>0</v>
      </c>
      <c r="I41" s="85">
        <v>0</v>
      </c>
      <c r="J41" s="67">
        <f t="shared" si="4"/>
        <v>19</v>
      </c>
      <c r="K41" s="67">
        <f t="shared" si="5"/>
        <v>19</v>
      </c>
      <c r="L41" s="67">
        <f t="shared" si="6"/>
        <v>19</v>
      </c>
      <c r="M41" s="67">
        <f t="shared" si="7"/>
        <v>19</v>
      </c>
      <c r="N41" s="67">
        <f t="shared" si="8"/>
        <v>19</v>
      </c>
      <c r="O41" s="67">
        <f t="shared" si="9"/>
        <v>19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66">
        <f t="shared" si="1"/>
        <v>0</v>
      </c>
    </row>
    <row r="42" spans="1:22" ht="12.75" x14ac:dyDescent="0.2">
      <c r="A42" s="66">
        <v>40</v>
      </c>
      <c r="B42" s="87">
        <f t="shared" si="0"/>
        <v>0</v>
      </c>
      <c r="C42" s="67">
        <f t="shared" si="2"/>
        <v>120</v>
      </c>
      <c r="D42" s="86">
        <v>0</v>
      </c>
      <c r="E42" s="71">
        <f t="shared" si="3"/>
        <v>120</v>
      </c>
      <c r="F42" s="85">
        <v>0</v>
      </c>
      <c r="G42" s="85">
        <v>0</v>
      </c>
      <c r="H42" s="85">
        <v>0</v>
      </c>
      <c r="I42" s="85">
        <v>0</v>
      </c>
      <c r="J42" s="67">
        <f t="shared" si="4"/>
        <v>20</v>
      </c>
      <c r="K42" s="67">
        <f t="shared" si="5"/>
        <v>20</v>
      </c>
      <c r="L42" s="67">
        <f t="shared" si="6"/>
        <v>20</v>
      </c>
      <c r="M42" s="67">
        <f t="shared" si="7"/>
        <v>20</v>
      </c>
      <c r="N42" s="67">
        <f t="shared" si="8"/>
        <v>20</v>
      </c>
      <c r="O42" s="67">
        <f t="shared" si="9"/>
        <v>20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66">
        <f t="shared" si="1"/>
        <v>0</v>
      </c>
    </row>
    <row r="43" spans="1:22" ht="12.75" x14ac:dyDescent="0.2">
      <c r="A43" s="66">
        <v>41</v>
      </c>
      <c r="B43" s="87">
        <f t="shared" si="0"/>
        <v>0</v>
      </c>
      <c r="C43" s="67">
        <f t="shared" si="2"/>
        <v>120</v>
      </c>
      <c r="D43" s="86">
        <v>0</v>
      </c>
      <c r="E43" s="71">
        <f t="shared" si="3"/>
        <v>120</v>
      </c>
      <c r="F43" s="85">
        <v>0</v>
      </c>
      <c r="G43" s="85">
        <v>0</v>
      </c>
      <c r="H43" s="85">
        <v>0</v>
      </c>
      <c r="I43" s="85">
        <v>0</v>
      </c>
      <c r="J43" s="67">
        <f t="shared" si="4"/>
        <v>20</v>
      </c>
      <c r="K43" s="67">
        <f t="shared" si="5"/>
        <v>20</v>
      </c>
      <c r="L43" s="67">
        <f t="shared" si="6"/>
        <v>20</v>
      </c>
      <c r="M43" s="67">
        <f t="shared" si="7"/>
        <v>20</v>
      </c>
      <c r="N43" s="67">
        <f t="shared" si="8"/>
        <v>20</v>
      </c>
      <c r="O43" s="67">
        <f t="shared" si="9"/>
        <v>20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66">
        <f t="shared" si="1"/>
        <v>0</v>
      </c>
    </row>
    <row r="44" spans="1:22" ht="12.75" x14ac:dyDescent="0.2">
      <c r="A44" s="66">
        <v>42</v>
      </c>
      <c r="B44" s="87">
        <f t="shared" si="0"/>
        <v>0</v>
      </c>
      <c r="C44" s="67">
        <f t="shared" si="2"/>
        <v>126</v>
      </c>
      <c r="D44" s="86">
        <v>0</v>
      </c>
      <c r="E44" s="71">
        <f t="shared" si="3"/>
        <v>126</v>
      </c>
      <c r="F44" s="85">
        <v>0</v>
      </c>
      <c r="G44" s="85">
        <v>0</v>
      </c>
      <c r="H44" s="85">
        <v>0</v>
      </c>
      <c r="I44" s="85">
        <v>0</v>
      </c>
      <c r="J44" s="67">
        <f t="shared" si="4"/>
        <v>21</v>
      </c>
      <c r="K44" s="67">
        <f t="shared" si="5"/>
        <v>21</v>
      </c>
      <c r="L44" s="67">
        <f t="shared" si="6"/>
        <v>21</v>
      </c>
      <c r="M44" s="67">
        <f t="shared" si="7"/>
        <v>21</v>
      </c>
      <c r="N44" s="67">
        <f t="shared" si="8"/>
        <v>21</v>
      </c>
      <c r="O44" s="67">
        <f t="shared" si="9"/>
        <v>21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66">
        <f t="shared" si="1"/>
        <v>0</v>
      </c>
    </row>
    <row r="45" spans="1:22" ht="12.75" x14ac:dyDescent="0.2">
      <c r="A45" s="66">
        <v>43</v>
      </c>
      <c r="B45" s="87">
        <f t="shared" si="0"/>
        <v>0</v>
      </c>
      <c r="C45" s="67">
        <f t="shared" si="2"/>
        <v>126</v>
      </c>
      <c r="D45" s="86">
        <v>0</v>
      </c>
      <c r="E45" s="71">
        <f t="shared" si="3"/>
        <v>126</v>
      </c>
      <c r="F45" s="85">
        <v>0</v>
      </c>
      <c r="G45" s="85">
        <v>0</v>
      </c>
      <c r="H45" s="85">
        <v>0</v>
      </c>
      <c r="I45" s="85">
        <v>0</v>
      </c>
      <c r="J45" s="67">
        <f t="shared" si="4"/>
        <v>21</v>
      </c>
      <c r="K45" s="67">
        <f t="shared" si="5"/>
        <v>21</v>
      </c>
      <c r="L45" s="67">
        <f t="shared" si="6"/>
        <v>21</v>
      </c>
      <c r="M45" s="67">
        <f t="shared" si="7"/>
        <v>21</v>
      </c>
      <c r="N45" s="67">
        <f t="shared" si="8"/>
        <v>21</v>
      </c>
      <c r="O45" s="67">
        <f t="shared" si="9"/>
        <v>21</v>
      </c>
      <c r="P45" s="84">
        <v>0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66">
        <f t="shared" si="1"/>
        <v>0</v>
      </c>
    </row>
    <row r="46" spans="1:22" ht="12.75" x14ac:dyDescent="0.2">
      <c r="A46" s="66">
        <v>44</v>
      </c>
      <c r="B46" s="87">
        <f t="shared" si="0"/>
        <v>0</v>
      </c>
      <c r="C46" s="67">
        <f t="shared" si="2"/>
        <v>132</v>
      </c>
      <c r="D46" s="86">
        <v>0</v>
      </c>
      <c r="E46" s="71">
        <f t="shared" si="3"/>
        <v>132</v>
      </c>
      <c r="F46" s="85">
        <v>0</v>
      </c>
      <c r="G46" s="85">
        <v>0</v>
      </c>
      <c r="H46" s="85">
        <v>0</v>
      </c>
      <c r="I46" s="85">
        <v>0</v>
      </c>
      <c r="J46" s="67">
        <f t="shared" si="4"/>
        <v>22</v>
      </c>
      <c r="K46" s="67">
        <f t="shared" si="5"/>
        <v>22</v>
      </c>
      <c r="L46" s="67">
        <f t="shared" si="6"/>
        <v>22</v>
      </c>
      <c r="M46" s="67">
        <f t="shared" si="7"/>
        <v>22</v>
      </c>
      <c r="N46" s="67">
        <f t="shared" si="8"/>
        <v>22</v>
      </c>
      <c r="O46" s="67">
        <f t="shared" si="9"/>
        <v>22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66">
        <f t="shared" si="1"/>
        <v>0</v>
      </c>
    </row>
    <row r="47" spans="1:22" ht="12.75" x14ac:dyDescent="0.2">
      <c r="A47" s="66">
        <v>45</v>
      </c>
      <c r="B47" s="87">
        <f t="shared" si="0"/>
        <v>0</v>
      </c>
      <c r="C47" s="67">
        <f t="shared" si="2"/>
        <v>132</v>
      </c>
      <c r="D47" s="86">
        <v>0</v>
      </c>
      <c r="E47" s="71">
        <f t="shared" si="3"/>
        <v>132</v>
      </c>
      <c r="F47" s="85">
        <v>0</v>
      </c>
      <c r="G47" s="85">
        <v>0</v>
      </c>
      <c r="H47" s="85">
        <v>0</v>
      </c>
      <c r="I47" s="85">
        <v>0</v>
      </c>
      <c r="J47" s="67">
        <f t="shared" si="4"/>
        <v>22</v>
      </c>
      <c r="K47" s="67">
        <f t="shared" si="5"/>
        <v>22</v>
      </c>
      <c r="L47" s="67">
        <f t="shared" si="6"/>
        <v>22</v>
      </c>
      <c r="M47" s="67">
        <f t="shared" si="7"/>
        <v>22</v>
      </c>
      <c r="N47" s="67">
        <f t="shared" si="8"/>
        <v>22</v>
      </c>
      <c r="O47" s="67">
        <f t="shared" si="9"/>
        <v>22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66">
        <f t="shared" si="1"/>
        <v>0</v>
      </c>
    </row>
    <row r="48" spans="1:22" ht="12.75" x14ac:dyDescent="0.2">
      <c r="A48" s="66">
        <v>46</v>
      </c>
      <c r="B48" s="87">
        <f t="shared" si="0"/>
        <v>0</v>
      </c>
      <c r="C48" s="67">
        <f t="shared" si="2"/>
        <v>138</v>
      </c>
      <c r="D48" s="86">
        <v>0</v>
      </c>
      <c r="E48" s="71">
        <f t="shared" si="3"/>
        <v>138</v>
      </c>
      <c r="F48" s="85">
        <v>0</v>
      </c>
      <c r="G48" s="85">
        <v>0</v>
      </c>
      <c r="H48" s="85">
        <v>0</v>
      </c>
      <c r="I48" s="85">
        <v>0</v>
      </c>
      <c r="J48" s="67">
        <f t="shared" si="4"/>
        <v>23</v>
      </c>
      <c r="K48" s="67">
        <f t="shared" si="5"/>
        <v>23</v>
      </c>
      <c r="L48" s="67">
        <f t="shared" si="6"/>
        <v>23</v>
      </c>
      <c r="M48" s="67">
        <f t="shared" si="7"/>
        <v>23</v>
      </c>
      <c r="N48" s="67">
        <f t="shared" si="8"/>
        <v>23</v>
      </c>
      <c r="O48" s="67">
        <f t="shared" si="9"/>
        <v>23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66">
        <f t="shared" si="1"/>
        <v>0</v>
      </c>
    </row>
    <row r="49" spans="1:22" ht="12.75" x14ac:dyDescent="0.2">
      <c r="A49" s="66">
        <v>47</v>
      </c>
      <c r="B49" s="87">
        <f t="shared" si="0"/>
        <v>0</v>
      </c>
      <c r="C49" s="67">
        <f t="shared" si="2"/>
        <v>138</v>
      </c>
      <c r="D49" s="86">
        <v>0</v>
      </c>
      <c r="E49" s="71">
        <f t="shared" si="3"/>
        <v>138</v>
      </c>
      <c r="F49" s="85">
        <v>0</v>
      </c>
      <c r="G49" s="85">
        <v>0</v>
      </c>
      <c r="H49" s="85">
        <v>0</v>
      </c>
      <c r="I49" s="85">
        <v>0</v>
      </c>
      <c r="J49" s="67">
        <f t="shared" si="4"/>
        <v>23</v>
      </c>
      <c r="K49" s="67">
        <f t="shared" si="5"/>
        <v>23</v>
      </c>
      <c r="L49" s="67">
        <f t="shared" si="6"/>
        <v>23</v>
      </c>
      <c r="M49" s="67">
        <f t="shared" si="7"/>
        <v>23</v>
      </c>
      <c r="N49" s="67">
        <f t="shared" si="8"/>
        <v>23</v>
      </c>
      <c r="O49" s="67">
        <f t="shared" si="9"/>
        <v>23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66">
        <f t="shared" si="1"/>
        <v>0</v>
      </c>
    </row>
    <row r="50" spans="1:22" ht="12.75" x14ac:dyDescent="0.2">
      <c r="A50" s="66">
        <v>48</v>
      </c>
      <c r="B50" s="87">
        <f t="shared" si="0"/>
        <v>0</v>
      </c>
      <c r="C50" s="67">
        <f t="shared" si="2"/>
        <v>144</v>
      </c>
      <c r="D50" s="86">
        <v>0</v>
      </c>
      <c r="E50" s="71">
        <f t="shared" si="3"/>
        <v>144</v>
      </c>
      <c r="F50" s="85">
        <v>0</v>
      </c>
      <c r="G50" s="85">
        <v>0</v>
      </c>
      <c r="H50" s="85">
        <v>0</v>
      </c>
      <c r="I50" s="85">
        <v>0</v>
      </c>
      <c r="J50" s="67">
        <f t="shared" si="4"/>
        <v>24</v>
      </c>
      <c r="K50" s="67">
        <f t="shared" si="5"/>
        <v>24</v>
      </c>
      <c r="L50" s="67">
        <f t="shared" si="6"/>
        <v>24</v>
      </c>
      <c r="M50" s="67">
        <f t="shared" si="7"/>
        <v>24</v>
      </c>
      <c r="N50" s="67">
        <f t="shared" si="8"/>
        <v>24</v>
      </c>
      <c r="O50" s="67">
        <f t="shared" si="9"/>
        <v>24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66">
        <f t="shared" si="1"/>
        <v>0</v>
      </c>
    </row>
    <row r="51" spans="1:22" ht="12.75" x14ac:dyDescent="0.2">
      <c r="A51" s="66">
        <v>49</v>
      </c>
      <c r="B51" s="87">
        <f t="shared" si="0"/>
        <v>0</v>
      </c>
      <c r="C51" s="67">
        <f t="shared" si="2"/>
        <v>144</v>
      </c>
      <c r="D51" s="86">
        <v>0</v>
      </c>
      <c r="E51" s="71">
        <f t="shared" si="3"/>
        <v>144</v>
      </c>
      <c r="F51" s="85">
        <v>0</v>
      </c>
      <c r="G51" s="85">
        <v>0</v>
      </c>
      <c r="H51" s="85">
        <v>0</v>
      </c>
      <c r="I51" s="85">
        <v>0</v>
      </c>
      <c r="J51" s="67">
        <f t="shared" si="4"/>
        <v>24</v>
      </c>
      <c r="K51" s="67">
        <f t="shared" si="5"/>
        <v>24</v>
      </c>
      <c r="L51" s="67">
        <f t="shared" si="6"/>
        <v>24</v>
      </c>
      <c r="M51" s="67">
        <f t="shared" si="7"/>
        <v>24</v>
      </c>
      <c r="N51" s="67">
        <f t="shared" si="8"/>
        <v>24</v>
      </c>
      <c r="O51" s="67">
        <f t="shared" si="9"/>
        <v>24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66">
        <f t="shared" si="1"/>
        <v>0</v>
      </c>
    </row>
    <row r="52" spans="1:22" ht="12.75" x14ac:dyDescent="0.2">
      <c r="A52" s="66">
        <v>50</v>
      </c>
      <c r="B52" s="87">
        <f t="shared" si="0"/>
        <v>0</v>
      </c>
      <c r="C52" s="67">
        <f t="shared" si="2"/>
        <v>150</v>
      </c>
      <c r="D52" s="86">
        <v>0</v>
      </c>
      <c r="E52" s="71">
        <f t="shared" si="3"/>
        <v>150</v>
      </c>
      <c r="F52" s="85">
        <v>0</v>
      </c>
      <c r="G52" s="85">
        <v>0</v>
      </c>
      <c r="H52" s="85">
        <v>0</v>
      </c>
      <c r="I52" s="85">
        <v>0</v>
      </c>
      <c r="J52" s="67">
        <f t="shared" si="4"/>
        <v>25</v>
      </c>
      <c r="K52" s="67">
        <f t="shared" si="5"/>
        <v>25</v>
      </c>
      <c r="L52" s="67">
        <f t="shared" si="6"/>
        <v>25</v>
      </c>
      <c r="M52" s="67">
        <f t="shared" si="7"/>
        <v>25</v>
      </c>
      <c r="N52" s="67">
        <f t="shared" si="8"/>
        <v>25</v>
      </c>
      <c r="O52" s="67">
        <f t="shared" si="9"/>
        <v>25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66">
        <f t="shared" si="1"/>
        <v>0</v>
      </c>
    </row>
    <row r="53" spans="1:22" ht="12.75" x14ac:dyDescent="0.2">
      <c r="A53" s="66">
        <v>51</v>
      </c>
      <c r="B53" s="87">
        <f t="shared" si="0"/>
        <v>0</v>
      </c>
      <c r="C53" s="67">
        <f t="shared" si="2"/>
        <v>150</v>
      </c>
      <c r="D53" s="86">
        <v>0</v>
      </c>
      <c r="E53" s="71">
        <f t="shared" si="3"/>
        <v>150</v>
      </c>
      <c r="F53" s="85">
        <v>0</v>
      </c>
      <c r="G53" s="85">
        <v>0</v>
      </c>
      <c r="H53" s="85">
        <v>0</v>
      </c>
      <c r="I53" s="85">
        <v>0</v>
      </c>
      <c r="J53" s="67">
        <f t="shared" si="4"/>
        <v>25</v>
      </c>
      <c r="K53" s="67">
        <f t="shared" si="5"/>
        <v>25</v>
      </c>
      <c r="L53" s="67">
        <f t="shared" si="6"/>
        <v>25</v>
      </c>
      <c r="M53" s="67">
        <f t="shared" si="7"/>
        <v>25</v>
      </c>
      <c r="N53" s="67">
        <f t="shared" si="8"/>
        <v>25</v>
      </c>
      <c r="O53" s="67">
        <f t="shared" si="9"/>
        <v>25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66">
        <f t="shared" si="1"/>
        <v>0</v>
      </c>
    </row>
    <row r="54" spans="1:22" ht="12.75" x14ac:dyDescent="0.2">
      <c r="A54" s="66">
        <v>52</v>
      </c>
      <c r="B54" s="87">
        <f t="shared" si="0"/>
        <v>0</v>
      </c>
      <c r="C54" s="67">
        <f t="shared" si="2"/>
        <v>156</v>
      </c>
      <c r="D54" s="86">
        <v>0</v>
      </c>
      <c r="E54" s="71">
        <f t="shared" si="3"/>
        <v>156</v>
      </c>
      <c r="F54" s="85">
        <v>0</v>
      </c>
      <c r="G54" s="85">
        <v>0</v>
      </c>
      <c r="H54" s="85">
        <v>0</v>
      </c>
      <c r="I54" s="85">
        <v>0</v>
      </c>
      <c r="J54" s="67">
        <f t="shared" si="4"/>
        <v>26</v>
      </c>
      <c r="K54" s="67">
        <f t="shared" si="5"/>
        <v>26</v>
      </c>
      <c r="L54" s="67">
        <f t="shared" si="6"/>
        <v>26</v>
      </c>
      <c r="M54" s="67">
        <f t="shared" si="7"/>
        <v>26</v>
      </c>
      <c r="N54" s="67">
        <f t="shared" si="8"/>
        <v>26</v>
      </c>
      <c r="O54" s="67">
        <f t="shared" si="9"/>
        <v>26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66">
        <f t="shared" si="1"/>
        <v>0</v>
      </c>
    </row>
    <row r="55" spans="1:22" ht="12.75" x14ac:dyDescent="0.2">
      <c r="A55" s="66">
        <v>53</v>
      </c>
      <c r="B55" s="87">
        <f t="shared" si="0"/>
        <v>0</v>
      </c>
      <c r="C55" s="67">
        <f t="shared" si="2"/>
        <v>156</v>
      </c>
      <c r="D55" s="86">
        <v>0</v>
      </c>
      <c r="E55" s="71">
        <f t="shared" si="3"/>
        <v>156</v>
      </c>
      <c r="F55" s="85">
        <v>0</v>
      </c>
      <c r="G55" s="85">
        <v>0</v>
      </c>
      <c r="H55" s="85">
        <v>0</v>
      </c>
      <c r="I55" s="85">
        <v>0</v>
      </c>
      <c r="J55" s="67">
        <f t="shared" si="4"/>
        <v>26</v>
      </c>
      <c r="K55" s="67">
        <f t="shared" si="5"/>
        <v>26</v>
      </c>
      <c r="L55" s="67">
        <f t="shared" si="6"/>
        <v>26</v>
      </c>
      <c r="M55" s="67">
        <f t="shared" si="7"/>
        <v>26</v>
      </c>
      <c r="N55" s="67">
        <f t="shared" si="8"/>
        <v>26</v>
      </c>
      <c r="O55" s="67">
        <f t="shared" si="9"/>
        <v>26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66">
        <f t="shared" si="1"/>
        <v>0</v>
      </c>
    </row>
    <row r="56" spans="1:22" ht="12.75" x14ac:dyDescent="0.2">
      <c r="A56" s="66">
        <v>54</v>
      </c>
      <c r="B56" s="87">
        <f t="shared" si="0"/>
        <v>0</v>
      </c>
      <c r="C56" s="67">
        <f t="shared" si="2"/>
        <v>162</v>
      </c>
      <c r="D56" s="86">
        <v>0</v>
      </c>
      <c r="E56" s="71">
        <f t="shared" si="3"/>
        <v>162</v>
      </c>
      <c r="F56" s="85">
        <v>0</v>
      </c>
      <c r="G56" s="85">
        <v>0</v>
      </c>
      <c r="H56" s="85">
        <v>0</v>
      </c>
      <c r="I56" s="85">
        <v>0</v>
      </c>
      <c r="J56" s="67">
        <f t="shared" si="4"/>
        <v>27</v>
      </c>
      <c r="K56" s="67">
        <f t="shared" si="5"/>
        <v>27</v>
      </c>
      <c r="L56" s="67">
        <f t="shared" si="6"/>
        <v>27</v>
      </c>
      <c r="M56" s="67">
        <f t="shared" si="7"/>
        <v>27</v>
      </c>
      <c r="N56" s="67">
        <f t="shared" si="8"/>
        <v>27</v>
      </c>
      <c r="O56" s="67">
        <f t="shared" si="9"/>
        <v>27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66">
        <f t="shared" si="1"/>
        <v>0</v>
      </c>
    </row>
    <row r="57" spans="1:22" ht="12.75" x14ac:dyDescent="0.2">
      <c r="A57" s="66">
        <v>55</v>
      </c>
      <c r="B57" s="87">
        <f t="shared" si="0"/>
        <v>0</v>
      </c>
      <c r="C57" s="67">
        <f t="shared" si="2"/>
        <v>162</v>
      </c>
      <c r="D57" s="86">
        <v>0</v>
      </c>
      <c r="E57" s="71">
        <f t="shared" si="3"/>
        <v>162</v>
      </c>
      <c r="F57" s="85">
        <v>0</v>
      </c>
      <c r="G57" s="85">
        <v>0</v>
      </c>
      <c r="H57" s="85">
        <v>0</v>
      </c>
      <c r="I57" s="85">
        <v>0</v>
      </c>
      <c r="J57" s="67">
        <f t="shared" si="4"/>
        <v>27</v>
      </c>
      <c r="K57" s="67">
        <f t="shared" si="5"/>
        <v>27</v>
      </c>
      <c r="L57" s="67">
        <f t="shared" si="6"/>
        <v>27</v>
      </c>
      <c r="M57" s="67">
        <f t="shared" si="7"/>
        <v>27</v>
      </c>
      <c r="N57" s="67">
        <f t="shared" si="8"/>
        <v>27</v>
      </c>
      <c r="O57" s="67">
        <f t="shared" si="9"/>
        <v>27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66">
        <f t="shared" si="1"/>
        <v>0</v>
      </c>
    </row>
    <row r="58" spans="1:22" ht="12.75" x14ac:dyDescent="0.2">
      <c r="A58" s="66">
        <v>56</v>
      </c>
      <c r="B58" s="87">
        <f t="shared" si="0"/>
        <v>0</v>
      </c>
      <c r="C58" s="67">
        <f t="shared" si="2"/>
        <v>168</v>
      </c>
      <c r="D58" s="86">
        <v>0</v>
      </c>
      <c r="E58" s="71">
        <f t="shared" si="3"/>
        <v>168</v>
      </c>
      <c r="F58" s="85">
        <v>0</v>
      </c>
      <c r="G58" s="85">
        <v>0</v>
      </c>
      <c r="H58" s="85">
        <v>0</v>
      </c>
      <c r="I58" s="85">
        <v>0</v>
      </c>
      <c r="J58" s="67">
        <f t="shared" si="4"/>
        <v>28</v>
      </c>
      <c r="K58" s="67">
        <f t="shared" si="5"/>
        <v>28</v>
      </c>
      <c r="L58" s="67">
        <f t="shared" si="6"/>
        <v>28</v>
      </c>
      <c r="M58" s="67">
        <f t="shared" si="7"/>
        <v>28</v>
      </c>
      <c r="N58" s="67">
        <f t="shared" si="8"/>
        <v>28</v>
      </c>
      <c r="O58" s="67">
        <f t="shared" si="9"/>
        <v>28</v>
      </c>
      <c r="P58" s="84">
        <v>0</v>
      </c>
      <c r="Q58" s="84">
        <v>0</v>
      </c>
      <c r="R58" s="84">
        <v>0</v>
      </c>
      <c r="S58" s="84">
        <v>0</v>
      </c>
      <c r="T58" s="84">
        <v>0</v>
      </c>
      <c r="U58" s="84">
        <v>0</v>
      </c>
      <c r="V58" s="66">
        <f t="shared" si="1"/>
        <v>0</v>
      </c>
    </row>
    <row r="59" spans="1:22" ht="12.75" x14ac:dyDescent="0.2">
      <c r="A59" s="66">
        <v>57</v>
      </c>
      <c r="B59" s="87">
        <f t="shared" si="0"/>
        <v>0</v>
      </c>
      <c r="C59" s="67">
        <f t="shared" si="2"/>
        <v>168</v>
      </c>
      <c r="D59" s="86">
        <v>0</v>
      </c>
      <c r="E59" s="71">
        <f t="shared" si="3"/>
        <v>168</v>
      </c>
      <c r="F59" s="85">
        <v>0</v>
      </c>
      <c r="G59" s="85">
        <v>0</v>
      </c>
      <c r="H59" s="85">
        <v>0</v>
      </c>
      <c r="I59" s="85">
        <v>0</v>
      </c>
      <c r="J59" s="67">
        <f t="shared" si="4"/>
        <v>28</v>
      </c>
      <c r="K59" s="67">
        <f t="shared" si="5"/>
        <v>28</v>
      </c>
      <c r="L59" s="67">
        <f t="shared" si="6"/>
        <v>28</v>
      </c>
      <c r="M59" s="67">
        <f t="shared" si="7"/>
        <v>28</v>
      </c>
      <c r="N59" s="67">
        <f t="shared" si="8"/>
        <v>28</v>
      </c>
      <c r="O59" s="67">
        <f t="shared" si="9"/>
        <v>28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84">
        <v>0</v>
      </c>
      <c r="V59" s="66">
        <f t="shared" si="1"/>
        <v>0</v>
      </c>
    </row>
    <row r="60" spans="1:22" ht="12.75" x14ac:dyDescent="0.2">
      <c r="A60" s="66">
        <v>58</v>
      </c>
      <c r="B60" s="87">
        <f t="shared" si="0"/>
        <v>0</v>
      </c>
      <c r="C60" s="67">
        <f t="shared" si="2"/>
        <v>174</v>
      </c>
      <c r="D60" s="86">
        <v>0</v>
      </c>
      <c r="E60" s="71">
        <f t="shared" si="3"/>
        <v>174</v>
      </c>
      <c r="F60" s="85">
        <v>0</v>
      </c>
      <c r="G60" s="85">
        <v>0</v>
      </c>
      <c r="H60" s="85">
        <v>0</v>
      </c>
      <c r="I60" s="85">
        <v>0</v>
      </c>
      <c r="J60" s="67">
        <f t="shared" si="4"/>
        <v>29</v>
      </c>
      <c r="K60" s="67">
        <f t="shared" si="5"/>
        <v>29</v>
      </c>
      <c r="L60" s="67">
        <f t="shared" si="6"/>
        <v>29</v>
      </c>
      <c r="M60" s="67">
        <f t="shared" si="7"/>
        <v>29</v>
      </c>
      <c r="N60" s="67">
        <f t="shared" si="8"/>
        <v>29</v>
      </c>
      <c r="O60" s="67">
        <f t="shared" si="9"/>
        <v>29</v>
      </c>
      <c r="P60" s="84">
        <v>0</v>
      </c>
      <c r="Q60" s="84">
        <v>0</v>
      </c>
      <c r="R60" s="84">
        <v>0</v>
      </c>
      <c r="S60" s="84">
        <v>0</v>
      </c>
      <c r="T60" s="84">
        <v>0</v>
      </c>
      <c r="U60" s="84">
        <v>0</v>
      </c>
      <c r="V60" s="66">
        <f t="shared" si="1"/>
        <v>0</v>
      </c>
    </row>
    <row r="61" spans="1:22" ht="12.75" x14ac:dyDescent="0.2">
      <c r="A61" s="66">
        <v>59</v>
      </c>
      <c r="B61" s="87">
        <f t="shared" si="0"/>
        <v>0</v>
      </c>
      <c r="C61" s="67">
        <f t="shared" si="2"/>
        <v>174</v>
      </c>
      <c r="D61" s="86">
        <v>0</v>
      </c>
      <c r="E61" s="71">
        <f t="shared" si="3"/>
        <v>174</v>
      </c>
      <c r="F61" s="85">
        <v>0</v>
      </c>
      <c r="G61" s="85">
        <v>0</v>
      </c>
      <c r="H61" s="85">
        <v>0</v>
      </c>
      <c r="I61" s="85">
        <v>0</v>
      </c>
      <c r="J61" s="67">
        <f t="shared" si="4"/>
        <v>29</v>
      </c>
      <c r="K61" s="67">
        <f t="shared" si="5"/>
        <v>29</v>
      </c>
      <c r="L61" s="67">
        <f t="shared" si="6"/>
        <v>29</v>
      </c>
      <c r="M61" s="67">
        <f t="shared" si="7"/>
        <v>29</v>
      </c>
      <c r="N61" s="67">
        <f t="shared" si="8"/>
        <v>29</v>
      </c>
      <c r="O61" s="67">
        <f t="shared" si="9"/>
        <v>29</v>
      </c>
      <c r="P61" s="84">
        <v>0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66">
        <f t="shared" si="1"/>
        <v>0</v>
      </c>
    </row>
    <row r="62" spans="1:22" ht="12.75" x14ac:dyDescent="0.2">
      <c r="A62" s="66">
        <v>60</v>
      </c>
      <c r="B62" s="87">
        <f t="shared" si="0"/>
        <v>0</v>
      </c>
      <c r="C62" s="67">
        <f t="shared" si="2"/>
        <v>180</v>
      </c>
      <c r="D62" s="86">
        <v>0</v>
      </c>
      <c r="E62" s="71">
        <f t="shared" si="3"/>
        <v>180</v>
      </c>
      <c r="F62" s="85">
        <v>0</v>
      </c>
      <c r="G62" s="85">
        <v>0</v>
      </c>
      <c r="H62" s="85">
        <v>0</v>
      </c>
      <c r="I62" s="85">
        <v>0</v>
      </c>
      <c r="J62" s="67">
        <f t="shared" si="4"/>
        <v>30</v>
      </c>
      <c r="K62" s="67">
        <f t="shared" si="5"/>
        <v>30</v>
      </c>
      <c r="L62" s="67">
        <f t="shared" si="6"/>
        <v>30</v>
      </c>
      <c r="M62" s="67">
        <f t="shared" si="7"/>
        <v>30</v>
      </c>
      <c r="N62" s="67">
        <f t="shared" si="8"/>
        <v>30</v>
      </c>
      <c r="O62" s="67">
        <f t="shared" si="9"/>
        <v>30</v>
      </c>
      <c r="P62" s="84">
        <v>0</v>
      </c>
      <c r="Q62" s="84">
        <v>0</v>
      </c>
      <c r="R62" s="84">
        <v>0</v>
      </c>
      <c r="S62" s="84">
        <v>0</v>
      </c>
      <c r="T62" s="84">
        <v>0</v>
      </c>
      <c r="U62" s="84">
        <v>0</v>
      </c>
      <c r="V62" s="66">
        <f t="shared" si="1"/>
        <v>0</v>
      </c>
    </row>
    <row r="63" spans="1:22" ht="12.75" x14ac:dyDescent="0.2">
      <c r="A63" s="66">
        <v>61</v>
      </c>
      <c r="B63" s="87">
        <f t="shared" si="0"/>
        <v>0</v>
      </c>
      <c r="C63" s="67">
        <f t="shared" si="2"/>
        <v>180</v>
      </c>
      <c r="D63" s="86">
        <v>0</v>
      </c>
      <c r="E63" s="71">
        <f t="shared" si="3"/>
        <v>180</v>
      </c>
      <c r="F63" s="85">
        <v>0</v>
      </c>
      <c r="G63" s="85">
        <v>0</v>
      </c>
      <c r="H63" s="85">
        <v>0</v>
      </c>
      <c r="I63" s="85">
        <v>0</v>
      </c>
      <c r="J63" s="67">
        <f t="shared" si="4"/>
        <v>30</v>
      </c>
      <c r="K63" s="67">
        <f t="shared" si="5"/>
        <v>30</v>
      </c>
      <c r="L63" s="67">
        <f t="shared" si="6"/>
        <v>30</v>
      </c>
      <c r="M63" s="67">
        <f t="shared" si="7"/>
        <v>30</v>
      </c>
      <c r="N63" s="67">
        <f t="shared" si="8"/>
        <v>30</v>
      </c>
      <c r="O63" s="67">
        <f t="shared" si="9"/>
        <v>30</v>
      </c>
      <c r="P63" s="84">
        <v>0</v>
      </c>
      <c r="Q63" s="84">
        <v>0</v>
      </c>
      <c r="R63" s="84">
        <v>0</v>
      </c>
      <c r="S63" s="84">
        <v>0</v>
      </c>
      <c r="T63" s="84">
        <v>0</v>
      </c>
      <c r="U63" s="84">
        <v>0</v>
      </c>
      <c r="V63" s="66">
        <f t="shared" si="1"/>
        <v>0</v>
      </c>
    </row>
    <row r="64" spans="1:22" ht="12.75" x14ac:dyDescent="0.2">
      <c r="A64" s="66">
        <v>62</v>
      </c>
      <c r="B64" s="87">
        <f t="shared" si="0"/>
        <v>0</v>
      </c>
      <c r="C64" s="67">
        <f t="shared" si="2"/>
        <v>186</v>
      </c>
      <c r="D64" s="86">
        <v>0</v>
      </c>
      <c r="E64" s="71">
        <f t="shared" si="3"/>
        <v>186</v>
      </c>
      <c r="F64" s="85">
        <v>0</v>
      </c>
      <c r="G64" s="85">
        <v>0</v>
      </c>
      <c r="H64" s="85">
        <v>0</v>
      </c>
      <c r="I64" s="85">
        <v>0</v>
      </c>
      <c r="J64" s="67">
        <f t="shared" si="4"/>
        <v>31</v>
      </c>
      <c r="K64" s="67">
        <f t="shared" si="5"/>
        <v>31</v>
      </c>
      <c r="L64" s="67">
        <f t="shared" si="6"/>
        <v>31</v>
      </c>
      <c r="M64" s="67">
        <f t="shared" si="7"/>
        <v>31</v>
      </c>
      <c r="N64" s="67">
        <f t="shared" si="8"/>
        <v>31</v>
      </c>
      <c r="O64" s="67">
        <f t="shared" si="9"/>
        <v>31</v>
      </c>
      <c r="P64" s="84">
        <v>0</v>
      </c>
      <c r="Q64" s="84">
        <v>0</v>
      </c>
      <c r="R64" s="84">
        <v>0</v>
      </c>
      <c r="S64" s="84">
        <v>0</v>
      </c>
      <c r="T64" s="84">
        <v>0</v>
      </c>
      <c r="U64" s="84">
        <v>0</v>
      </c>
      <c r="V64" s="66">
        <f t="shared" si="1"/>
        <v>0</v>
      </c>
    </row>
    <row r="65" spans="1:22" ht="12.75" x14ac:dyDescent="0.2">
      <c r="A65" s="66">
        <v>63</v>
      </c>
      <c r="B65" s="87">
        <f t="shared" si="0"/>
        <v>0</v>
      </c>
      <c r="C65" s="67">
        <f t="shared" si="2"/>
        <v>186</v>
      </c>
      <c r="D65" s="86">
        <v>0</v>
      </c>
      <c r="E65" s="71">
        <f t="shared" si="3"/>
        <v>186</v>
      </c>
      <c r="F65" s="85">
        <v>0</v>
      </c>
      <c r="G65" s="85">
        <v>0</v>
      </c>
      <c r="H65" s="85">
        <v>0</v>
      </c>
      <c r="I65" s="85">
        <v>0</v>
      </c>
      <c r="J65" s="67">
        <f t="shared" si="4"/>
        <v>31</v>
      </c>
      <c r="K65" s="67">
        <f t="shared" si="5"/>
        <v>31</v>
      </c>
      <c r="L65" s="67">
        <f t="shared" si="6"/>
        <v>31</v>
      </c>
      <c r="M65" s="67">
        <f t="shared" si="7"/>
        <v>31</v>
      </c>
      <c r="N65" s="67">
        <f t="shared" si="8"/>
        <v>31</v>
      </c>
      <c r="O65" s="67">
        <f t="shared" si="9"/>
        <v>31</v>
      </c>
      <c r="P65" s="84">
        <v>0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66">
        <f t="shared" si="1"/>
        <v>0</v>
      </c>
    </row>
    <row r="66" spans="1:22" ht="12.75" x14ac:dyDescent="0.2">
      <c r="A66" s="66">
        <v>64</v>
      </c>
      <c r="B66" s="87">
        <f>SUM(F66:I66)</f>
        <v>0</v>
      </c>
      <c r="C66" s="67">
        <f t="shared" si="2"/>
        <v>192</v>
      </c>
      <c r="D66" s="86">
        <v>0</v>
      </c>
      <c r="E66" s="71">
        <f t="shared" si="3"/>
        <v>192</v>
      </c>
      <c r="F66" s="85">
        <v>0</v>
      </c>
      <c r="G66" s="85">
        <v>0</v>
      </c>
      <c r="H66" s="85">
        <v>0</v>
      </c>
      <c r="I66" s="85">
        <v>0</v>
      </c>
      <c r="J66" s="67">
        <f t="shared" si="4"/>
        <v>32</v>
      </c>
      <c r="K66" s="67">
        <f t="shared" si="5"/>
        <v>32</v>
      </c>
      <c r="L66" s="67">
        <f t="shared" si="6"/>
        <v>32</v>
      </c>
      <c r="M66" s="67">
        <f t="shared" si="7"/>
        <v>32</v>
      </c>
      <c r="N66" s="67">
        <f t="shared" si="8"/>
        <v>32</v>
      </c>
      <c r="O66" s="67">
        <f t="shared" si="9"/>
        <v>32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66">
        <f>F66*3+G66*4+H66*5+I66*6</f>
        <v>0</v>
      </c>
    </row>
    <row r="67" spans="1:22" ht="12.75" x14ac:dyDescent="0.2">
      <c r="D67" s="68"/>
      <c r="P67" s="70"/>
      <c r="Q67" s="70"/>
      <c r="R67" s="70"/>
      <c r="S67" s="70"/>
      <c r="T67" s="70"/>
      <c r="U67" s="70"/>
    </row>
    <row r="68" spans="1:22" ht="12.75" x14ac:dyDescent="0.2">
      <c r="D68" s="68"/>
      <c r="P68" s="70"/>
      <c r="Q68" s="70"/>
      <c r="R68" s="70"/>
      <c r="S68" s="70"/>
      <c r="T68" s="70"/>
      <c r="U68" s="70"/>
    </row>
    <row r="69" spans="1:22" ht="12.75" x14ac:dyDescent="0.2">
      <c r="D69" s="68"/>
      <c r="P69" s="70"/>
      <c r="Q69" s="70"/>
      <c r="R69" s="70"/>
      <c r="S69" s="70"/>
      <c r="T69" s="70"/>
      <c r="U69" s="70"/>
    </row>
    <row r="70" spans="1:22" ht="12.75" x14ac:dyDescent="0.2">
      <c r="D70" s="68"/>
      <c r="P70" s="70"/>
      <c r="Q70" s="70"/>
      <c r="R70" s="70"/>
      <c r="S70" s="70"/>
      <c r="T70" s="70"/>
      <c r="U70" s="70"/>
    </row>
    <row r="71" spans="1:22" ht="12.75" x14ac:dyDescent="0.2">
      <c r="D71" s="68"/>
      <c r="P71" s="70"/>
      <c r="Q71" s="70"/>
      <c r="R71" s="70"/>
      <c r="S71" s="70"/>
      <c r="T71" s="70"/>
      <c r="U71" s="70"/>
    </row>
    <row r="72" spans="1:22" ht="12.75" x14ac:dyDescent="0.2">
      <c r="D72" s="68"/>
      <c r="P72" s="70"/>
      <c r="Q72" s="70"/>
      <c r="R72" s="70"/>
      <c r="S72" s="70"/>
      <c r="T72" s="70"/>
      <c r="U72" s="70"/>
    </row>
    <row r="73" spans="1:22" ht="12.75" x14ac:dyDescent="0.2">
      <c r="D73" s="68"/>
      <c r="P73" s="70"/>
      <c r="Q73" s="70"/>
      <c r="R73" s="70"/>
      <c r="S73" s="70"/>
      <c r="T73" s="70"/>
      <c r="U73" s="70"/>
    </row>
    <row r="74" spans="1:22" ht="12.75" x14ac:dyDescent="0.2">
      <c r="D74" s="68"/>
      <c r="P74" s="70"/>
      <c r="Q74" s="70"/>
      <c r="R74" s="70"/>
      <c r="S74" s="70"/>
      <c r="T74" s="70"/>
      <c r="U74" s="70"/>
    </row>
    <row r="75" spans="1:22" ht="12.75" x14ac:dyDescent="0.2">
      <c r="D75" s="68"/>
      <c r="P75" s="70"/>
      <c r="Q75" s="70"/>
      <c r="R75" s="70"/>
      <c r="S75" s="70"/>
      <c r="T75" s="70"/>
      <c r="U75" s="70"/>
    </row>
    <row r="76" spans="1:22" ht="12.75" x14ac:dyDescent="0.2">
      <c r="D76" s="68"/>
      <c r="P76" s="70"/>
      <c r="Q76" s="70"/>
      <c r="R76" s="70"/>
      <c r="S76" s="70"/>
      <c r="T76" s="70"/>
      <c r="U76" s="70"/>
    </row>
    <row r="77" spans="1:22" ht="12.75" x14ac:dyDescent="0.2">
      <c r="D77" s="68"/>
      <c r="P77" s="70"/>
      <c r="Q77" s="70"/>
      <c r="R77" s="70"/>
      <c r="S77" s="70"/>
      <c r="T77" s="70"/>
      <c r="U77" s="70"/>
    </row>
    <row r="78" spans="1:22" ht="12.75" x14ac:dyDescent="0.2">
      <c r="D78" s="68"/>
      <c r="P78" s="70"/>
      <c r="Q78" s="70"/>
      <c r="R78" s="70"/>
      <c r="S78" s="70"/>
      <c r="T78" s="70"/>
      <c r="U78" s="70"/>
    </row>
    <row r="79" spans="1:22" ht="12.75" x14ac:dyDescent="0.2">
      <c r="D79" s="68"/>
      <c r="P79" s="70"/>
      <c r="Q79" s="70"/>
      <c r="R79" s="70"/>
      <c r="S79" s="70"/>
      <c r="T79" s="70"/>
      <c r="U79" s="70"/>
    </row>
    <row r="80" spans="1:22" ht="12.75" x14ac:dyDescent="0.2">
      <c r="D80" s="68"/>
      <c r="P80" s="70"/>
      <c r="Q80" s="70"/>
      <c r="R80" s="70"/>
      <c r="S80" s="70"/>
      <c r="T80" s="70"/>
      <c r="U80" s="70"/>
    </row>
    <row r="81" spans="4:21" ht="12.75" x14ac:dyDescent="0.2">
      <c r="D81" s="68"/>
      <c r="P81" s="70"/>
      <c r="Q81" s="70"/>
      <c r="R81" s="70"/>
      <c r="S81" s="70"/>
      <c r="T81" s="70"/>
      <c r="U81" s="70"/>
    </row>
    <row r="82" spans="4:21" ht="12.75" x14ac:dyDescent="0.2">
      <c r="D82" s="68"/>
      <c r="P82" s="70"/>
      <c r="Q82" s="70"/>
      <c r="R82" s="70"/>
      <c r="S82" s="70"/>
      <c r="T82" s="70"/>
      <c r="U82" s="70"/>
    </row>
    <row r="83" spans="4:21" ht="12.75" x14ac:dyDescent="0.2">
      <c r="D83" s="68"/>
      <c r="P83" s="70"/>
      <c r="Q83" s="70"/>
      <c r="R83" s="70"/>
      <c r="S83" s="70"/>
      <c r="T83" s="70"/>
      <c r="U83" s="70"/>
    </row>
    <row r="84" spans="4:21" ht="12.75" x14ac:dyDescent="0.2">
      <c r="D84" s="68"/>
      <c r="P84" s="70"/>
      <c r="Q84" s="70"/>
      <c r="R84" s="70"/>
      <c r="S84" s="70"/>
      <c r="T84" s="70"/>
      <c r="U84" s="70"/>
    </row>
    <row r="85" spans="4:21" ht="12.75" x14ac:dyDescent="0.2">
      <c r="D85" s="68"/>
      <c r="P85" s="70"/>
      <c r="Q85" s="70"/>
      <c r="R85" s="70"/>
      <c r="S85" s="70"/>
      <c r="T85" s="70"/>
      <c r="U85" s="70"/>
    </row>
    <row r="86" spans="4:21" ht="12.75" x14ac:dyDescent="0.2">
      <c r="D86" s="68"/>
      <c r="P86" s="70"/>
      <c r="Q86" s="70"/>
      <c r="R86" s="70"/>
      <c r="S86" s="70"/>
      <c r="T86" s="70"/>
      <c r="U86" s="70"/>
    </row>
    <row r="87" spans="4:21" ht="12.75" x14ac:dyDescent="0.2">
      <c r="D87" s="68"/>
      <c r="P87" s="70"/>
      <c r="Q87" s="70"/>
      <c r="R87" s="70"/>
      <c r="S87" s="70"/>
      <c r="T87" s="70"/>
      <c r="U87" s="70"/>
    </row>
    <row r="88" spans="4:21" ht="12.75" x14ac:dyDescent="0.2">
      <c r="D88" s="68"/>
      <c r="P88" s="70"/>
      <c r="Q88" s="70"/>
      <c r="R88" s="70"/>
      <c r="S88" s="70"/>
      <c r="T88" s="70"/>
      <c r="U88" s="70"/>
    </row>
    <row r="89" spans="4:21" ht="12.75" x14ac:dyDescent="0.2">
      <c r="D89" s="68"/>
      <c r="P89" s="70"/>
      <c r="Q89" s="70"/>
      <c r="R89" s="70"/>
      <c r="S89" s="70"/>
      <c r="T89" s="70"/>
      <c r="U89" s="70"/>
    </row>
    <row r="90" spans="4:21" ht="12.75" x14ac:dyDescent="0.2">
      <c r="D90" s="68"/>
      <c r="P90" s="70"/>
      <c r="Q90" s="70"/>
      <c r="R90" s="70"/>
      <c r="S90" s="70"/>
      <c r="T90" s="70"/>
      <c r="U90" s="70"/>
    </row>
    <row r="91" spans="4:21" ht="12.75" x14ac:dyDescent="0.2">
      <c r="D91" s="68"/>
      <c r="P91" s="70"/>
      <c r="Q91" s="70"/>
      <c r="R91" s="70"/>
      <c r="S91" s="70"/>
      <c r="T91" s="70"/>
      <c r="U91" s="70"/>
    </row>
    <row r="92" spans="4:21" ht="12.75" x14ac:dyDescent="0.2">
      <c r="D92" s="68"/>
      <c r="P92" s="70"/>
      <c r="Q92" s="70"/>
      <c r="R92" s="70"/>
      <c r="S92" s="70"/>
      <c r="T92" s="70"/>
      <c r="U92" s="70"/>
    </row>
    <row r="93" spans="4:21" ht="12.75" x14ac:dyDescent="0.2">
      <c r="D93" s="68"/>
      <c r="P93" s="70"/>
      <c r="Q93" s="70"/>
      <c r="R93" s="70"/>
      <c r="S93" s="70"/>
      <c r="T93" s="70"/>
      <c r="U93" s="70"/>
    </row>
    <row r="94" spans="4:21" ht="12.75" x14ac:dyDescent="0.2">
      <c r="D94" s="68"/>
      <c r="P94" s="70"/>
      <c r="Q94" s="70"/>
      <c r="R94" s="70"/>
      <c r="S94" s="70"/>
      <c r="T94" s="70"/>
      <c r="U94" s="70"/>
    </row>
    <row r="95" spans="4:21" ht="12.75" x14ac:dyDescent="0.2">
      <c r="D95" s="68"/>
      <c r="P95" s="70"/>
      <c r="Q95" s="70"/>
      <c r="R95" s="70"/>
      <c r="S95" s="70"/>
      <c r="T95" s="70"/>
      <c r="U95" s="70"/>
    </row>
    <row r="96" spans="4:21" ht="12.75" x14ac:dyDescent="0.2">
      <c r="D96" s="68"/>
      <c r="P96" s="70"/>
      <c r="Q96" s="70"/>
      <c r="R96" s="70"/>
      <c r="S96" s="70"/>
      <c r="T96" s="70"/>
      <c r="U96" s="70"/>
    </row>
    <row r="97" spans="4:21" ht="12.75" x14ac:dyDescent="0.2">
      <c r="D97" s="68"/>
      <c r="P97" s="70"/>
      <c r="Q97" s="70"/>
      <c r="R97" s="70"/>
      <c r="S97" s="70"/>
      <c r="T97" s="70"/>
      <c r="U97" s="70"/>
    </row>
    <row r="98" spans="4:21" ht="12.75" x14ac:dyDescent="0.2">
      <c r="D98" s="68"/>
      <c r="P98" s="70"/>
      <c r="Q98" s="70"/>
      <c r="R98" s="70"/>
      <c r="S98" s="70"/>
      <c r="T98" s="70"/>
      <c r="U98" s="70"/>
    </row>
    <row r="99" spans="4:21" ht="12.75" x14ac:dyDescent="0.2">
      <c r="D99" s="68"/>
      <c r="P99" s="70"/>
      <c r="Q99" s="70"/>
      <c r="R99" s="70"/>
      <c r="S99" s="70"/>
      <c r="T99" s="70"/>
      <c r="U99" s="70"/>
    </row>
    <row r="100" spans="4:21" ht="12.75" x14ac:dyDescent="0.2">
      <c r="D100" s="68"/>
      <c r="P100" s="70"/>
      <c r="Q100" s="70"/>
      <c r="R100" s="70"/>
      <c r="S100" s="70"/>
      <c r="T100" s="70"/>
      <c r="U100" s="70"/>
    </row>
    <row r="101" spans="4:21" ht="12.75" x14ac:dyDescent="0.2">
      <c r="D101" s="68"/>
      <c r="P101" s="70"/>
      <c r="Q101" s="70"/>
      <c r="R101" s="70"/>
      <c r="S101" s="70"/>
      <c r="T101" s="70"/>
      <c r="U101" s="70"/>
    </row>
    <row r="102" spans="4:21" ht="12.75" x14ac:dyDescent="0.2">
      <c r="D102" s="68"/>
      <c r="P102" s="70"/>
      <c r="Q102" s="70"/>
      <c r="R102" s="70"/>
      <c r="S102" s="70"/>
      <c r="T102" s="70"/>
      <c r="U102" s="70"/>
    </row>
    <row r="103" spans="4:21" ht="12.75" x14ac:dyDescent="0.2">
      <c r="D103" s="68"/>
      <c r="P103" s="70"/>
      <c r="Q103" s="70"/>
      <c r="R103" s="70"/>
      <c r="S103" s="70"/>
      <c r="T103" s="70"/>
      <c r="U103" s="70"/>
    </row>
    <row r="104" spans="4:21" ht="12.75" x14ac:dyDescent="0.2">
      <c r="D104" s="68"/>
      <c r="P104" s="70"/>
      <c r="Q104" s="70"/>
      <c r="R104" s="70"/>
      <c r="S104" s="70"/>
      <c r="T104" s="70"/>
      <c r="U104" s="70"/>
    </row>
    <row r="105" spans="4:21" ht="12.75" x14ac:dyDescent="0.2">
      <c r="D105" s="68"/>
      <c r="P105" s="70"/>
      <c r="Q105" s="70"/>
      <c r="R105" s="70"/>
      <c r="S105" s="70"/>
      <c r="T105" s="70"/>
      <c r="U105" s="70"/>
    </row>
    <row r="106" spans="4:21" ht="12.75" x14ac:dyDescent="0.2">
      <c r="D106" s="68"/>
      <c r="P106" s="70"/>
      <c r="Q106" s="70"/>
      <c r="R106" s="70"/>
      <c r="S106" s="70"/>
      <c r="T106" s="70"/>
      <c r="U106" s="70"/>
    </row>
    <row r="107" spans="4:21" ht="12.75" x14ac:dyDescent="0.2">
      <c r="D107" s="68"/>
      <c r="P107" s="70"/>
      <c r="Q107" s="70"/>
      <c r="R107" s="70"/>
      <c r="S107" s="70"/>
      <c r="T107" s="70"/>
      <c r="U107" s="70"/>
    </row>
    <row r="108" spans="4:21" ht="12.75" x14ac:dyDescent="0.2">
      <c r="D108" s="68"/>
      <c r="P108" s="70"/>
      <c r="Q108" s="70"/>
      <c r="R108" s="70"/>
      <c r="S108" s="70"/>
      <c r="T108" s="70"/>
      <c r="U108" s="70"/>
    </row>
    <row r="109" spans="4:21" ht="12.75" x14ac:dyDescent="0.2">
      <c r="D109" s="68"/>
      <c r="P109" s="70"/>
      <c r="Q109" s="70"/>
      <c r="R109" s="70"/>
      <c r="S109" s="70"/>
      <c r="T109" s="70"/>
      <c r="U109" s="70"/>
    </row>
    <row r="110" spans="4:21" ht="12.75" x14ac:dyDescent="0.2">
      <c r="D110" s="68"/>
      <c r="P110" s="70"/>
      <c r="Q110" s="70"/>
      <c r="R110" s="70"/>
      <c r="S110" s="70"/>
      <c r="T110" s="70"/>
      <c r="U110" s="70"/>
    </row>
    <row r="111" spans="4:21" ht="12.75" x14ac:dyDescent="0.2">
      <c r="D111" s="68"/>
      <c r="P111" s="70"/>
      <c r="Q111" s="70"/>
      <c r="R111" s="70"/>
      <c r="S111" s="70"/>
      <c r="T111" s="70"/>
      <c r="U111" s="70"/>
    </row>
    <row r="112" spans="4:21" ht="12.75" x14ac:dyDescent="0.2">
      <c r="D112" s="68"/>
      <c r="P112" s="70"/>
      <c r="Q112" s="70"/>
      <c r="R112" s="70"/>
      <c r="S112" s="70"/>
      <c r="T112" s="70"/>
      <c r="U112" s="70"/>
    </row>
    <row r="113" spans="4:21" ht="12.75" x14ac:dyDescent="0.2">
      <c r="D113" s="68"/>
      <c r="P113" s="70"/>
      <c r="Q113" s="70"/>
      <c r="R113" s="70"/>
      <c r="S113" s="70"/>
      <c r="T113" s="70"/>
      <c r="U113" s="70"/>
    </row>
    <row r="114" spans="4:21" ht="12.75" x14ac:dyDescent="0.2">
      <c r="D114" s="68"/>
      <c r="P114" s="70"/>
      <c r="Q114" s="70"/>
      <c r="R114" s="70"/>
      <c r="S114" s="70"/>
      <c r="T114" s="70"/>
      <c r="U114" s="70"/>
    </row>
    <row r="115" spans="4:21" ht="12.75" x14ac:dyDescent="0.2">
      <c r="D115" s="68"/>
      <c r="P115" s="70"/>
      <c r="Q115" s="70"/>
      <c r="R115" s="70"/>
      <c r="S115" s="70"/>
      <c r="T115" s="70"/>
      <c r="U115" s="70"/>
    </row>
    <row r="116" spans="4:21" ht="12.75" x14ac:dyDescent="0.2">
      <c r="D116" s="68"/>
      <c r="P116" s="70"/>
      <c r="Q116" s="70"/>
      <c r="R116" s="70"/>
      <c r="S116" s="70"/>
      <c r="T116" s="70"/>
      <c r="U116" s="70"/>
    </row>
    <row r="117" spans="4:21" ht="12.75" x14ac:dyDescent="0.2">
      <c r="D117" s="68"/>
      <c r="P117" s="70"/>
      <c r="Q117" s="70"/>
      <c r="R117" s="70"/>
      <c r="S117" s="70"/>
      <c r="T117" s="70"/>
      <c r="U117" s="70"/>
    </row>
    <row r="118" spans="4:21" ht="12.75" x14ac:dyDescent="0.2">
      <c r="D118" s="68"/>
      <c r="P118" s="70"/>
      <c r="Q118" s="70"/>
      <c r="R118" s="70"/>
      <c r="S118" s="70"/>
      <c r="T118" s="70"/>
      <c r="U118" s="70"/>
    </row>
    <row r="119" spans="4:21" ht="12.75" x14ac:dyDescent="0.2">
      <c r="D119" s="68"/>
      <c r="P119" s="70"/>
      <c r="Q119" s="70"/>
      <c r="R119" s="70"/>
      <c r="S119" s="70"/>
      <c r="T119" s="70"/>
      <c r="U119" s="70"/>
    </row>
    <row r="120" spans="4:21" ht="12.75" x14ac:dyDescent="0.2">
      <c r="D120" s="68"/>
      <c r="P120" s="70"/>
      <c r="Q120" s="70"/>
      <c r="R120" s="70"/>
      <c r="S120" s="70"/>
      <c r="T120" s="70"/>
      <c r="U120" s="70"/>
    </row>
    <row r="121" spans="4:21" ht="12.75" x14ac:dyDescent="0.2">
      <c r="D121" s="68"/>
      <c r="P121" s="70"/>
      <c r="Q121" s="70"/>
      <c r="R121" s="70"/>
      <c r="S121" s="70"/>
      <c r="T121" s="70"/>
      <c r="U121" s="70"/>
    </row>
    <row r="122" spans="4:21" ht="12.75" x14ac:dyDescent="0.2">
      <c r="D122" s="68"/>
      <c r="P122" s="70"/>
      <c r="Q122" s="70"/>
      <c r="R122" s="70"/>
      <c r="S122" s="70"/>
      <c r="T122" s="70"/>
      <c r="U122" s="70"/>
    </row>
    <row r="123" spans="4:21" ht="12.75" x14ac:dyDescent="0.2">
      <c r="D123" s="68"/>
      <c r="P123" s="70"/>
      <c r="Q123" s="70"/>
      <c r="R123" s="70"/>
      <c r="S123" s="70"/>
      <c r="T123" s="70"/>
      <c r="U123" s="70"/>
    </row>
    <row r="124" spans="4:21" ht="12.75" x14ac:dyDescent="0.2">
      <c r="D124" s="68"/>
      <c r="P124" s="70"/>
      <c r="Q124" s="70"/>
      <c r="R124" s="70"/>
      <c r="S124" s="70"/>
      <c r="T124" s="70"/>
      <c r="U124" s="70"/>
    </row>
    <row r="125" spans="4:21" ht="12.75" x14ac:dyDescent="0.2">
      <c r="D125" s="68"/>
      <c r="P125" s="70"/>
      <c r="Q125" s="70"/>
      <c r="R125" s="70"/>
      <c r="S125" s="70"/>
      <c r="T125" s="70"/>
      <c r="U125" s="70"/>
    </row>
    <row r="126" spans="4:21" ht="12.75" x14ac:dyDescent="0.2">
      <c r="D126" s="68"/>
      <c r="P126" s="70"/>
      <c r="Q126" s="70"/>
      <c r="R126" s="70"/>
      <c r="S126" s="70"/>
      <c r="T126" s="70"/>
      <c r="U126" s="70"/>
    </row>
    <row r="127" spans="4:21" ht="12.75" x14ac:dyDescent="0.2">
      <c r="D127" s="68"/>
      <c r="P127" s="70"/>
      <c r="Q127" s="70"/>
      <c r="R127" s="70"/>
      <c r="S127" s="70"/>
      <c r="T127" s="70"/>
      <c r="U127" s="70"/>
    </row>
    <row r="128" spans="4:21" ht="12.75" x14ac:dyDescent="0.2">
      <c r="D128" s="68"/>
      <c r="P128" s="70"/>
      <c r="Q128" s="70"/>
      <c r="R128" s="70"/>
      <c r="S128" s="70"/>
      <c r="T128" s="70"/>
      <c r="U128" s="70"/>
    </row>
    <row r="129" spans="4:21" ht="12.75" x14ac:dyDescent="0.2">
      <c r="D129" s="68"/>
      <c r="P129" s="70"/>
      <c r="Q129" s="70"/>
      <c r="R129" s="70"/>
      <c r="S129" s="70"/>
      <c r="T129" s="70"/>
      <c r="U129" s="70"/>
    </row>
    <row r="130" spans="4:21" ht="12.75" x14ac:dyDescent="0.2">
      <c r="D130" s="68"/>
      <c r="P130" s="70"/>
      <c r="Q130" s="70"/>
      <c r="R130" s="70"/>
      <c r="S130" s="70"/>
      <c r="T130" s="70"/>
      <c r="U130" s="7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A5" sqref="A5:V10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  <c r="W1" s="66">
        <v>6</v>
      </c>
    </row>
    <row r="2" spans="1:23" ht="12.75" x14ac:dyDescent="0.2">
      <c r="A2" s="66">
        <v>0</v>
      </c>
      <c r="B2" s="87">
        <f t="shared" ref="B2:B65" si="0">SUM(F2:I2)</f>
        <v>0</v>
      </c>
      <c r="C2" s="67">
        <f>INT(A2/2)*$W$1</f>
        <v>0</v>
      </c>
      <c r="D2" s="86">
        <v>0</v>
      </c>
      <c r="E2" s="71">
        <f>+C2+D2</f>
        <v>0</v>
      </c>
      <c r="F2" s="85">
        <v>0</v>
      </c>
      <c r="G2" s="85">
        <v>0</v>
      </c>
      <c r="H2" s="85">
        <v>0</v>
      </c>
      <c r="I2" s="85">
        <v>0</v>
      </c>
      <c r="J2" s="67">
        <f>IF($W$1&gt;=1,C2/$W$1,0)</f>
        <v>0</v>
      </c>
      <c r="K2" s="67">
        <f>IF($W$1&gt;=2,C2/$W$1,0)</f>
        <v>0</v>
      </c>
      <c r="L2" s="67">
        <f>IF($W$1&gt;=3,C2/$W$1,0)</f>
        <v>0</v>
      </c>
      <c r="M2" s="67">
        <f>IF($W$1&gt;=4,C2/$W$1,0)</f>
        <v>0</v>
      </c>
      <c r="N2" s="67">
        <f>IF($W$1&gt;=5,C2/$W$1,0)</f>
        <v>0</v>
      </c>
      <c r="O2" s="67">
        <f>IF($W$1&gt;=6,C2/$W$1,0)</f>
        <v>0</v>
      </c>
      <c r="P2" s="84">
        <v>0</v>
      </c>
      <c r="Q2" s="84">
        <v>0</v>
      </c>
      <c r="R2" s="84">
        <v>0</v>
      </c>
      <c r="S2" s="84">
        <v>0</v>
      </c>
      <c r="T2" s="84">
        <v>0</v>
      </c>
      <c r="U2" s="84">
        <v>0</v>
      </c>
      <c r="V2" s="66">
        <f t="shared" ref="V2:V65" si="1">F2*3+G2*4+H2*5+I2*6</f>
        <v>0</v>
      </c>
    </row>
    <row r="3" spans="1:23" ht="12.75" x14ac:dyDescent="0.2">
      <c r="A3" s="66">
        <v>1</v>
      </c>
      <c r="B3" s="87">
        <f t="shared" si="0"/>
        <v>0</v>
      </c>
      <c r="C3" s="67">
        <f t="shared" ref="C3:C66" si="2">INT(A3/2)*$W$1</f>
        <v>0</v>
      </c>
      <c r="D3" s="86">
        <v>0</v>
      </c>
      <c r="E3" s="71">
        <f t="shared" ref="E3:E66" si="3">+C3+D3</f>
        <v>0</v>
      </c>
      <c r="F3" s="85">
        <v>0</v>
      </c>
      <c r="G3" s="85">
        <v>0</v>
      </c>
      <c r="H3" s="85">
        <v>0</v>
      </c>
      <c r="I3" s="85">
        <v>0</v>
      </c>
      <c r="J3" s="67">
        <f t="shared" ref="J3:J66" si="4">IF($W$1&gt;=1,C3/$W$1,0)</f>
        <v>0</v>
      </c>
      <c r="K3" s="67">
        <f t="shared" ref="K3:K66" si="5">IF($W$1&gt;=2,C3/$W$1,0)</f>
        <v>0</v>
      </c>
      <c r="L3" s="67">
        <f t="shared" ref="L3:L66" si="6">IF($W$1&gt;=3,C3/$W$1,0)</f>
        <v>0</v>
      </c>
      <c r="M3" s="67">
        <f t="shared" ref="M3:M66" si="7">IF($W$1&gt;=4,C3/$W$1,0)</f>
        <v>0</v>
      </c>
      <c r="N3" s="67">
        <f t="shared" ref="N3:N66" si="8">IF($W$1&gt;=5,C3/$W$1,0)</f>
        <v>0</v>
      </c>
      <c r="O3" s="67">
        <f t="shared" ref="O3:O66" si="9">IF($W$1&gt;=6,C3/$W$1,0)</f>
        <v>0</v>
      </c>
      <c r="P3" s="84">
        <v>0</v>
      </c>
      <c r="Q3" s="84">
        <v>0</v>
      </c>
      <c r="R3" s="84">
        <v>0</v>
      </c>
      <c r="S3" s="84">
        <v>0</v>
      </c>
      <c r="T3" s="84">
        <v>0</v>
      </c>
      <c r="U3" s="84">
        <v>0</v>
      </c>
      <c r="V3" s="66">
        <f t="shared" si="1"/>
        <v>0</v>
      </c>
    </row>
    <row r="4" spans="1:23" ht="12.75" x14ac:dyDescent="0.2">
      <c r="A4" s="66">
        <v>2</v>
      </c>
      <c r="B4" s="87">
        <f t="shared" si="0"/>
        <v>0</v>
      </c>
      <c r="C4" s="67">
        <f t="shared" si="2"/>
        <v>6</v>
      </c>
      <c r="D4" s="86">
        <v>0</v>
      </c>
      <c r="E4" s="71">
        <f t="shared" si="3"/>
        <v>6</v>
      </c>
      <c r="F4" s="85">
        <v>0</v>
      </c>
      <c r="G4" s="85">
        <v>0</v>
      </c>
      <c r="H4" s="85">
        <v>0</v>
      </c>
      <c r="I4" s="85">
        <v>0</v>
      </c>
      <c r="J4" s="67">
        <f t="shared" si="4"/>
        <v>1</v>
      </c>
      <c r="K4" s="67">
        <f t="shared" si="5"/>
        <v>1</v>
      </c>
      <c r="L4" s="67">
        <f t="shared" si="6"/>
        <v>1</v>
      </c>
      <c r="M4" s="67">
        <f t="shared" si="7"/>
        <v>1</v>
      </c>
      <c r="N4" s="67">
        <f t="shared" si="8"/>
        <v>1</v>
      </c>
      <c r="O4" s="67">
        <f t="shared" si="9"/>
        <v>1</v>
      </c>
      <c r="P4" s="84">
        <v>0</v>
      </c>
      <c r="Q4" s="84">
        <v>0</v>
      </c>
      <c r="R4" s="84">
        <v>0</v>
      </c>
      <c r="S4" s="84">
        <v>0</v>
      </c>
      <c r="T4" s="84">
        <v>0</v>
      </c>
      <c r="U4" s="84">
        <v>0</v>
      </c>
      <c r="V4" s="66">
        <f t="shared" si="1"/>
        <v>0</v>
      </c>
    </row>
    <row r="5" spans="1:23" ht="12.75" x14ac:dyDescent="0.2">
      <c r="A5" s="66">
        <v>3</v>
      </c>
      <c r="B5" s="87">
        <f t="shared" si="0"/>
        <v>1</v>
      </c>
      <c r="C5" s="97">
        <v>3</v>
      </c>
      <c r="D5" s="86">
        <v>0</v>
      </c>
      <c r="E5" s="71">
        <f t="shared" si="3"/>
        <v>3</v>
      </c>
      <c r="F5" s="96">
        <v>1</v>
      </c>
      <c r="G5" s="85">
        <v>0</v>
      </c>
      <c r="H5" s="85">
        <v>0</v>
      </c>
      <c r="I5" s="85">
        <v>0</v>
      </c>
      <c r="J5" s="97">
        <v>1</v>
      </c>
      <c r="K5" s="97">
        <v>1</v>
      </c>
      <c r="L5" s="97">
        <v>1</v>
      </c>
      <c r="M5" s="97">
        <v>0</v>
      </c>
      <c r="N5" s="97">
        <v>0</v>
      </c>
      <c r="O5" s="97"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66">
        <f t="shared" si="1"/>
        <v>3</v>
      </c>
    </row>
    <row r="6" spans="1:23" ht="12.75" x14ac:dyDescent="0.2">
      <c r="A6" s="66">
        <v>4</v>
      </c>
      <c r="B6" s="87">
        <f t="shared" si="0"/>
        <v>1</v>
      </c>
      <c r="C6" s="97">
        <v>6</v>
      </c>
      <c r="D6" s="86">
        <v>0</v>
      </c>
      <c r="E6" s="71">
        <f t="shared" si="3"/>
        <v>6</v>
      </c>
      <c r="F6" s="85">
        <v>0</v>
      </c>
      <c r="G6" s="96">
        <v>1</v>
      </c>
      <c r="H6" s="85">
        <v>0</v>
      </c>
      <c r="I6" s="85">
        <v>0</v>
      </c>
      <c r="J6" s="97">
        <v>2</v>
      </c>
      <c r="K6" s="97">
        <v>2</v>
      </c>
      <c r="L6" s="97">
        <v>2</v>
      </c>
      <c r="M6" s="97">
        <v>0</v>
      </c>
      <c r="N6" s="97">
        <v>0</v>
      </c>
      <c r="O6" s="97"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66">
        <f t="shared" si="1"/>
        <v>4</v>
      </c>
    </row>
    <row r="7" spans="1:23" ht="12.75" x14ac:dyDescent="0.2">
      <c r="A7" s="66">
        <v>5</v>
      </c>
      <c r="B7" s="87">
        <f t="shared" si="0"/>
        <v>1</v>
      </c>
      <c r="C7" s="97">
        <v>10</v>
      </c>
      <c r="D7" s="86">
        <v>0</v>
      </c>
      <c r="E7" s="71">
        <f t="shared" si="3"/>
        <v>10</v>
      </c>
      <c r="F7" s="85">
        <v>0</v>
      </c>
      <c r="G7" s="85">
        <v>0</v>
      </c>
      <c r="H7" s="96">
        <v>1</v>
      </c>
      <c r="I7" s="85">
        <v>0</v>
      </c>
      <c r="J7" s="97">
        <v>2</v>
      </c>
      <c r="K7" s="97">
        <v>2</v>
      </c>
      <c r="L7" s="97">
        <v>2</v>
      </c>
      <c r="M7" s="97">
        <v>2</v>
      </c>
      <c r="N7" s="97">
        <v>2</v>
      </c>
      <c r="O7" s="97"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4">
        <v>0</v>
      </c>
      <c r="V7" s="66">
        <f t="shared" si="1"/>
        <v>5</v>
      </c>
    </row>
    <row r="8" spans="1:23" ht="12.75" x14ac:dyDescent="0.2">
      <c r="A8" s="66">
        <v>6</v>
      </c>
      <c r="B8" s="87">
        <f t="shared" si="0"/>
        <v>1</v>
      </c>
      <c r="C8" s="97">
        <v>15</v>
      </c>
      <c r="D8" s="86">
        <v>0</v>
      </c>
      <c r="E8" s="71">
        <f t="shared" si="3"/>
        <v>15</v>
      </c>
      <c r="F8" s="85">
        <v>0</v>
      </c>
      <c r="G8" s="85">
        <v>0</v>
      </c>
      <c r="H8" s="85">
        <v>0</v>
      </c>
      <c r="I8" s="96">
        <v>1</v>
      </c>
      <c r="J8" s="97">
        <v>3</v>
      </c>
      <c r="K8" s="97">
        <v>3</v>
      </c>
      <c r="L8" s="97">
        <v>3</v>
      </c>
      <c r="M8" s="97">
        <v>3</v>
      </c>
      <c r="N8" s="97">
        <v>3</v>
      </c>
      <c r="O8" s="97"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66">
        <f t="shared" si="1"/>
        <v>6</v>
      </c>
    </row>
    <row r="9" spans="1:23" ht="12.75" x14ac:dyDescent="0.2">
      <c r="A9" s="66">
        <v>7</v>
      </c>
      <c r="B9" s="87">
        <f t="shared" si="0"/>
        <v>0</v>
      </c>
      <c r="C9" s="97">
        <v>15</v>
      </c>
      <c r="D9" s="86">
        <v>0</v>
      </c>
      <c r="E9" s="71">
        <f t="shared" si="3"/>
        <v>15</v>
      </c>
      <c r="F9" s="85">
        <v>0</v>
      </c>
      <c r="G9" s="85">
        <v>0</v>
      </c>
      <c r="H9" s="85">
        <v>0</v>
      </c>
      <c r="I9" s="85">
        <v>0</v>
      </c>
      <c r="J9" s="97">
        <v>3</v>
      </c>
      <c r="K9" s="97">
        <v>3</v>
      </c>
      <c r="L9" s="97">
        <v>3</v>
      </c>
      <c r="M9" s="97">
        <v>3</v>
      </c>
      <c r="N9" s="97">
        <v>3</v>
      </c>
      <c r="O9" s="97">
        <v>0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66">
        <f t="shared" si="1"/>
        <v>0</v>
      </c>
    </row>
    <row r="10" spans="1:23" ht="12.75" x14ac:dyDescent="0.2">
      <c r="A10" s="66">
        <v>8</v>
      </c>
      <c r="B10" s="87">
        <f t="shared" si="0"/>
        <v>0</v>
      </c>
      <c r="C10" s="97">
        <v>20</v>
      </c>
      <c r="D10" s="86">
        <v>0</v>
      </c>
      <c r="E10" s="71">
        <f t="shared" si="3"/>
        <v>20</v>
      </c>
      <c r="F10" s="85">
        <v>0</v>
      </c>
      <c r="G10" s="85">
        <v>0</v>
      </c>
      <c r="H10" s="85">
        <v>0</v>
      </c>
      <c r="I10" s="85">
        <v>0</v>
      </c>
      <c r="J10" s="97">
        <v>4</v>
      </c>
      <c r="K10" s="97">
        <v>4</v>
      </c>
      <c r="L10" s="97">
        <v>4</v>
      </c>
      <c r="M10" s="97">
        <v>4</v>
      </c>
      <c r="N10" s="97">
        <v>4</v>
      </c>
      <c r="O10" s="97"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66">
        <f t="shared" si="1"/>
        <v>0</v>
      </c>
    </row>
    <row r="11" spans="1:23" ht="12.75" x14ac:dyDescent="0.2">
      <c r="A11" s="66">
        <v>9</v>
      </c>
      <c r="B11" s="87">
        <f t="shared" si="0"/>
        <v>0</v>
      </c>
      <c r="C11" s="67">
        <f t="shared" si="2"/>
        <v>24</v>
      </c>
      <c r="D11" s="86">
        <v>0</v>
      </c>
      <c r="E11" s="71">
        <f t="shared" si="3"/>
        <v>24</v>
      </c>
      <c r="F11" s="85">
        <v>0</v>
      </c>
      <c r="G11" s="85">
        <v>0</v>
      </c>
      <c r="H11" s="85">
        <v>0</v>
      </c>
      <c r="I11" s="85">
        <v>0</v>
      </c>
      <c r="J11" s="67">
        <f t="shared" si="4"/>
        <v>4</v>
      </c>
      <c r="K11" s="67">
        <f t="shared" si="5"/>
        <v>4</v>
      </c>
      <c r="L11" s="67">
        <f t="shared" si="6"/>
        <v>4</v>
      </c>
      <c r="M11" s="67">
        <f t="shared" si="7"/>
        <v>4</v>
      </c>
      <c r="N11" s="67">
        <f t="shared" si="8"/>
        <v>4</v>
      </c>
      <c r="O11" s="67">
        <f t="shared" si="9"/>
        <v>4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66">
        <f t="shared" si="1"/>
        <v>0</v>
      </c>
    </row>
    <row r="12" spans="1:23" ht="12.75" x14ac:dyDescent="0.2">
      <c r="A12" s="66">
        <v>10</v>
      </c>
      <c r="B12" s="87">
        <f t="shared" si="0"/>
        <v>0</v>
      </c>
      <c r="C12" s="67">
        <f t="shared" si="2"/>
        <v>30</v>
      </c>
      <c r="D12" s="86">
        <v>0</v>
      </c>
      <c r="E12" s="71">
        <f t="shared" si="3"/>
        <v>30</v>
      </c>
      <c r="F12" s="85">
        <v>0</v>
      </c>
      <c r="G12" s="85">
        <v>0</v>
      </c>
      <c r="H12" s="85">
        <v>0</v>
      </c>
      <c r="I12" s="85">
        <v>0</v>
      </c>
      <c r="J12" s="67">
        <f t="shared" si="4"/>
        <v>5</v>
      </c>
      <c r="K12" s="67">
        <f t="shared" si="5"/>
        <v>5</v>
      </c>
      <c r="L12" s="67">
        <f t="shared" si="6"/>
        <v>5</v>
      </c>
      <c r="M12" s="67">
        <f t="shared" si="7"/>
        <v>5</v>
      </c>
      <c r="N12" s="67">
        <f t="shared" si="8"/>
        <v>5</v>
      </c>
      <c r="O12" s="67">
        <f t="shared" si="9"/>
        <v>5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66">
        <f t="shared" si="1"/>
        <v>0</v>
      </c>
    </row>
    <row r="13" spans="1:23" ht="12.75" x14ac:dyDescent="0.2">
      <c r="A13" s="66">
        <v>11</v>
      </c>
      <c r="B13" s="87">
        <f t="shared" si="0"/>
        <v>0</v>
      </c>
      <c r="C13" s="67">
        <f t="shared" si="2"/>
        <v>30</v>
      </c>
      <c r="D13" s="86">
        <v>0</v>
      </c>
      <c r="E13" s="71">
        <f t="shared" si="3"/>
        <v>30</v>
      </c>
      <c r="F13" s="85">
        <v>0</v>
      </c>
      <c r="G13" s="85">
        <v>0</v>
      </c>
      <c r="H13" s="85">
        <v>0</v>
      </c>
      <c r="I13" s="85">
        <v>0</v>
      </c>
      <c r="J13" s="67">
        <f t="shared" si="4"/>
        <v>5</v>
      </c>
      <c r="K13" s="67">
        <f t="shared" si="5"/>
        <v>5</v>
      </c>
      <c r="L13" s="67">
        <f t="shared" si="6"/>
        <v>5</v>
      </c>
      <c r="M13" s="67">
        <f t="shared" si="7"/>
        <v>5</v>
      </c>
      <c r="N13" s="67">
        <f t="shared" si="8"/>
        <v>5</v>
      </c>
      <c r="O13" s="67">
        <f t="shared" si="9"/>
        <v>5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66">
        <f t="shared" si="1"/>
        <v>0</v>
      </c>
    </row>
    <row r="14" spans="1:23" ht="12.75" x14ac:dyDescent="0.2">
      <c r="A14" s="66">
        <v>12</v>
      </c>
      <c r="B14" s="87">
        <f t="shared" si="0"/>
        <v>0</v>
      </c>
      <c r="C14" s="67">
        <f t="shared" si="2"/>
        <v>36</v>
      </c>
      <c r="D14" s="86">
        <v>0</v>
      </c>
      <c r="E14" s="71">
        <f t="shared" si="3"/>
        <v>36</v>
      </c>
      <c r="F14" s="85">
        <v>0</v>
      </c>
      <c r="G14" s="85">
        <v>0</v>
      </c>
      <c r="H14" s="85">
        <v>0</v>
      </c>
      <c r="I14" s="85">
        <v>0</v>
      </c>
      <c r="J14" s="67">
        <f t="shared" si="4"/>
        <v>6</v>
      </c>
      <c r="K14" s="67">
        <f t="shared" si="5"/>
        <v>6</v>
      </c>
      <c r="L14" s="67">
        <f t="shared" si="6"/>
        <v>6</v>
      </c>
      <c r="M14" s="67">
        <f t="shared" si="7"/>
        <v>6</v>
      </c>
      <c r="N14" s="67">
        <f t="shared" si="8"/>
        <v>6</v>
      </c>
      <c r="O14" s="67">
        <f t="shared" si="9"/>
        <v>6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66">
        <f t="shared" si="1"/>
        <v>0</v>
      </c>
    </row>
    <row r="15" spans="1:23" ht="12.75" x14ac:dyDescent="0.2">
      <c r="A15" s="66">
        <v>13</v>
      </c>
      <c r="B15" s="87">
        <f t="shared" si="0"/>
        <v>0</v>
      </c>
      <c r="C15" s="67">
        <f t="shared" si="2"/>
        <v>36</v>
      </c>
      <c r="D15" s="86">
        <v>0</v>
      </c>
      <c r="E15" s="71">
        <f t="shared" si="3"/>
        <v>36</v>
      </c>
      <c r="F15" s="85">
        <v>0</v>
      </c>
      <c r="G15" s="85">
        <v>0</v>
      </c>
      <c r="H15" s="85">
        <v>0</v>
      </c>
      <c r="I15" s="85">
        <v>0</v>
      </c>
      <c r="J15" s="67">
        <f t="shared" si="4"/>
        <v>6</v>
      </c>
      <c r="K15" s="67">
        <f t="shared" si="5"/>
        <v>6</v>
      </c>
      <c r="L15" s="67">
        <f t="shared" si="6"/>
        <v>6</v>
      </c>
      <c r="M15" s="67">
        <f t="shared" si="7"/>
        <v>6</v>
      </c>
      <c r="N15" s="67">
        <f t="shared" si="8"/>
        <v>6</v>
      </c>
      <c r="O15" s="67">
        <f t="shared" si="9"/>
        <v>6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66">
        <f t="shared" si="1"/>
        <v>0</v>
      </c>
    </row>
    <row r="16" spans="1:23" ht="12.75" x14ac:dyDescent="0.2">
      <c r="A16" s="66">
        <v>14</v>
      </c>
      <c r="B16" s="87">
        <f t="shared" si="0"/>
        <v>0</v>
      </c>
      <c r="C16" s="67">
        <f t="shared" si="2"/>
        <v>42</v>
      </c>
      <c r="D16" s="86">
        <v>0</v>
      </c>
      <c r="E16" s="71">
        <f t="shared" si="3"/>
        <v>42</v>
      </c>
      <c r="F16" s="85">
        <v>0</v>
      </c>
      <c r="G16" s="85">
        <v>0</v>
      </c>
      <c r="H16" s="85">
        <v>0</v>
      </c>
      <c r="I16" s="85">
        <v>0</v>
      </c>
      <c r="J16" s="67">
        <f t="shared" si="4"/>
        <v>7</v>
      </c>
      <c r="K16" s="67">
        <f t="shared" si="5"/>
        <v>7</v>
      </c>
      <c r="L16" s="67">
        <f t="shared" si="6"/>
        <v>7</v>
      </c>
      <c r="M16" s="67">
        <f t="shared" si="7"/>
        <v>7</v>
      </c>
      <c r="N16" s="67">
        <f t="shared" si="8"/>
        <v>7</v>
      </c>
      <c r="O16" s="67">
        <f t="shared" si="9"/>
        <v>7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66">
        <f t="shared" si="1"/>
        <v>0</v>
      </c>
    </row>
    <row r="17" spans="1:22" ht="12.75" x14ac:dyDescent="0.2">
      <c r="A17" s="66">
        <v>15</v>
      </c>
      <c r="B17" s="87">
        <f t="shared" si="0"/>
        <v>0</v>
      </c>
      <c r="C17" s="67">
        <f t="shared" si="2"/>
        <v>42</v>
      </c>
      <c r="D17" s="86">
        <v>0</v>
      </c>
      <c r="E17" s="71">
        <f t="shared" si="3"/>
        <v>42</v>
      </c>
      <c r="F17" s="85">
        <v>0</v>
      </c>
      <c r="G17" s="85">
        <v>0</v>
      </c>
      <c r="H17" s="85">
        <v>0</v>
      </c>
      <c r="I17" s="85">
        <v>0</v>
      </c>
      <c r="J17" s="67">
        <f t="shared" si="4"/>
        <v>7</v>
      </c>
      <c r="K17" s="67">
        <f t="shared" si="5"/>
        <v>7</v>
      </c>
      <c r="L17" s="67">
        <f t="shared" si="6"/>
        <v>7</v>
      </c>
      <c r="M17" s="67">
        <f t="shared" si="7"/>
        <v>7</v>
      </c>
      <c r="N17" s="67">
        <f t="shared" si="8"/>
        <v>7</v>
      </c>
      <c r="O17" s="67">
        <f t="shared" si="9"/>
        <v>7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66">
        <f t="shared" si="1"/>
        <v>0</v>
      </c>
    </row>
    <row r="18" spans="1:22" ht="12.75" x14ac:dyDescent="0.2">
      <c r="A18" s="66">
        <v>16</v>
      </c>
      <c r="B18" s="87">
        <f t="shared" si="0"/>
        <v>0</v>
      </c>
      <c r="C18" s="67">
        <f t="shared" si="2"/>
        <v>48</v>
      </c>
      <c r="D18" s="86">
        <v>0</v>
      </c>
      <c r="E18" s="71">
        <f t="shared" si="3"/>
        <v>48</v>
      </c>
      <c r="F18" s="85">
        <v>0</v>
      </c>
      <c r="G18" s="85">
        <v>0</v>
      </c>
      <c r="H18" s="85">
        <v>0</v>
      </c>
      <c r="I18" s="85">
        <v>0</v>
      </c>
      <c r="J18" s="67">
        <f t="shared" si="4"/>
        <v>8</v>
      </c>
      <c r="K18" s="67">
        <f t="shared" si="5"/>
        <v>8</v>
      </c>
      <c r="L18" s="67">
        <f t="shared" si="6"/>
        <v>8</v>
      </c>
      <c r="M18" s="67">
        <f t="shared" si="7"/>
        <v>8</v>
      </c>
      <c r="N18" s="67">
        <f t="shared" si="8"/>
        <v>8</v>
      </c>
      <c r="O18" s="67">
        <f t="shared" si="9"/>
        <v>8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66">
        <f t="shared" si="1"/>
        <v>0</v>
      </c>
    </row>
    <row r="19" spans="1:22" ht="12.75" x14ac:dyDescent="0.2">
      <c r="A19" s="66">
        <v>17</v>
      </c>
      <c r="B19" s="87">
        <f t="shared" si="0"/>
        <v>0</v>
      </c>
      <c r="C19" s="67">
        <f t="shared" si="2"/>
        <v>48</v>
      </c>
      <c r="D19" s="86">
        <v>0</v>
      </c>
      <c r="E19" s="71">
        <f t="shared" si="3"/>
        <v>48</v>
      </c>
      <c r="F19" s="85">
        <v>0</v>
      </c>
      <c r="G19" s="85">
        <v>0</v>
      </c>
      <c r="H19" s="85">
        <v>0</v>
      </c>
      <c r="I19" s="85">
        <v>0</v>
      </c>
      <c r="J19" s="67">
        <f t="shared" si="4"/>
        <v>8</v>
      </c>
      <c r="K19" s="67">
        <f t="shared" si="5"/>
        <v>8</v>
      </c>
      <c r="L19" s="67">
        <f t="shared" si="6"/>
        <v>8</v>
      </c>
      <c r="M19" s="67">
        <f t="shared" si="7"/>
        <v>8</v>
      </c>
      <c r="N19" s="67">
        <f t="shared" si="8"/>
        <v>8</v>
      </c>
      <c r="O19" s="67">
        <f t="shared" si="9"/>
        <v>8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66">
        <f t="shared" si="1"/>
        <v>0</v>
      </c>
    </row>
    <row r="20" spans="1:22" ht="12.75" x14ac:dyDescent="0.2">
      <c r="A20" s="66">
        <v>18</v>
      </c>
      <c r="B20" s="87">
        <f t="shared" si="0"/>
        <v>0</v>
      </c>
      <c r="C20" s="67">
        <f t="shared" si="2"/>
        <v>54</v>
      </c>
      <c r="D20" s="86">
        <v>0</v>
      </c>
      <c r="E20" s="71">
        <f t="shared" si="3"/>
        <v>54</v>
      </c>
      <c r="F20" s="85">
        <v>0</v>
      </c>
      <c r="G20" s="85">
        <v>0</v>
      </c>
      <c r="H20" s="85">
        <v>0</v>
      </c>
      <c r="I20" s="85">
        <v>0</v>
      </c>
      <c r="J20" s="67">
        <f t="shared" si="4"/>
        <v>9</v>
      </c>
      <c r="K20" s="67">
        <f t="shared" si="5"/>
        <v>9</v>
      </c>
      <c r="L20" s="67">
        <f t="shared" si="6"/>
        <v>9</v>
      </c>
      <c r="M20" s="67">
        <f t="shared" si="7"/>
        <v>9</v>
      </c>
      <c r="N20" s="67">
        <f t="shared" si="8"/>
        <v>9</v>
      </c>
      <c r="O20" s="67">
        <f t="shared" si="9"/>
        <v>9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66">
        <f t="shared" si="1"/>
        <v>0</v>
      </c>
    </row>
    <row r="21" spans="1:22" ht="12.75" x14ac:dyDescent="0.2">
      <c r="A21" s="66">
        <v>19</v>
      </c>
      <c r="B21" s="87">
        <f t="shared" si="0"/>
        <v>0</v>
      </c>
      <c r="C21" s="67">
        <f t="shared" si="2"/>
        <v>54</v>
      </c>
      <c r="D21" s="86">
        <v>0</v>
      </c>
      <c r="E21" s="71">
        <f t="shared" si="3"/>
        <v>54</v>
      </c>
      <c r="F21" s="85">
        <v>0</v>
      </c>
      <c r="G21" s="85">
        <v>0</v>
      </c>
      <c r="H21" s="85">
        <v>0</v>
      </c>
      <c r="I21" s="85">
        <v>0</v>
      </c>
      <c r="J21" s="67">
        <f t="shared" si="4"/>
        <v>9</v>
      </c>
      <c r="K21" s="67">
        <f t="shared" si="5"/>
        <v>9</v>
      </c>
      <c r="L21" s="67">
        <f t="shared" si="6"/>
        <v>9</v>
      </c>
      <c r="M21" s="67">
        <f t="shared" si="7"/>
        <v>9</v>
      </c>
      <c r="N21" s="67">
        <f t="shared" si="8"/>
        <v>9</v>
      </c>
      <c r="O21" s="67">
        <f t="shared" si="9"/>
        <v>9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66">
        <f t="shared" si="1"/>
        <v>0</v>
      </c>
    </row>
    <row r="22" spans="1:22" ht="12.75" x14ac:dyDescent="0.2">
      <c r="A22" s="66">
        <v>20</v>
      </c>
      <c r="B22" s="87">
        <f t="shared" si="0"/>
        <v>0</v>
      </c>
      <c r="C22" s="67">
        <f t="shared" si="2"/>
        <v>60</v>
      </c>
      <c r="D22" s="86">
        <v>0</v>
      </c>
      <c r="E22" s="71">
        <f t="shared" si="3"/>
        <v>60</v>
      </c>
      <c r="F22" s="85">
        <v>0</v>
      </c>
      <c r="G22" s="85">
        <v>0</v>
      </c>
      <c r="H22" s="85">
        <v>0</v>
      </c>
      <c r="I22" s="85">
        <v>0</v>
      </c>
      <c r="J22" s="67">
        <f t="shared" si="4"/>
        <v>10</v>
      </c>
      <c r="K22" s="67">
        <f t="shared" si="5"/>
        <v>10</v>
      </c>
      <c r="L22" s="67">
        <f t="shared" si="6"/>
        <v>10</v>
      </c>
      <c r="M22" s="67">
        <f t="shared" si="7"/>
        <v>10</v>
      </c>
      <c r="N22" s="67">
        <f t="shared" si="8"/>
        <v>10</v>
      </c>
      <c r="O22" s="67">
        <f t="shared" si="9"/>
        <v>10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66">
        <f t="shared" si="1"/>
        <v>0</v>
      </c>
    </row>
    <row r="23" spans="1:22" ht="12.75" x14ac:dyDescent="0.2">
      <c r="A23" s="66">
        <v>21</v>
      </c>
      <c r="B23" s="87">
        <f t="shared" si="0"/>
        <v>0</v>
      </c>
      <c r="C23" s="67">
        <f t="shared" si="2"/>
        <v>60</v>
      </c>
      <c r="D23" s="86">
        <v>0</v>
      </c>
      <c r="E23" s="71">
        <f t="shared" si="3"/>
        <v>60</v>
      </c>
      <c r="F23" s="85">
        <v>0</v>
      </c>
      <c r="G23" s="85">
        <v>0</v>
      </c>
      <c r="H23" s="85">
        <v>0</v>
      </c>
      <c r="I23" s="85">
        <v>0</v>
      </c>
      <c r="J23" s="67">
        <f t="shared" si="4"/>
        <v>10</v>
      </c>
      <c r="K23" s="67">
        <f t="shared" si="5"/>
        <v>10</v>
      </c>
      <c r="L23" s="67">
        <f t="shared" si="6"/>
        <v>10</v>
      </c>
      <c r="M23" s="67">
        <f t="shared" si="7"/>
        <v>10</v>
      </c>
      <c r="N23" s="67">
        <f t="shared" si="8"/>
        <v>10</v>
      </c>
      <c r="O23" s="67">
        <f t="shared" si="9"/>
        <v>10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66">
        <f t="shared" si="1"/>
        <v>0</v>
      </c>
    </row>
    <row r="24" spans="1:22" ht="12.75" x14ac:dyDescent="0.2">
      <c r="A24" s="66">
        <v>22</v>
      </c>
      <c r="B24" s="87">
        <f t="shared" si="0"/>
        <v>0</v>
      </c>
      <c r="C24" s="67">
        <f t="shared" si="2"/>
        <v>66</v>
      </c>
      <c r="D24" s="86">
        <v>0</v>
      </c>
      <c r="E24" s="71">
        <f t="shared" si="3"/>
        <v>66</v>
      </c>
      <c r="F24" s="85">
        <v>0</v>
      </c>
      <c r="G24" s="85">
        <v>0</v>
      </c>
      <c r="H24" s="85">
        <v>0</v>
      </c>
      <c r="I24" s="85">
        <v>0</v>
      </c>
      <c r="J24" s="67">
        <f t="shared" si="4"/>
        <v>11</v>
      </c>
      <c r="K24" s="67">
        <f t="shared" si="5"/>
        <v>11</v>
      </c>
      <c r="L24" s="67">
        <f t="shared" si="6"/>
        <v>11</v>
      </c>
      <c r="M24" s="67">
        <f t="shared" si="7"/>
        <v>11</v>
      </c>
      <c r="N24" s="67">
        <f t="shared" si="8"/>
        <v>11</v>
      </c>
      <c r="O24" s="67">
        <f t="shared" si="9"/>
        <v>11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66">
        <f t="shared" si="1"/>
        <v>0</v>
      </c>
    </row>
    <row r="25" spans="1:22" ht="12.75" x14ac:dyDescent="0.2">
      <c r="A25" s="66">
        <v>23</v>
      </c>
      <c r="B25" s="87">
        <f t="shared" si="0"/>
        <v>0</v>
      </c>
      <c r="C25" s="67">
        <f t="shared" si="2"/>
        <v>66</v>
      </c>
      <c r="D25" s="86">
        <v>0</v>
      </c>
      <c r="E25" s="71">
        <f t="shared" si="3"/>
        <v>66</v>
      </c>
      <c r="F25" s="85">
        <v>0</v>
      </c>
      <c r="G25" s="85">
        <v>0</v>
      </c>
      <c r="H25" s="85">
        <v>0</v>
      </c>
      <c r="I25" s="85">
        <v>0</v>
      </c>
      <c r="J25" s="67">
        <f t="shared" si="4"/>
        <v>11</v>
      </c>
      <c r="K25" s="67">
        <f t="shared" si="5"/>
        <v>11</v>
      </c>
      <c r="L25" s="67">
        <f t="shared" si="6"/>
        <v>11</v>
      </c>
      <c r="M25" s="67">
        <f t="shared" si="7"/>
        <v>11</v>
      </c>
      <c r="N25" s="67">
        <f t="shared" si="8"/>
        <v>11</v>
      </c>
      <c r="O25" s="67">
        <f t="shared" si="9"/>
        <v>11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84">
        <v>0</v>
      </c>
      <c r="V25" s="66">
        <f t="shared" si="1"/>
        <v>0</v>
      </c>
    </row>
    <row r="26" spans="1:22" ht="12.75" x14ac:dyDescent="0.2">
      <c r="A26" s="66">
        <v>24</v>
      </c>
      <c r="B26" s="87">
        <f t="shared" si="0"/>
        <v>0</v>
      </c>
      <c r="C26" s="67">
        <f t="shared" si="2"/>
        <v>72</v>
      </c>
      <c r="D26" s="86">
        <v>0</v>
      </c>
      <c r="E26" s="71">
        <f t="shared" si="3"/>
        <v>72</v>
      </c>
      <c r="F26" s="85">
        <v>0</v>
      </c>
      <c r="G26" s="85">
        <v>0</v>
      </c>
      <c r="H26" s="85">
        <v>0</v>
      </c>
      <c r="I26" s="85">
        <v>0</v>
      </c>
      <c r="J26" s="67">
        <f t="shared" si="4"/>
        <v>12</v>
      </c>
      <c r="K26" s="67">
        <f t="shared" si="5"/>
        <v>12</v>
      </c>
      <c r="L26" s="67">
        <f t="shared" si="6"/>
        <v>12</v>
      </c>
      <c r="M26" s="67">
        <f t="shared" si="7"/>
        <v>12</v>
      </c>
      <c r="N26" s="67">
        <f t="shared" si="8"/>
        <v>12</v>
      </c>
      <c r="O26" s="67">
        <f t="shared" si="9"/>
        <v>12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66">
        <f t="shared" si="1"/>
        <v>0</v>
      </c>
    </row>
    <row r="27" spans="1:22" ht="12.75" x14ac:dyDescent="0.2">
      <c r="A27" s="66">
        <v>25</v>
      </c>
      <c r="B27" s="87">
        <f t="shared" si="0"/>
        <v>0</v>
      </c>
      <c r="C27" s="67">
        <f t="shared" si="2"/>
        <v>72</v>
      </c>
      <c r="D27" s="86">
        <v>0</v>
      </c>
      <c r="E27" s="71">
        <f t="shared" si="3"/>
        <v>72</v>
      </c>
      <c r="F27" s="85">
        <v>0</v>
      </c>
      <c r="G27" s="85">
        <v>0</v>
      </c>
      <c r="H27" s="85">
        <v>0</v>
      </c>
      <c r="I27" s="85">
        <v>0</v>
      </c>
      <c r="J27" s="67">
        <f t="shared" si="4"/>
        <v>12</v>
      </c>
      <c r="K27" s="67">
        <f t="shared" si="5"/>
        <v>12</v>
      </c>
      <c r="L27" s="67">
        <f t="shared" si="6"/>
        <v>12</v>
      </c>
      <c r="M27" s="67">
        <f t="shared" si="7"/>
        <v>12</v>
      </c>
      <c r="N27" s="67">
        <f t="shared" si="8"/>
        <v>12</v>
      </c>
      <c r="O27" s="67">
        <f t="shared" si="9"/>
        <v>12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66">
        <f t="shared" si="1"/>
        <v>0</v>
      </c>
    </row>
    <row r="28" spans="1:22" ht="12.75" x14ac:dyDescent="0.2">
      <c r="A28" s="66">
        <v>26</v>
      </c>
      <c r="B28" s="87">
        <f t="shared" si="0"/>
        <v>0</v>
      </c>
      <c r="C28" s="67">
        <f t="shared" si="2"/>
        <v>78</v>
      </c>
      <c r="D28" s="86">
        <v>0</v>
      </c>
      <c r="E28" s="71">
        <f t="shared" si="3"/>
        <v>78</v>
      </c>
      <c r="F28" s="85">
        <v>0</v>
      </c>
      <c r="G28" s="85">
        <v>0</v>
      </c>
      <c r="H28" s="85">
        <v>0</v>
      </c>
      <c r="I28" s="85">
        <v>0</v>
      </c>
      <c r="J28" s="67">
        <f t="shared" si="4"/>
        <v>13</v>
      </c>
      <c r="K28" s="67">
        <f t="shared" si="5"/>
        <v>13</v>
      </c>
      <c r="L28" s="67">
        <f t="shared" si="6"/>
        <v>13</v>
      </c>
      <c r="M28" s="67">
        <f t="shared" si="7"/>
        <v>13</v>
      </c>
      <c r="N28" s="67">
        <f t="shared" si="8"/>
        <v>13</v>
      </c>
      <c r="O28" s="67">
        <f t="shared" si="9"/>
        <v>13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66">
        <f t="shared" si="1"/>
        <v>0</v>
      </c>
    </row>
    <row r="29" spans="1:22" ht="12.75" x14ac:dyDescent="0.2">
      <c r="A29" s="66">
        <v>27</v>
      </c>
      <c r="B29" s="87">
        <f t="shared" si="0"/>
        <v>0</v>
      </c>
      <c r="C29" s="67">
        <f t="shared" si="2"/>
        <v>78</v>
      </c>
      <c r="D29" s="86">
        <v>0</v>
      </c>
      <c r="E29" s="71">
        <f t="shared" si="3"/>
        <v>78</v>
      </c>
      <c r="F29" s="85">
        <v>0</v>
      </c>
      <c r="G29" s="85">
        <v>0</v>
      </c>
      <c r="H29" s="85">
        <v>0</v>
      </c>
      <c r="I29" s="85">
        <v>0</v>
      </c>
      <c r="J29" s="67">
        <f t="shared" si="4"/>
        <v>13</v>
      </c>
      <c r="K29" s="67">
        <f t="shared" si="5"/>
        <v>13</v>
      </c>
      <c r="L29" s="67">
        <f t="shared" si="6"/>
        <v>13</v>
      </c>
      <c r="M29" s="67">
        <f t="shared" si="7"/>
        <v>13</v>
      </c>
      <c r="N29" s="67">
        <f t="shared" si="8"/>
        <v>13</v>
      </c>
      <c r="O29" s="67">
        <f t="shared" si="9"/>
        <v>13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66">
        <f t="shared" si="1"/>
        <v>0</v>
      </c>
    </row>
    <row r="30" spans="1:22" ht="12.75" x14ac:dyDescent="0.2">
      <c r="A30" s="66">
        <v>28</v>
      </c>
      <c r="B30" s="87">
        <f t="shared" si="0"/>
        <v>0</v>
      </c>
      <c r="C30" s="67">
        <f t="shared" si="2"/>
        <v>84</v>
      </c>
      <c r="D30" s="86">
        <v>0</v>
      </c>
      <c r="E30" s="71">
        <f t="shared" si="3"/>
        <v>84</v>
      </c>
      <c r="F30" s="85">
        <v>0</v>
      </c>
      <c r="G30" s="85">
        <v>0</v>
      </c>
      <c r="H30" s="85">
        <v>0</v>
      </c>
      <c r="I30" s="85">
        <v>0</v>
      </c>
      <c r="J30" s="67">
        <f t="shared" si="4"/>
        <v>14</v>
      </c>
      <c r="K30" s="67">
        <f t="shared" si="5"/>
        <v>14</v>
      </c>
      <c r="L30" s="67">
        <f t="shared" si="6"/>
        <v>14</v>
      </c>
      <c r="M30" s="67">
        <f t="shared" si="7"/>
        <v>14</v>
      </c>
      <c r="N30" s="67">
        <f t="shared" si="8"/>
        <v>14</v>
      </c>
      <c r="O30" s="67">
        <f t="shared" si="9"/>
        <v>14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66">
        <f t="shared" si="1"/>
        <v>0</v>
      </c>
    </row>
    <row r="31" spans="1:22" ht="12.75" x14ac:dyDescent="0.2">
      <c r="A31" s="66">
        <v>29</v>
      </c>
      <c r="B31" s="87">
        <f t="shared" si="0"/>
        <v>0</v>
      </c>
      <c r="C31" s="67">
        <f t="shared" si="2"/>
        <v>84</v>
      </c>
      <c r="D31" s="86">
        <v>0</v>
      </c>
      <c r="E31" s="71">
        <f t="shared" si="3"/>
        <v>84</v>
      </c>
      <c r="F31" s="85">
        <v>0</v>
      </c>
      <c r="G31" s="85">
        <v>0</v>
      </c>
      <c r="H31" s="85">
        <v>0</v>
      </c>
      <c r="I31" s="85">
        <v>0</v>
      </c>
      <c r="J31" s="67">
        <f t="shared" si="4"/>
        <v>14</v>
      </c>
      <c r="K31" s="67">
        <f t="shared" si="5"/>
        <v>14</v>
      </c>
      <c r="L31" s="67">
        <f t="shared" si="6"/>
        <v>14</v>
      </c>
      <c r="M31" s="67">
        <f t="shared" si="7"/>
        <v>14</v>
      </c>
      <c r="N31" s="67">
        <f t="shared" si="8"/>
        <v>14</v>
      </c>
      <c r="O31" s="67">
        <f t="shared" si="9"/>
        <v>14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66">
        <f t="shared" si="1"/>
        <v>0</v>
      </c>
    </row>
    <row r="32" spans="1:22" ht="12.75" x14ac:dyDescent="0.2">
      <c r="A32" s="66">
        <v>30</v>
      </c>
      <c r="B32" s="87">
        <f t="shared" si="0"/>
        <v>0</v>
      </c>
      <c r="C32" s="67">
        <f t="shared" si="2"/>
        <v>90</v>
      </c>
      <c r="D32" s="86">
        <v>0</v>
      </c>
      <c r="E32" s="71">
        <f t="shared" si="3"/>
        <v>90</v>
      </c>
      <c r="F32" s="85">
        <v>0</v>
      </c>
      <c r="G32" s="85">
        <v>0</v>
      </c>
      <c r="H32" s="85">
        <v>0</v>
      </c>
      <c r="I32" s="85">
        <v>0</v>
      </c>
      <c r="J32" s="67">
        <f t="shared" si="4"/>
        <v>15</v>
      </c>
      <c r="K32" s="67">
        <f t="shared" si="5"/>
        <v>15</v>
      </c>
      <c r="L32" s="67">
        <f t="shared" si="6"/>
        <v>15</v>
      </c>
      <c r="M32" s="67">
        <f t="shared" si="7"/>
        <v>15</v>
      </c>
      <c r="N32" s="67">
        <f t="shared" si="8"/>
        <v>15</v>
      </c>
      <c r="O32" s="67">
        <f t="shared" si="9"/>
        <v>15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66">
        <f t="shared" si="1"/>
        <v>0</v>
      </c>
    </row>
    <row r="33" spans="1:22" ht="12.75" x14ac:dyDescent="0.2">
      <c r="A33" s="66">
        <v>31</v>
      </c>
      <c r="B33" s="87">
        <f t="shared" si="0"/>
        <v>0</v>
      </c>
      <c r="C33" s="67">
        <f t="shared" si="2"/>
        <v>90</v>
      </c>
      <c r="D33" s="86">
        <v>0</v>
      </c>
      <c r="E33" s="71">
        <f t="shared" si="3"/>
        <v>90</v>
      </c>
      <c r="F33" s="85">
        <v>0</v>
      </c>
      <c r="G33" s="85">
        <v>0</v>
      </c>
      <c r="H33" s="85">
        <v>0</v>
      </c>
      <c r="I33" s="85">
        <v>0</v>
      </c>
      <c r="J33" s="67">
        <f t="shared" si="4"/>
        <v>15</v>
      </c>
      <c r="K33" s="67">
        <f t="shared" si="5"/>
        <v>15</v>
      </c>
      <c r="L33" s="67">
        <f t="shared" si="6"/>
        <v>15</v>
      </c>
      <c r="M33" s="67">
        <f t="shared" si="7"/>
        <v>15</v>
      </c>
      <c r="N33" s="67">
        <f t="shared" si="8"/>
        <v>15</v>
      </c>
      <c r="O33" s="67">
        <f t="shared" si="9"/>
        <v>15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66">
        <f t="shared" si="1"/>
        <v>0</v>
      </c>
    </row>
    <row r="34" spans="1:22" ht="12.75" x14ac:dyDescent="0.2">
      <c r="A34" s="66">
        <v>32</v>
      </c>
      <c r="B34" s="87">
        <f t="shared" si="0"/>
        <v>0</v>
      </c>
      <c r="C34" s="67">
        <f t="shared" si="2"/>
        <v>96</v>
      </c>
      <c r="D34" s="86">
        <v>0</v>
      </c>
      <c r="E34" s="71">
        <f t="shared" si="3"/>
        <v>96</v>
      </c>
      <c r="F34" s="85">
        <v>0</v>
      </c>
      <c r="G34" s="85">
        <v>0</v>
      </c>
      <c r="H34" s="85">
        <v>0</v>
      </c>
      <c r="I34" s="85">
        <v>0</v>
      </c>
      <c r="J34" s="67">
        <f t="shared" si="4"/>
        <v>16</v>
      </c>
      <c r="K34" s="67">
        <f t="shared" si="5"/>
        <v>16</v>
      </c>
      <c r="L34" s="67">
        <f t="shared" si="6"/>
        <v>16</v>
      </c>
      <c r="M34" s="67">
        <f t="shared" si="7"/>
        <v>16</v>
      </c>
      <c r="N34" s="67">
        <f t="shared" si="8"/>
        <v>16</v>
      </c>
      <c r="O34" s="67">
        <f t="shared" si="9"/>
        <v>16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66">
        <f t="shared" si="1"/>
        <v>0</v>
      </c>
    </row>
    <row r="35" spans="1:22" ht="12.75" x14ac:dyDescent="0.2">
      <c r="A35" s="66">
        <v>33</v>
      </c>
      <c r="B35" s="87">
        <f t="shared" si="0"/>
        <v>0</v>
      </c>
      <c r="C35" s="67">
        <f t="shared" si="2"/>
        <v>96</v>
      </c>
      <c r="D35" s="86">
        <v>0</v>
      </c>
      <c r="E35" s="71">
        <f t="shared" si="3"/>
        <v>96</v>
      </c>
      <c r="F35" s="85">
        <v>0</v>
      </c>
      <c r="G35" s="85">
        <v>0</v>
      </c>
      <c r="H35" s="85">
        <v>0</v>
      </c>
      <c r="I35" s="85">
        <v>0</v>
      </c>
      <c r="J35" s="67">
        <f t="shared" si="4"/>
        <v>16</v>
      </c>
      <c r="K35" s="67">
        <f t="shared" si="5"/>
        <v>16</v>
      </c>
      <c r="L35" s="67">
        <f t="shared" si="6"/>
        <v>16</v>
      </c>
      <c r="M35" s="67">
        <f t="shared" si="7"/>
        <v>16</v>
      </c>
      <c r="N35" s="67">
        <f t="shared" si="8"/>
        <v>16</v>
      </c>
      <c r="O35" s="67">
        <f t="shared" si="9"/>
        <v>16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66">
        <f t="shared" si="1"/>
        <v>0</v>
      </c>
    </row>
    <row r="36" spans="1:22" ht="12.75" x14ac:dyDescent="0.2">
      <c r="A36" s="66">
        <v>34</v>
      </c>
      <c r="B36" s="87">
        <f t="shared" si="0"/>
        <v>0</v>
      </c>
      <c r="C36" s="67">
        <f t="shared" si="2"/>
        <v>102</v>
      </c>
      <c r="D36" s="86">
        <v>0</v>
      </c>
      <c r="E36" s="71">
        <f t="shared" si="3"/>
        <v>102</v>
      </c>
      <c r="F36" s="85">
        <v>0</v>
      </c>
      <c r="G36" s="85">
        <v>0</v>
      </c>
      <c r="H36" s="85">
        <v>0</v>
      </c>
      <c r="I36" s="85">
        <v>0</v>
      </c>
      <c r="J36" s="67">
        <f t="shared" si="4"/>
        <v>17</v>
      </c>
      <c r="K36" s="67">
        <f t="shared" si="5"/>
        <v>17</v>
      </c>
      <c r="L36" s="67">
        <f t="shared" si="6"/>
        <v>17</v>
      </c>
      <c r="M36" s="67">
        <f t="shared" si="7"/>
        <v>17</v>
      </c>
      <c r="N36" s="67">
        <f t="shared" si="8"/>
        <v>17</v>
      </c>
      <c r="O36" s="67">
        <f t="shared" si="9"/>
        <v>17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66">
        <f t="shared" si="1"/>
        <v>0</v>
      </c>
    </row>
    <row r="37" spans="1:22" ht="12.75" x14ac:dyDescent="0.2">
      <c r="A37" s="66">
        <v>35</v>
      </c>
      <c r="B37" s="87">
        <f t="shared" si="0"/>
        <v>0</v>
      </c>
      <c r="C37" s="67">
        <f t="shared" si="2"/>
        <v>102</v>
      </c>
      <c r="D37" s="86">
        <v>0</v>
      </c>
      <c r="E37" s="71">
        <f t="shared" si="3"/>
        <v>102</v>
      </c>
      <c r="F37" s="85">
        <v>0</v>
      </c>
      <c r="G37" s="85">
        <v>0</v>
      </c>
      <c r="H37" s="85">
        <v>0</v>
      </c>
      <c r="I37" s="85">
        <v>0</v>
      </c>
      <c r="J37" s="67">
        <f t="shared" si="4"/>
        <v>17</v>
      </c>
      <c r="K37" s="67">
        <f t="shared" si="5"/>
        <v>17</v>
      </c>
      <c r="L37" s="67">
        <f t="shared" si="6"/>
        <v>17</v>
      </c>
      <c r="M37" s="67">
        <f t="shared" si="7"/>
        <v>17</v>
      </c>
      <c r="N37" s="67">
        <f t="shared" si="8"/>
        <v>17</v>
      </c>
      <c r="O37" s="67">
        <f t="shared" si="9"/>
        <v>17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66">
        <f t="shared" si="1"/>
        <v>0</v>
      </c>
    </row>
    <row r="38" spans="1:22" ht="12.75" x14ac:dyDescent="0.2">
      <c r="A38" s="66">
        <v>36</v>
      </c>
      <c r="B38" s="87">
        <f t="shared" si="0"/>
        <v>0</v>
      </c>
      <c r="C38" s="67">
        <f t="shared" si="2"/>
        <v>108</v>
      </c>
      <c r="D38" s="86">
        <v>0</v>
      </c>
      <c r="E38" s="71">
        <f t="shared" si="3"/>
        <v>108</v>
      </c>
      <c r="F38" s="85">
        <v>0</v>
      </c>
      <c r="G38" s="85">
        <v>0</v>
      </c>
      <c r="H38" s="85">
        <v>0</v>
      </c>
      <c r="I38" s="85">
        <v>0</v>
      </c>
      <c r="J38" s="67">
        <f t="shared" si="4"/>
        <v>18</v>
      </c>
      <c r="K38" s="67">
        <f t="shared" si="5"/>
        <v>18</v>
      </c>
      <c r="L38" s="67">
        <f t="shared" si="6"/>
        <v>18</v>
      </c>
      <c r="M38" s="67">
        <f t="shared" si="7"/>
        <v>18</v>
      </c>
      <c r="N38" s="67">
        <f t="shared" si="8"/>
        <v>18</v>
      </c>
      <c r="O38" s="67">
        <f t="shared" si="9"/>
        <v>18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66">
        <f t="shared" si="1"/>
        <v>0</v>
      </c>
    </row>
    <row r="39" spans="1:22" ht="12.75" x14ac:dyDescent="0.2">
      <c r="A39" s="66">
        <v>37</v>
      </c>
      <c r="B39" s="87">
        <f t="shared" si="0"/>
        <v>0</v>
      </c>
      <c r="C39" s="67">
        <f t="shared" si="2"/>
        <v>108</v>
      </c>
      <c r="D39" s="86">
        <v>0</v>
      </c>
      <c r="E39" s="71">
        <f t="shared" si="3"/>
        <v>108</v>
      </c>
      <c r="F39" s="85">
        <v>0</v>
      </c>
      <c r="G39" s="85">
        <v>0</v>
      </c>
      <c r="H39" s="85">
        <v>0</v>
      </c>
      <c r="I39" s="85">
        <v>0</v>
      </c>
      <c r="J39" s="67">
        <f t="shared" si="4"/>
        <v>18</v>
      </c>
      <c r="K39" s="67">
        <f t="shared" si="5"/>
        <v>18</v>
      </c>
      <c r="L39" s="67">
        <f t="shared" si="6"/>
        <v>18</v>
      </c>
      <c r="M39" s="67">
        <f t="shared" si="7"/>
        <v>18</v>
      </c>
      <c r="N39" s="67">
        <f t="shared" si="8"/>
        <v>18</v>
      </c>
      <c r="O39" s="67">
        <f t="shared" si="9"/>
        <v>18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66">
        <f t="shared" si="1"/>
        <v>0</v>
      </c>
    </row>
    <row r="40" spans="1:22" ht="12.75" x14ac:dyDescent="0.2">
      <c r="A40" s="66">
        <v>38</v>
      </c>
      <c r="B40" s="87">
        <f t="shared" si="0"/>
        <v>0</v>
      </c>
      <c r="C40" s="67">
        <f t="shared" si="2"/>
        <v>114</v>
      </c>
      <c r="D40" s="86">
        <v>0</v>
      </c>
      <c r="E40" s="71">
        <f t="shared" si="3"/>
        <v>114</v>
      </c>
      <c r="F40" s="85">
        <v>0</v>
      </c>
      <c r="G40" s="85">
        <v>0</v>
      </c>
      <c r="H40" s="85">
        <v>0</v>
      </c>
      <c r="I40" s="85">
        <v>0</v>
      </c>
      <c r="J40" s="67">
        <f t="shared" si="4"/>
        <v>19</v>
      </c>
      <c r="K40" s="67">
        <f t="shared" si="5"/>
        <v>19</v>
      </c>
      <c r="L40" s="67">
        <f t="shared" si="6"/>
        <v>19</v>
      </c>
      <c r="M40" s="67">
        <f t="shared" si="7"/>
        <v>19</v>
      </c>
      <c r="N40" s="67">
        <f t="shared" si="8"/>
        <v>19</v>
      </c>
      <c r="O40" s="67">
        <f t="shared" si="9"/>
        <v>19</v>
      </c>
      <c r="P40" s="84">
        <v>0</v>
      </c>
      <c r="Q40" s="84">
        <v>0</v>
      </c>
      <c r="R40" s="84">
        <v>0</v>
      </c>
      <c r="S40" s="84">
        <v>0</v>
      </c>
      <c r="T40" s="84">
        <v>0</v>
      </c>
      <c r="U40" s="84">
        <v>0</v>
      </c>
      <c r="V40" s="66">
        <f t="shared" si="1"/>
        <v>0</v>
      </c>
    </row>
    <row r="41" spans="1:22" ht="12.75" x14ac:dyDescent="0.2">
      <c r="A41" s="66">
        <v>39</v>
      </c>
      <c r="B41" s="87">
        <f t="shared" si="0"/>
        <v>0</v>
      </c>
      <c r="C41" s="67">
        <f t="shared" si="2"/>
        <v>114</v>
      </c>
      <c r="D41" s="86">
        <v>0</v>
      </c>
      <c r="E41" s="71">
        <f t="shared" si="3"/>
        <v>114</v>
      </c>
      <c r="F41" s="85">
        <v>0</v>
      </c>
      <c r="G41" s="85">
        <v>0</v>
      </c>
      <c r="H41" s="85">
        <v>0</v>
      </c>
      <c r="I41" s="85">
        <v>0</v>
      </c>
      <c r="J41" s="67">
        <f t="shared" si="4"/>
        <v>19</v>
      </c>
      <c r="K41" s="67">
        <f t="shared" si="5"/>
        <v>19</v>
      </c>
      <c r="L41" s="67">
        <f t="shared" si="6"/>
        <v>19</v>
      </c>
      <c r="M41" s="67">
        <f t="shared" si="7"/>
        <v>19</v>
      </c>
      <c r="N41" s="67">
        <f t="shared" si="8"/>
        <v>19</v>
      </c>
      <c r="O41" s="67">
        <f t="shared" si="9"/>
        <v>19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66">
        <f t="shared" si="1"/>
        <v>0</v>
      </c>
    </row>
    <row r="42" spans="1:22" ht="12.75" x14ac:dyDescent="0.2">
      <c r="A42" s="66">
        <v>40</v>
      </c>
      <c r="B42" s="87">
        <f t="shared" si="0"/>
        <v>0</v>
      </c>
      <c r="C42" s="67">
        <f t="shared" si="2"/>
        <v>120</v>
      </c>
      <c r="D42" s="86">
        <v>0</v>
      </c>
      <c r="E42" s="71">
        <f t="shared" si="3"/>
        <v>120</v>
      </c>
      <c r="F42" s="85">
        <v>0</v>
      </c>
      <c r="G42" s="85">
        <v>0</v>
      </c>
      <c r="H42" s="85">
        <v>0</v>
      </c>
      <c r="I42" s="85">
        <v>0</v>
      </c>
      <c r="J42" s="67">
        <f t="shared" si="4"/>
        <v>20</v>
      </c>
      <c r="K42" s="67">
        <f t="shared" si="5"/>
        <v>20</v>
      </c>
      <c r="L42" s="67">
        <f t="shared" si="6"/>
        <v>20</v>
      </c>
      <c r="M42" s="67">
        <f t="shared" si="7"/>
        <v>20</v>
      </c>
      <c r="N42" s="67">
        <f t="shared" si="8"/>
        <v>20</v>
      </c>
      <c r="O42" s="67">
        <f t="shared" si="9"/>
        <v>20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66">
        <f t="shared" si="1"/>
        <v>0</v>
      </c>
    </row>
    <row r="43" spans="1:22" ht="12.75" x14ac:dyDescent="0.2">
      <c r="A43" s="66">
        <v>41</v>
      </c>
      <c r="B43" s="87">
        <f t="shared" si="0"/>
        <v>0</v>
      </c>
      <c r="C43" s="67">
        <f t="shared" si="2"/>
        <v>120</v>
      </c>
      <c r="D43" s="86">
        <v>0</v>
      </c>
      <c r="E43" s="71">
        <f t="shared" si="3"/>
        <v>120</v>
      </c>
      <c r="F43" s="85">
        <v>0</v>
      </c>
      <c r="G43" s="85">
        <v>0</v>
      </c>
      <c r="H43" s="85">
        <v>0</v>
      </c>
      <c r="I43" s="85">
        <v>0</v>
      </c>
      <c r="J43" s="67">
        <f t="shared" si="4"/>
        <v>20</v>
      </c>
      <c r="K43" s="67">
        <f t="shared" si="5"/>
        <v>20</v>
      </c>
      <c r="L43" s="67">
        <f t="shared" si="6"/>
        <v>20</v>
      </c>
      <c r="M43" s="67">
        <f t="shared" si="7"/>
        <v>20</v>
      </c>
      <c r="N43" s="67">
        <f t="shared" si="8"/>
        <v>20</v>
      </c>
      <c r="O43" s="67">
        <f t="shared" si="9"/>
        <v>20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66">
        <f t="shared" si="1"/>
        <v>0</v>
      </c>
    </row>
    <row r="44" spans="1:22" ht="12.75" x14ac:dyDescent="0.2">
      <c r="A44" s="66">
        <v>42</v>
      </c>
      <c r="B44" s="87">
        <f t="shared" si="0"/>
        <v>0</v>
      </c>
      <c r="C44" s="67">
        <f t="shared" si="2"/>
        <v>126</v>
      </c>
      <c r="D44" s="86">
        <v>0</v>
      </c>
      <c r="E44" s="71">
        <f t="shared" si="3"/>
        <v>126</v>
      </c>
      <c r="F44" s="85">
        <v>0</v>
      </c>
      <c r="G44" s="85">
        <v>0</v>
      </c>
      <c r="H44" s="85">
        <v>0</v>
      </c>
      <c r="I44" s="85">
        <v>0</v>
      </c>
      <c r="J44" s="67">
        <f t="shared" si="4"/>
        <v>21</v>
      </c>
      <c r="K44" s="67">
        <f t="shared" si="5"/>
        <v>21</v>
      </c>
      <c r="L44" s="67">
        <f t="shared" si="6"/>
        <v>21</v>
      </c>
      <c r="M44" s="67">
        <f t="shared" si="7"/>
        <v>21</v>
      </c>
      <c r="N44" s="67">
        <f t="shared" si="8"/>
        <v>21</v>
      </c>
      <c r="O44" s="67">
        <f t="shared" si="9"/>
        <v>21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66">
        <f t="shared" si="1"/>
        <v>0</v>
      </c>
    </row>
    <row r="45" spans="1:22" ht="12.75" x14ac:dyDescent="0.2">
      <c r="A45" s="66">
        <v>43</v>
      </c>
      <c r="B45" s="87">
        <f t="shared" si="0"/>
        <v>0</v>
      </c>
      <c r="C45" s="67">
        <f t="shared" si="2"/>
        <v>126</v>
      </c>
      <c r="D45" s="86">
        <v>0</v>
      </c>
      <c r="E45" s="71">
        <f t="shared" si="3"/>
        <v>126</v>
      </c>
      <c r="F45" s="85">
        <v>0</v>
      </c>
      <c r="G45" s="85">
        <v>0</v>
      </c>
      <c r="H45" s="85">
        <v>0</v>
      </c>
      <c r="I45" s="85">
        <v>0</v>
      </c>
      <c r="J45" s="67">
        <f t="shared" si="4"/>
        <v>21</v>
      </c>
      <c r="K45" s="67">
        <f t="shared" si="5"/>
        <v>21</v>
      </c>
      <c r="L45" s="67">
        <f t="shared" si="6"/>
        <v>21</v>
      </c>
      <c r="M45" s="67">
        <f t="shared" si="7"/>
        <v>21</v>
      </c>
      <c r="N45" s="67">
        <f t="shared" si="8"/>
        <v>21</v>
      </c>
      <c r="O45" s="67">
        <f t="shared" si="9"/>
        <v>21</v>
      </c>
      <c r="P45" s="84">
        <v>0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66">
        <f t="shared" si="1"/>
        <v>0</v>
      </c>
    </row>
    <row r="46" spans="1:22" ht="12.75" x14ac:dyDescent="0.2">
      <c r="A46" s="66">
        <v>44</v>
      </c>
      <c r="B46" s="87">
        <f t="shared" si="0"/>
        <v>0</v>
      </c>
      <c r="C46" s="67">
        <f t="shared" si="2"/>
        <v>132</v>
      </c>
      <c r="D46" s="86">
        <v>0</v>
      </c>
      <c r="E46" s="71">
        <f t="shared" si="3"/>
        <v>132</v>
      </c>
      <c r="F46" s="85">
        <v>0</v>
      </c>
      <c r="G46" s="85">
        <v>0</v>
      </c>
      <c r="H46" s="85">
        <v>0</v>
      </c>
      <c r="I46" s="85">
        <v>0</v>
      </c>
      <c r="J46" s="67">
        <f t="shared" si="4"/>
        <v>22</v>
      </c>
      <c r="K46" s="67">
        <f t="shared" si="5"/>
        <v>22</v>
      </c>
      <c r="L46" s="67">
        <f t="shared" si="6"/>
        <v>22</v>
      </c>
      <c r="M46" s="67">
        <f t="shared" si="7"/>
        <v>22</v>
      </c>
      <c r="N46" s="67">
        <f t="shared" si="8"/>
        <v>22</v>
      </c>
      <c r="O46" s="67">
        <f t="shared" si="9"/>
        <v>22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66">
        <f t="shared" si="1"/>
        <v>0</v>
      </c>
    </row>
    <row r="47" spans="1:22" ht="12.75" x14ac:dyDescent="0.2">
      <c r="A47" s="66">
        <v>45</v>
      </c>
      <c r="B47" s="87">
        <f t="shared" si="0"/>
        <v>0</v>
      </c>
      <c r="C47" s="67">
        <f t="shared" si="2"/>
        <v>132</v>
      </c>
      <c r="D47" s="86">
        <v>0</v>
      </c>
      <c r="E47" s="71">
        <f t="shared" si="3"/>
        <v>132</v>
      </c>
      <c r="F47" s="85">
        <v>0</v>
      </c>
      <c r="G47" s="85">
        <v>0</v>
      </c>
      <c r="H47" s="85">
        <v>0</v>
      </c>
      <c r="I47" s="85">
        <v>0</v>
      </c>
      <c r="J47" s="67">
        <f t="shared" si="4"/>
        <v>22</v>
      </c>
      <c r="K47" s="67">
        <f t="shared" si="5"/>
        <v>22</v>
      </c>
      <c r="L47" s="67">
        <f t="shared" si="6"/>
        <v>22</v>
      </c>
      <c r="M47" s="67">
        <f t="shared" si="7"/>
        <v>22</v>
      </c>
      <c r="N47" s="67">
        <f t="shared" si="8"/>
        <v>22</v>
      </c>
      <c r="O47" s="67">
        <f t="shared" si="9"/>
        <v>22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66">
        <f t="shared" si="1"/>
        <v>0</v>
      </c>
    </row>
    <row r="48" spans="1:22" ht="12.75" x14ac:dyDescent="0.2">
      <c r="A48" s="66">
        <v>46</v>
      </c>
      <c r="B48" s="87">
        <f t="shared" si="0"/>
        <v>0</v>
      </c>
      <c r="C48" s="67">
        <f t="shared" si="2"/>
        <v>138</v>
      </c>
      <c r="D48" s="86">
        <v>0</v>
      </c>
      <c r="E48" s="71">
        <f t="shared" si="3"/>
        <v>138</v>
      </c>
      <c r="F48" s="85">
        <v>0</v>
      </c>
      <c r="G48" s="85">
        <v>0</v>
      </c>
      <c r="H48" s="85">
        <v>0</v>
      </c>
      <c r="I48" s="85">
        <v>0</v>
      </c>
      <c r="J48" s="67">
        <f t="shared" si="4"/>
        <v>23</v>
      </c>
      <c r="K48" s="67">
        <f t="shared" si="5"/>
        <v>23</v>
      </c>
      <c r="L48" s="67">
        <f t="shared" si="6"/>
        <v>23</v>
      </c>
      <c r="M48" s="67">
        <f t="shared" si="7"/>
        <v>23</v>
      </c>
      <c r="N48" s="67">
        <f t="shared" si="8"/>
        <v>23</v>
      </c>
      <c r="O48" s="67">
        <f t="shared" si="9"/>
        <v>23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66">
        <f t="shared" si="1"/>
        <v>0</v>
      </c>
    </row>
    <row r="49" spans="1:22" ht="12.75" x14ac:dyDescent="0.2">
      <c r="A49" s="66">
        <v>47</v>
      </c>
      <c r="B49" s="87">
        <f t="shared" si="0"/>
        <v>0</v>
      </c>
      <c r="C49" s="67">
        <f t="shared" si="2"/>
        <v>138</v>
      </c>
      <c r="D49" s="86">
        <v>0</v>
      </c>
      <c r="E49" s="71">
        <f t="shared" si="3"/>
        <v>138</v>
      </c>
      <c r="F49" s="85">
        <v>0</v>
      </c>
      <c r="G49" s="85">
        <v>0</v>
      </c>
      <c r="H49" s="85">
        <v>0</v>
      </c>
      <c r="I49" s="85">
        <v>0</v>
      </c>
      <c r="J49" s="67">
        <f t="shared" si="4"/>
        <v>23</v>
      </c>
      <c r="K49" s="67">
        <f t="shared" si="5"/>
        <v>23</v>
      </c>
      <c r="L49" s="67">
        <f t="shared" si="6"/>
        <v>23</v>
      </c>
      <c r="M49" s="67">
        <f t="shared" si="7"/>
        <v>23</v>
      </c>
      <c r="N49" s="67">
        <f t="shared" si="8"/>
        <v>23</v>
      </c>
      <c r="O49" s="67">
        <f t="shared" si="9"/>
        <v>23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66">
        <f t="shared" si="1"/>
        <v>0</v>
      </c>
    </row>
    <row r="50" spans="1:22" ht="12.75" x14ac:dyDescent="0.2">
      <c r="A50" s="66">
        <v>48</v>
      </c>
      <c r="B50" s="87">
        <f t="shared" si="0"/>
        <v>0</v>
      </c>
      <c r="C50" s="67">
        <f t="shared" si="2"/>
        <v>144</v>
      </c>
      <c r="D50" s="86">
        <v>0</v>
      </c>
      <c r="E50" s="71">
        <f t="shared" si="3"/>
        <v>144</v>
      </c>
      <c r="F50" s="85">
        <v>0</v>
      </c>
      <c r="G50" s="85">
        <v>0</v>
      </c>
      <c r="H50" s="85">
        <v>0</v>
      </c>
      <c r="I50" s="85">
        <v>0</v>
      </c>
      <c r="J50" s="67">
        <f t="shared" si="4"/>
        <v>24</v>
      </c>
      <c r="K50" s="67">
        <f t="shared" si="5"/>
        <v>24</v>
      </c>
      <c r="L50" s="67">
        <f t="shared" si="6"/>
        <v>24</v>
      </c>
      <c r="M50" s="67">
        <f t="shared" si="7"/>
        <v>24</v>
      </c>
      <c r="N50" s="67">
        <f t="shared" si="8"/>
        <v>24</v>
      </c>
      <c r="O50" s="67">
        <f t="shared" si="9"/>
        <v>24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66">
        <f t="shared" si="1"/>
        <v>0</v>
      </c>
    </row>
    <row r="51" spans="1:22" ht="12.75" x14ac:dyDescent="0.2">
      <c r="A51" s="66">
        <v>49</v>
      </c>
      <c r="B51" s="87">
        <f t="shared" si="0"/>
        <v>0</v>
      </c>
      <c r="C51" s="67">
        <f t="shared" si="2"/>
        <v>144</v>
      </c>
      <c r="D51" s="86">
        <v>0</v>
      </c>
      <c r="E51" s="71">
        <f t="shared" si="3"/>
        <v>144</v>
      </c>
      <c r="F51" s="85">
        <v>0</v>
      </c>
      <c r="G51" s="85">
        <v>0</v>
      </c>
      <c r="H51" s="85">
        <v>0</v>
      </c>
      <c r="I51" s="85">
        <v>0</v>
      </c>
      <c r="J51" s="67">
        <f t="shared" si="4"/>
        <v>24</v>
      </c>
      <c r="K51" s="67">
        <f t="shared" si="5"/>
        <v>24</v>
      </c>
      <c r="L51" s="67">
        <f t="shared" si="6"/>
        <v>24</v>
      </c>
      <c r="M51" s="67">
        <f t="shared" si="7"/>
        <v>24</v>
      </c>
      <c r="N51" s="67">
        <f t="shared" si="8"/>
        <v>24</v>
      </c>
      <c r="O51" s="67">
        <f t="shared" si="9"/>
        <v>24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66">
        <f t="shared" si="1"/>
        <v>0</v>
      </c>
    </row>
    <row r="52" spans="1:22" ht="12.75" x14ac:dyDescent="0.2">
      <c r="A52" s="66">
        <v>50</v>
      </c>
      <c r="B52" s="87">
        <f t="shared" si="0"/>
        <v>0</v>
      </c>
      <c r="C52" s="67">
        <f t="shared" si="2"/>
        <v>150</v>
      </c>
      <c r="D52" s="86">
        <v>0</v>
      </c>
      <c r="E52" s="71">
        <f t="shared" si="3"/>
        <v>150</v>
      </c>
      <c r="F52" s="85">
        <v>0</v>
      </c>
      <c r="G52" s="85">
        <v>0</v>
      </c>
      <c r="H52" s="85">
        <v>0</v>
      </c>
      <c r="I52" s="85">
        <v>0</v>
      </c>
      <c r="J52" s="67">
        <f t="shared" si="4"/>
        <v>25</v>
      </c>
      <c r="K52" s="67">
        <f t="shared" si="5"/>
        <v>25</v>
      </c>
      <c r="L52" s="67">
        <f t="shared" si="6"/>
        <v>25</v>
      </c>
      <c r="M52" s="67">
        <f t="shared" si="7"/>
        <v>25</v>
      </c>
      <c r="N52" s="67">
        <f t="shared" si="8"/>
        <v>25</v>
      </c>
      <c r="O52" s="67">
        <f t="shared" si="9"/>
        <v>25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66">
        <f t="shared" si="1"/>
        <v>0</v>
      </c>
    </row>
    <row r="53" spans="1:22" ht="12.75" x14ac:dyDescent="0.2">
      <c r="A53" s="66">
        <v>51</v>
      </c>
      <c r="B53" s="87">
        <f t="shared" si="0"/>
        <v>0</v>
      </c>
      <c r="C53" s="67">
        <f t="shared" si="2"/>
        <v>150</v>
      </c>
      <c r="D53" s="86">
        <v>0</v>
      </c>
      <c r="E53" s="71">
        <f t="shared" si="3"/>
        <v>150</v>
      </c>
      <c r="F53" s="85">
        <v>0</v>
      </c>
      <c r="G53" s="85">
        <v>0</v>
      </c>
      <c r="H53" s="85">
        <v>0</v>
      </c>
      <c r="I53" s="85">
        <v>0</v>
      </c>
      <c r="J53" s="67">
        <f t="shared" si="4"/>
        <v>25</v>
      </c>
      <c r="K53" s="67">
        <f t="shared" si="5"/>
        <v>25</v>
      </c>
      <c r="L53" s="67">
        <f t="shared" si="6"/>
        <v>25</v>
      </c>
      <c r="M53" s="67">
        <f t="shared" si="7"/>
        <v>25</v>
      </c>
      <c r="N53" s="67">
        <f t="shared" si="8"/>
        <v>25</v>
      </c>
      <c r="O53" s="67">
        <f t="shared" si="9"/>
        <v>25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66">
        <f t="shared" si="1"/>
        <v>0</v>
      </c>
    </row>
    <row r="54" spans="1:22" ht="12.75" x14ac:dyDescent="0.2">
      <c r="A54" s="66">
        <v>52</v>
      </c>
      <c r="B54" s="87">
        <f t="shared" si="0"/>
        <v>0</v>
      </c>
      <c r="C54" s="67">
        <f t="shared" si="2"/>
        <v>156</v>
      </c>
      <c r="D54" s="86">
        <v>0</v>
      </c>
      <c r="E54" s="71">
        <f t="shared" si="3"/>
        <v>156</v>
      </c>
      <c r="F54" s="85">
        <v>0</v>
      </c>
      <c r="G54" s="85">
        <v>0</v>
      </c>
      <c r="H54" s="85">
        <v>0</v>
      </c>
      <c r="I54" s="85">
        <v>0</v>
      </c>
      <c r="J54" s="67">
        <f t="shared" si="4"/>
        <v>26</v>
      </c>
      <c r="K54" s="67">
        <f t="shared" si="5"/>
        <v>26</v>
      </c>
      <c r="L54" s="67">
        <f t="shared" si="6"/>
        <v>26</v>
      </c>
      <c r="M54" s="67">
        <f t="shared" si="7"/>
        <v>26</v>
      </c>
      <c r="N54" s="67">
        <f t="shared" si="8"/>
        <v>26</v>
      </c>
      <c r="O54" s="67">
        <f t="shared" si="9"/>
        <v>26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66">
        <f t="shared" si="1"/>
        <v>0</v>
      </c>
    </row>
    <row r="55" spans="1:22" ht="12.75" x14ac:dyDescent="0.2">
      <c r="A55" s="66">
        <v>53</v>
      </c>
      <c r="B55" s="87">
        <f t="shared" si="0"/>
        <v>0</v>
      </c>
      <c r="C55" s="67">
        <f t="shared" si="2"/>
        <v>156</v>
      </c>
      <c r="D55" s="86">
        <v>0</v>
      </c>
      <c r="E55" s="71">
        <f t="shared" si="3"/>
        <v>156</v>
      </c>
      <c r="F55" s="85">
        <v>0</v>
      </c>
      <c r="G55" s="85">
        <v>0</v>
      </c>
      <c r="H55" s="85">
        <v>0</v>
      </c>
      <c r="I55" s="85">
        <v>0</v>
      </c>
      <c r="J55" s="67">
        <f t="shared" si="4"/>
        <v>26</v>
      </c>
      <c r="K55" s="67">
        <f t="shared" si="5"/>
        <v>26</v>
      </c>
      <c r="L55" s="67">
        <f t="shared" si="6"/>
        <v>26</v>
      </c>
      <c r="M55" s="67">
        <f t="shared" si="7"/>
        <v>26</v>
      </c>
      <c r="N55" s="67">
        <f t="shared" si="8"/>
        <v>26</v>
      </c>
      <c r="O55" s="67">
        <f t="shared" si="9"/>
        <v>26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66">
        <f t="shared" si="1"/>
        <v>0</v>
      </c>
    </row>
    <row r="56" spans="1:22" ht="12.75" x14ac:dyDescent="0.2">
      <c r="A56" s="66">
        <v>54</v>
      </c>
      <c r="B56" s="87">
        <f t="shared" si="0"/>
        <v>0</v>
      </c>
      <c r="C56" s="67">
        <f t="shared" si="2"/>
        <v>162</v>
      </c>
      <c r="D56" s="86">
        <v>0</v>
      </c>
      <c r="E56" s="71">
        <f t="shared" si="3"/>
        <v>162</v>
      </c>
      <c r="F56" s="85">
        <v>0</v>
      </c>
      <c r="G56" s="85">
        <v>0</v>
      </c>
      <c r="H56" s="85">
        <v>0</v>
      </c>
      <c r="I56" s="85">
        <v>0</v>
      </c>
      <c r="J56" s="67">
        <f t="shared" si="4"/>
        <v>27</v>
      </c>
      <c r="K56" s="67">
        <f t="shared" si="5"/>
        <v>27</v>
      </c>
      <c r="L56" s="67">
        <f t="shared" si="6"/>
        <v>27</v>
      </c>
      <c r="M56" s="67">
        <f t="shared" si="7"/>
        <v>27</v>
      </c>
      <c r="N56" s="67">
        <f t="shared" si="8"/>
        <v>27</v>
      </c>
      <c r="O56" s="67">
        <f t="shared" si="9"/>
        <v>27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66">
        <f t="shared" si="1"/>
        <v>0</v>
      </c>
    </row>
    <row r="57" spans="1:22" ht="12.75" x14ac:dyDescent="0.2">
      <c r="A57" s="66">
        <v>55</v>
      </c>
      <c r="B57" s="87">
        <f t="shared" si="0"/>
        <v>0</v>
      </c>
      <c r="C57" s="67">
        <f t="shared" si="2"/>
        <v>162</v>
      </c>
      <c r="D57" s="86">
        <v>0</v>
      </c>
      <c r="E57" s="71">
        <f t="shared" si="3"/>
        <v>162</v>
      </c>
      <c r="F57" s="85">
        <v>0</v>
      </c>
      <c r="G57" s="85">
        <v>0</v>
      </c>
      <c r="H57" s="85">
        <v>0</v>
      </c>
      <c r="I57" s="85">
        <v>0</v>
      </c>
      <c r="J57" s="67">
        <f t="shared" si="4"/>
        <v>27</v>
      </c>
      <c r="K57" s="67">
        <f t="shared" si="5"/>
        <v>27</v>
      </c>
      <c r="L57" s="67">
        <f t="shared" si="6"/>
        <v>27</v>
      </c>
      <c r="M57" s="67">
        <f t="shared" si="7"/>
        <v>27</v>
      </c>
      <c r="N57" s="67">
        <f t="shared" si="8"/>
        <v>27</v>
      </c>
      <c r="O57" s="67">
        <f t="shared" si="9"/>
        <v>27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66">
        <f t="shared" si="1"/>
        <v>0</v>
      </c>
    </row>
    <row r="58" spans="1:22" ht="12.75" x14ac:dyDescent="0.2">
      <c r="A58" s="66">
        <v>56</v>
      </c>
      <c r="B58" s="87">
        <f t="shared" si="0"/>
        <v>0</v>
      </c>
      <c r="C58" s="67">
        <f t="shared" si="2"/>
        <v>168</v>
      </c>
      <c r="D58" s="86">
        <v>0</v>
      </c>
      <c r="E58" s="71">
        <f t="shared" si="3"/>
        <v>168</v>
      </c>
      <c r="F58" s="85">
        <v>0</v>
      </c>
      <c r="G58" s="85">
        <v>0</v>
      </c>
      <c r="H58" s="85">
        <v>0</v>
      </c>
      <c r="I58" s="85">
        <v>0</v>
      </c>
      <c r="J58" s="67">
        <f t="shared" si="4"/>
        <v>28</v>
      </c>
      <c r="K58" s="67">
        <f t="shared" si="5"/>
        <v>28</v>
      </c>
      <c r="L58" s="67">
        <f t="shared" si="6"/>
        <v>28</v>
      </c>
      <c r="M58" s="67">
        <f t="shared" si="7"/>
        <v>28</v>
      </c>
      <c r="N58" s="67">
        <f t="shared" si="8"/>
        <v>28</v>
      </c>
      <c r="O58" s="67">
        <f t="shared" si="9"/>
        <v>28</v>
      </c>
      <c r="P58" s="84">
        <v>0</v>
      </c>
      <c r="Q58" s="84">
        <v>0</v>
      </c>
      <c r="R58" s="84">
        <v>0</v>
      </c>
      <c r="S58" s="84">
        <v>0</v>
      </c>
      <c r="T58" s="84">
        <v>0</v>
      </c>
      <c r="U58" s="84">
        <v>0</v>
      </c>
      <c r="V58" s="66">
        <f t="shared" si="1"/>
        <v>0</v>
      </c>
    </row>
    <row r="59" spans="1:22" ht="12.75" x14ac:dyDescent="0.2">
      <c r="A59" s="66">
        <v>57</v>
      </c>
      <c r="B59" s="87">
        <f t="shared" si="0"/>
        <v>0</v>
      </c>
      <c r="C59" s="67">
        <f t="shared" si="2"/>
        <v>168</v>
      </c>
      <c r="D59" s="86">
        <v>0</v>
      </c>
      <c r="E59" s="71">
        <f t="shared" si="3"/>
        <v>168</v>
      </c>
      <c r="F59" s="85">
        <v>0</v>
      </c>
      <c r="G59" s="85">
        <v>0</v>
      </c>
      <c r="H59" s="85">
        <v>0</v>
      </c>
      <c r="I59" s="85">
        <v>0</v>
      </c>
      <c r="J59" s="67">
        <f t="shared" si="4"/>
        <v>28</v>
      </c>
      <c r="K59" s="67">
        <f t="shared" si="5"/>
        <v>28</v>
      </c>
      <c r="L59" s="67">
        <f t="shared" si="6"/>
        <v>28</v>
      </c>
      <c r="M59" s="67">
        <f t="shared" si="7"/>
        <v>28</v>
      </c>
      <c r="N59" s="67">
        <f t="shared" si="8"/>
        <v>28</v>
      </c>
      <c r="O59" s="67">
        <f t="shared" si="9"/>
        <v>28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84">
        <v>0</v>
      </c>
      <c r="V59" s="66">
        <f t="shared" si="1"/>
        <v>0</v>
      </c>
    </row>
    <row r="60" spans="1:22" ht="12.75" x14ac:dyDescent="0.2">
      <c r="A60" s="66">
        <v>58</v>
      </c>
      <c r="B60" s="87">
        <f t="shared" si="0"/>
        <v>0</v>
      </c>
      <c r="C60" s="67">
        <f t="shared" si="2"/>
        <v>174</v>
      </c>
      <c r="D60" s="86">
        <v>0</v>
      </c>
      <c r="E60" s="71">
        <f t="shared" si="3"/>
        <v>174</v>
      </c>
      <c r="F60" s="85">
        <v>0</v>
      </c>
      <c r="G60" s="85">
        <v>0</v>
      </c>
      <c r="H60" s="85">
        <v>0</v>
      </c>
      <c r="I60" s="85">
        <v>0</v>
      </c>
      <c r="J60" s="67">
        <f t="shared" si="4"/>
        <v>29</v>
      </c>
      <c r="K60" s="67">
        <f t="shared" si="5"/>
        <v>29</v>
      </c>
      <c r="L60" s="67">
        <f t="shared" si="6"/>
        <v>29</v>
      </c>
      <c r="M60" s="67">
        <f t="shared" si="7"/>
        <v>29</v>
      </c>
      <c r="N60" s="67">
        <f t="shared" si="8"/>
        <v>29</v>
      </c>
      <c r="O60" s="67">
        <f t="shared" si="9"/>
        <v>29</v>
      </c>
      <c r="P60" s="84">
        <v>0</v>
      </c>
      <c r="Q60" s="84">
        <v>0</v>
      </c>
      <c r="R60" s="84">
        <v>0</v>
      </c>
      <c r="S60" s="84">
        <v>0</v>
      </c>
      <c r="T60" s="84">
        <v>0</v>
      </c>
      <c r="U60" s="84">
        <v>0</v>
      </c>
      <c r="V60" s="66">
        <f t="shared" si="1"/>
        <v>0</v>
      </c>
    </row>
    <row r="61" spans="1:22" ht="12.75" x14ac:dyDescent="0.2">
      <c r="A61" s="66">
        <v>59</v>
      </c>
      <c r="B61" s="87">
        <f t="shared" si="0"/>
        <v>0</v>
      </c>
      <c r="C61" s="67">
        <f t="shared" si="2"/>
        <v>174</v>
      </c>
      <c r="D61" s="86">
        <v>0</v>
      </c>
      <c r="E61" s="71">
        <f t="shared" si="3"/>
        <v>174</v>
      </c>
      <c r="F61" s="85">
        <v>0</v>
      </c>
      <c r="G61" s="85">
        <v>0</v>
      </c>
      <c r="H61" s="85">
        <v>0</v>
      </c>
      <c r="I61" s="85">
        <v>0</v>
      </c>
      <c r="J61" s="67">
        <f t="shared" si="4"/>
        <v>29</v>
      </c>
      <c r="K61" s="67">
        <f t="shared" si="5"/>
        <v>29</v>
      </c>
      <c r="L61" s="67">
        <f t="shared" si="6"/>
        <v>29</v>
      </c>
      <c r="M61" s="67">
        <f t="shared" si="7"/>
        <v>29</v>
      </c>
      <c r="N61" s="67">
        <f t="shared" si="8"/>
        <v>29</v>
      </c>
      <c r="O61" s="67">
        <f t="shared" si="9"/>
        <v>29</v>
      </c>
      <c r="P61" s="84">
        <v>0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66">
        <f t="shared" si="1"/>
        <v>0</v>
      </c>
    </row>
    <row r="62" spans="1:22" ht="12.75" x14ac:dyDescent="0.2">
      <c r="A62" s="66">
        <v>60</v>
      </c>
      <c r="B62" s="87">
        <f t="shared" si="0"/>
        <v>0</v>
      </c>
      <c r="C62" s="67">
        <f t="shared" si="2"/>
        <v>180</v>
      </c>
      <c r="D62" s="86">
        <v>0</v>
      </c>
      <c r="E62" s="71">
        <f t="shared" si="3"/>
        <v>180</v>
      </c>
      <c r="F62" s="85">
        <v>0</v>
      </c>
      <c r="G62" s="85">
        <v>0</v>
      </c>
      <c r="H62" s="85">
        <v>0</v>
      </c>
      <c r="I62" s="85">
        <v>0</v>
      </c>
      <c r="J62" s="67">
        <f t="shared" si="4"/>
        <v>30</v>
      </c>
      <c r="K62" s="67">
        <f t="shared" si="5"/>
        <v>30</v>
      </c>
      <c r="L62" s="67">
        <f t="shared" si="6"/>
        <v>30</v>
      </c>
      <c r="M62" s="67">
        <f t="shared" si="7"/>
        <v>30</v>
      </c>
      <c r="N62" s="67">
        <f t="shared" si="8"/>
        <v>30</v>
      </c>
      <c r="O62" s="67">
        <f t="shared" si="9"/>
        <v>30</v>
      </c>
      <c r="P62" s="84">
        <v>0</v>
      </c>
      <c r="Q62" s="84">
        <v>0</v>
      </c>
      <c r="R62" s="84">
        <v>0</v>
      </c>
      <c r="S62" s="84">
        <v>0</v>
      </c>
      <c r="T62" s="84">
        <v>0</v>
      </c>
      <c r="U62" s="84">
        <v>0</v>
      </c>
      <c r="V62" s="66">
        <f t="shared" si="1"/>
        <v>0</v>
      </c>
    </row>
    <row r="63" spans="1:22" ht="12.75" x14ac:dyDescent="0.2">
      <c r="A63" s="66">
        <v>61</v>
      </c>
      <c r="B63" s="87">
        <f t="shared" si="0"/>
        <v>0</v>
      </c>
      <c r="C63" s="67">
        <f t="shared" si="2"/>
        <v>180</v>
      </c>
      <c r="D63" s="86">
        <v>0</v>
      </c>
      <c r="E63" s="71">
        <f t="shared" si="3"/>
        <v>180</v>
      </c>
      <c r="F63" s="85">
        <v>0</v>
      </c>
      <c r="G63" s="85">
        <v>0</v>
      </c>
      <c r="H63" s="85">
        <v>0</v>
      </c>
      <c r="I63" s="85">
        <v>0</v>
      </c>
      <c r="J63" s="67">
        <f t="shared" si="4"/>
        <v>30</v>
      </c>
      <c r="K63" s="67">
        <f t="shared" si="5"/>
        <v>30</v>
      </c>
      <c r="L63" s="67">
        <f t="shared" si="6"/>
        <v>30</v>
      </c>
      <c r="M63" s="67">
        <f t="shared" si="7"/>
        <v>30</v>
      </c>
      <c r="N63" s="67">
        <f t="shared" si="8"/>
        <v>30</v>
      </c>
      <c r="O63" s="67">
        <f t="shared" si="9"/>
        <v>30</v>
      </c>
      <c r="P63" s="84">
        <v>0</v>
      </c>
      <c r="Q63" s="84">
        <v>0</v>
      </c>
      <c r="R63" s="84">
        <v>0</v>
      </c>
      <c r="S63" s="84">
        <v>0</v>
      </c>
      <c r="T63" s="84">
        <v>0</v>
      </c>
      <c r="U63" s="84">
        <v>0</v>
      </c>
      <c r="V63" s="66">
        <f t="shared" si="1"/>
        <v>0</v>
      </c>
    </row>
    <row r="64" spans="1:22" ht="12.75" x14ac:dyDescent="0.2">
      <c r="A64" s="66">
        <v>62</v>
      </c>
      <c r="B64" s="87">
        <f t="shared" si="0"/>
        <v>0</v>
      </c>
      <c r="C64" s="67">
        <f t="shared" si="2"/>
        <v>186</v>
      </c>
      <c r="D64" s="86">
        <v>0</v>
      </c>
      <c r="E64" s="71">
        <f t="shared" si="3"/>
        <v>186</v>
      </c>
      <c r="F64" s="85">
        <v>0</v>
      </c>
      <c r="G64" s="85">
        <v>0</v>
      </c>
      <c r="H64" s="85">
        <v>0</v>
      </c>
      <c r="I64" s="85">
        <v>0</v>
      </c>
      <c r="J64" s="67">
        <f t="shared" si="4"/>
        <v>31</v>
      </c>
      <c r="K64" s="67">
        <f t="shared" si="5"/>
        <v>31</v>
      </c>
      <c r="L64" s="67">
        <f t="shared" si="6"/>
        <v>31</v>
      </c>
      <c r="M64" s="67">
        <f t="shared" si="7"/>
        <v>31</v>
      </c>
      <c r="N64" s="67">
        <f t="shared" si="8"/>
        <v>31</v>
      </c>
      <c r="O64" s="67">
        <f t="shared" si="9"/>
        <v>31</v>
      </c>
      <c r="P64" s="84">
        <v>0</v>
      </c>
      <c r="Q64" s="84">
        <v>0</v>
      </c>
      <c r="R64" s="84">
        <v>0</v>
      </c>
      <c r="S64" s="84">
        <v>0</v>
      </c>
      <c r="T64" s="84">
        <v>0</v>
      </c>
      <c r="U64" s="84">
        <v>0</v>
      </c>
      <c r="V64" s="66">
        <f t="shared" si="1"/>
        <v>0</v>
      </c>
    </row>
    <row r="65" spans="1:22" ht="12.75" x14ac:dyDescent="0.2">
      <c r="A65" s="66">
        <v>63</v>
      </c>
      <c r="B65" s="87">
        <f t="shared" si="0"/>
        <v>0</v>
      </c>
      <c r="C65" s="67">
        <f t="shared" si="2"/>
        <v>186</v>
      </c>
      <c r="D65" s="86">
        <v>0</v>
      </c>
      <c r="E65" s="71">
        <f t="shared" si="3"/>
        <v>186</v>
      </c>
      <c r="F65" s="85">
        <v>0</v>
      </c>
      <c r="G65" s="85">
        <v>0</v>
      </c>
      <c r="H65" s="85">
        <v>0</v>
      </c>
      <c r="I65" s="85">
        <v>0</v>
      </c>
      <c r="J65" s="67">
        <f t="shared" si="4"/>
        <v>31</v>
      </c>
      <c r="K65" s="67">
        <f t="shared" si="5"/>
        <v>31</v>
      </c>
      <c r="L65" s="67">
        <f t="shared" si="6"/>
        <v>31</v>
      </c>
      <c r="M65" s="67">
        <f t="shared" si="7"/>
        <v>31</v>
      </c>
      <c r="N65" s="67">
        <f t="shared" si="8"/>
        <v>31</v>
      </c>
      <c r="O65" s="67">
        <f t="shared" si="9"/>
        <v>31</v>
      </c>
      <c r="P65" s="84">
        <v>0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66">
        <f t="shared" si="1"/>
        <v>0</v>
      </c>
    </row>
    <row r="66" spans="1:22" ht="12.75" x14ac:dyDescent="0.2">
      <c r="A66" s="66">
        <v>64</v>
      </c>
      <c r="B66" s="87">
        <f>SUM(F66:I66)</f>
        <v>0</v>
      </c>
      <c r="C66" s="67">
        <f t="shared" si="2"/>
        <v>192</v>
      </c>
      <c r="D66" s="86">
        <v>0</v>
      </c>
      <c r="E66" s="71">
        <f t="shared" si="3"/>
        <v>192</v>
      </c>
      <c r="F66" s="85">
        <v>0</v>
      </c>
      <c r="G66" s="85">
        <v>0</v>
      </c>
      <c r="H66" s="85">
        <v>0</v>
      </c>
      <c r="I66" s="85">
        <v>0</v>
      </c>
      <c r="J66" s="67">
        <f t="shared" si="4"/>
        <v>32</v>
      </c>
      <c r="K66" s="67">
        <f t="shared" si="5"/>
        <v>32</v>
      </c>
      <c r="L66" s="67">
        <f t="shared" si="6"/>
        <v>32</v>
      </c>
      <c r="M66" s="67">
        <f t="shared" si="7"/>
        <v>32</v>
      </c>
      <c r="N66" s="67">
        <f t="shared" si="8"/>
        <v>32</v>
      </c>
      <c r="O66" s="67">
        <f t="shared" si="9"/>
        <v>32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66">
        <f>F66*3+G66*4+H66*5+I66*6</f>
        <v>0</v>
      </c>
    </row>
    <row r="67" spans="1:22" ht="12.75" x14ac:dyDescent="0.2">
      <c r="D67" s="68"/>
      <c r="P67" s="70"/>
      <c r="Q67" s="70"/>
      <c r="R67" s="70"/>
      <c r="S67" s="70"/>
      <c r="T67" s="70"/>
      <c r="U67" s="70"/>
    </row>
    <row r="68" spans="1:22" ht="12.75" x14ac:dyDescent="0.2">
      <c r="D68" s="68"/>
      <c r="P68" s="70"/>
      <c r="Q68" s="70"/>
      <c r="R68" s="70"/>
      <c r="S68" s="70"/>
      <c r="T68" s="70"/>
      <c r="U68" s="70"/>
    </row>
    <row r="69" spans="1:22" ht="12.75" x14ac:dyDescent="0.2">
      <c r="D69" s="68"/>
      <c r="P69" s="70"/>
      <c r="Q69" s="70"/>
      <c r="R69" s="70"/>
      <c r="S69" s="70"/>
      <c r="T69" s="70"/>
      <c r="U69" s="70"/>
    </row>
    <row r="70" spans="1:22" ht="12.75" x14ac:dyDescent="0.2">
      <c r="D70" s="68"/>
      <c r="P70" s="70"/>
      <c r="Q70" s="70"/>
      <c r="R70" s="70"/>
      <c r="S70" s="70"/>
      <c r="T70" s="70"/>
      <c r="U70" s="70"/>
    </row>
    <row r="71" spans="1:22" ht="12.75" x14ac:dyDescent="0.2">
      <c r="D71" s="68"/>
      <c r="P71" s="70"/>
      <c r="Q71" s="70"/>
      <c r="R71" s="70"/>
      <c r="S71" s="70"/>
      <c r="T71" s="70"/>
      <c r="U71" s="70"/>
    </row>
    <row r="72" spans="1:22" ht="12.75" x14ac:dyDescent="0.2">
      <c r="D72" s="68"/>
      <c r="P72" s="70"/>
      <c r="Q72" s="70"/>
      <c r="R72" s="70"/>
      <c r="S72" s="70"/>
      <c r="T72" s="70"/>
      <c r="U72" s="70"/>
    </row>
    <row r="73" spans="1:22" ht="12.75" x14ac:dyDescent="0.2">
      <c r="D73" s="68"/>
      <c r="P73" s="70"/>
      <c r="Q73" s="70"/>
      <c r="R73" s="70"/>
      <c r="S73" s="70"/>
      <c r="T73" s="70"/>
      <c r="U73" s="70"/>
    </row>
    <row r="74" spans="1:22" ht="12.75" x14ac:dyDescent="0.2">
      <c r="D74" s="68"/>
      <c r="P74" s="70"/>
      <c r="Q74" s="70"/>
      <c r="R74" s="70"/>
      <c r="S74" s="70"/>
      <c r="T74" s="70"/>
      <c r="U74" s="70"/>
    </row>
    <row r="75" spans="1:22" ht="12.75" x14ac:dyDescent="0.2">
      <c r="D75" s="68"/>
      <c r="P75" s="70"/>
      <c r="Q75" s="70"/>
      <c r="R75" s="70"/>
      <c r="S75" s="70"/>
      <c r="T75" s="70"/>
      <c r="U75" s="70"/>
    </row>
    <row r="76" spans="1:22" ht="12.75" x14ac:dyDescent="0.2">
      <c r="D76" s="68"/>
      <c r="P76" s="70"/>
      <c r="Q76" s="70"/>
      <c r="R76" s="70"/>
      <c r="S76" s="70"/>
      <c r="T76" s="70"/>
      <c r="U76" s="70"/>
    </row>
    <row r="77" spans="1:22" ht="12.75" x14ac:dyDescent="0.2">
      <c r="D77" s="68"/>
      <c r="P77" s="70"/>
      <c r="Q77" s="70"/>
      <c r="R77" s="70"/>
      <c r="S77" s="70"/>
      <c r="T77" s="70"/>
      <c r="U77" s="70"/>
    </row>
    <row r="78" spans="1:22" ht="12.75" x14ac:dyDescent="0.2">
      <c r="D78" s="68"/>
      <c r="P78" s="70"/>
      <c r="Q78" s="70"/>
      <c r="R78" s="70"/>
      <c r="S78" s="70"/>
      <c r="T78" s="70"/>
      <c r="U78" s="70"/>
    </row>
    <row r="79" spans="1:22" ht="12.75" x14ac:dyDescent="0.2">
      <c r="D79" s="68"/>
      <c r="P79" s="70"/>
      <c r="Q79" s="70"/>
      <c r="R79" s="70"/>
      <c r="S79" s="70"/>
      <c r="T79" s="70"/>
      <c r="U79" s="70"/>
    </row>
    <row r="80" spans="1:22" ht="12.75" x14ac:dyDescent="0.2">
      <c r="D80" s="68"/>
      <c r="P80" s="70"/>
      <c r="Q80" s="70"/>
      <c r="R80" s="70"/>
      <c r="S80" s="70"/>
      <c r="T80" s="70"/>
      <c r="U80" s="70"/>
    </row>
    <row r="81" spans="4:21" ht="12.75" x14ac:dyDescent="0.2">
      <c r="D81" s="68"/>
      <c r="P81" s="70"/>
      <c r="Q81" s="70"/>
      <c r="R81" s="70"/>
      <c r="S81" s="70"/>
      <c r="T81" s="70"/>
      <c r="U81" s="70"/>
    </row>
    <row r="82" spans="4:21" ht="12.75" x14ac:dyDescent="0.2">
      <c r="D82" s="68"/>
      <c r="P82" s="70"/>
      <c r="Q82" s="70"/>
      <c r="R82" s="70"/>
      <c r="S82" s="70"/>
      <c r="T82" s="70"/>
      <c r="U82" s="70"/>
    </row>
    <row r="83" spans="4:21" ht="12.75" x14ac:dyDescent="0.2">
      <c r="D83" s="68"/>
      <c r="P83" s="70"/>
      <c r="Q83" s="70"/>
      <c r="R83" s="70"/>
      <c r="S83" s="70"/>
      <c r="T83" s="70"/>
      <c r="U83" s="70"/>
    </row>
    <row r="84" spans="4:21" ht="12.75" x14ac:dyDescent="0.2">
      <c r="D84" s="68"/>
      <c r="P84" s="70"/>
      <c r="Q84" s="70"/>
      <c r="R84" s="70"/>
      <c r="S84" s="70"/>
      <c r="T84" s="70"/>
      <c r="U84" s="70"/>
    </row>
    <row r="85" spans="4:21" ht="12.75" x14ac:dyDescent="0.2">
      <c r="D85" s="68"/>
      <c r="P85" s="70"/>
      <c r="Q85" s="70"/>
      <c r="R85" s="70"/>
      <c r="S85" s="70"/>
      <c r="T85" s="70"/>
      <c r="U85" s="70"/>
    </row>
    <row r="86" spans="4:21" ht="12.75" x14ac:dyDescent="0.2">
      <c r="D86" s="68"/>
      <c r="P86" s="70"/>
      <c r="Q86" s="70"/>
      <c r="R86" s="70"/>
      <c r="S86" s="70"/>
      <c r="T86" s="70"/>
      <c r="U86" s="70"/>
    </row>
    <row r="87" spans="4:21" ht="12.75" x14ac:dyDescent="0.2">
      <c r="D87" s="68"/>
      <c r="P87" s="70"/>
      <c r="Q87" s="70"/>
      <c r="R87" s="70"/>
      <c r="S87" s="70"/>
      <c r="T87" s="70"/>
      <c r="U87" s="70"/>
    </row>
    <row r="88" spans="4:21" ht="12.75" x14ac:dyDescent="0.2">
      <c r="D88" s="68"/>
      <c r="P88" s="70"/>
      <c r="Q88" s="70"/>
      <c r="R88" s="70"/>
      <c r="S88" s="70"/>
      <c r="T88" s="70"/>
      <c r="U88" s="70"/>
    </row>
    <row r="89" spans="4:21" ht="12.75" x14ac:dyDescent="0.2">
      <c r="D89" s="68"/>
      <c r="P89" s="70"/>
      <c r="Q89" s="70"/>
      <c r="R89" s="70"/>
      <c r="S89" s="70"/>
      <c r="T89" s="70"/>
      <c r="U89" s="70"/>
    </row>
    <row r="90" spans="4:21" ht="12.75" x14ac:dyDescent="0.2">
      <c r="D90" s="68"/>
      <c r="P90" s="70"/>
      <c r="Q90" s="70"/>
      <c r="R90" s="70"/>
      <c r="S90" s="70"/>
      <c r="T90" s="70"/>
      <c r="U90" s="70"/>
    </row>
    <row r="91" spans="4:21" ht="12.75" x14ac:dyDescent="0.2">
      <c r="D91" s="68"/>
      <c r="P91" s="70"/>
      <c r="Q91" s="70"/>
      <c r="R91" s="70"/>
      <c r="S91" s="70"/>
      <c r="T91" s="70"/>
      <c r="U91" s="70"/>
    </row>
    <row r="92" spans="4:21" ht="12.75" x14ac:dyDescent="0.2">
      <c r="D92" s="68"/>
      <c r="P92" s="70"/>
      <c r="Q92" s="70"/>
      <c r="R92" s="70"/>
      <c r="S92" s="70"/>
      <c r="T92" s="70"/>
      <c r="U92" s="70"/>
    </row>
    <row r="93" spans="4:21" ht="12.75" x14ac:dyDescent="0.2">
      <c r="D93" s="68"/>
      <c r="P93" s="70"/>
      <c r="Q93" s="70"/>
      <c r="R93" s="70"/>
      <c r="S93" s="70"/>
      <c r="T93" s="70"/>
      <c r="U93" s="70"/>
    </row>
    <row r="94" spans="4:21" ht="12.75" x14ac:dyDescent="0.2">
      <c r="D94" s="68"/>
      <c r="P94" s="70"/>
      <c r="Q94" s="70"/>
      <c r="R94" s="70"/>
      <c r="S94" s="70"/>
      <c r="T94" s="70"/>
      <c r="U94" s="70"/>
    </row>
    <row r="95" spans="4:21" ht="12.75" x14ac:dyDescent="0.2">
      <c r="D95" s="68"/>
      <c r="P95" s="70"/>
      <c r="Q95" s="70"/>
      <c r="R95" s="70"/>
      <c r="S95" s="70"/>
      <c r="T95" s="70"/>
      <c r="U95" s="70"/>
    </row>
    <row r="96" spans="4:21" ht="12.75" x14ac:dyDescent="0.2">
      <c r="D96" s="68"/>
      <c r="P96" s="70"/>
      <c r="Q96" s="70"/>
      <c r="R96" s="70"/>
      <c r="S96" s="70"/>
      <c r="T96" s="70"/>
      <c r="U96" s="70"/>
    </row>
    <row r="97" spans="4:21" ht="12.75" x14ac:dyDescent="0.2">
      <c r="D97" s="68"/>
      <c r="P97" s="70"/>
      <c r="Q97" s="70"/>
      <c r="R97" s="70"/>
      <c r="S97" s="70"/>
      <c r="T97" s="70"/>
      <c r="U97" s="70"/>
    </row>
    <row r="98" spans="4:21" ht="12.75" x14ac:dyDescent="0.2">
      <c r="D98" s="68"/>
      <c r="P98" s="70"/>
      <c r="Q98" s="70"/>
      <c r="R98" s="70"/>
      <c r="S98" s="70"/>
      <c r="T98" s="70"/>
      <c r="U98" s="70"/>
    </row>
    <row r="99" spans="4:21" ht="12.75" x14ac:dyDescent="0.2">
      <c r="D99" s="68"/>
      <c r="P99" s="70"/>
      <c r="Q99" s="70"/>
      <c r="R99" s="70"/>
      <c r="S99" s="70"/>
      <c r="T99" s="70"/>
      <c r="U99" s="70"/>
    </row>
    <row r="100" spans="4:21" ht="12.75" x14ac:dyDescent="0.2">
      <c r="D100" s="68"/>
      <c r="P100" s="70"/>
      <c r="Q100" s="70"/>
      <c r="R100" s="70"/>
      <c r="S100" s="70"/>
      <c r="T100" s="70"/>
      <c r="U100" s="70"/>
    </row>
    <row r="101" spans="4:21" ht="12.75" x14ac:dyDescent="0.2">
      <c r="D101" s="68"/>
      <c r="P101" s="70"/>
      <c r="Q101" s="70"/>
      <c r="R101" s="70"/>
      <c r="S101" s="70"/>
      <c r="T101" s="70"/>
      <c r="U101" s="70"/>
    </row>
    <row r="102" spans="4:21" ht="12.75" x14ac:dyDescent="0.2">
      <c r="D102" s="68"/>
      <c r="P102" s="70"/>
      <c r="Q102" s="70"/>
      <c r="R102" s="70"/>
      <c r="S102" s="70"/>
      <c r="T102" s="70"/>
      <c r="U102" s="70"/>
    </row>
    <row r="103" spans="4:21" ht="12.75" x14ac:dyDescent="0.2">
      <c r="D103" s="68"/>
      <c r="P103" s="70"/>
      <c r="Q103" s="70"/>
      <c r="R103" s="70"/>
      <c r="S103" s="70"/>
      <c r="T103" s="70"/>
      <c r="U103" s="70"/>
    </row>
    <row r="104" spans="4:21" ht="12.75" x14ac:dyDescent="0.2">
      <c r="D104" s="68"/>
      <c r="P104" s="70"/>
      <c r="Q104" s="70"/>
      <c r="R104" s="70"/>
      <c r="S104" s="70"/>
      <c r="T104" s="70"/>
      <c r="U104" s="70"/>
    </row>
    <row r="105" spans="4:21" ht="12.75" x14ac:dyDescent="0.2">
      <c r="D105" s="68"/>
      <c r="P105" s="70"/>
      <c r="Q105" s="70"/>
      <c r="R105" s="70"/>
      <c r="S105" s="70"/>
      <c r="T105" s="70"/>
      <c r="U105" s="70"/>
    </row>
    <row r="106" spans="4:21" ht="12.75" x14ac:dyDescent="0.2">
      <c r="D106" s="68"/>
      <c r="P106" s="70"/>
      <c r="Q106" s="70"/>
      <c r="R106" s="70"/>
      <c r="S106" s="70"/>
      <c r="T106" s="70"/>
      <c r="U106" s="70"/>
    </row>
    <row r="107" spans="4:21" ht="12.75" x14ac:dyDescent="0.2">
      <c r="D107" s="68"/>
      <c r="P107" s="70"/>
      <c r="Q107" s="70"/>
      <c r="R107" s="70"/>
      <c r="S107" s="70"/>
      <c r="T107" s="70"/>
      <c r="U107" s="70"/>
    </row>
    <row r="108" spans="4:21" ht="12.75" x14ac:dyDescent="0.2">
      <c r="D108" s="68"/>
      <c r="P108" s="70"/>
      <c r="Q108" s="70"/>
      <c r="R108" s="70"/>
      <c r="S108" s="70"/>
      <c r="T108" s="70"/>
      <c r="U108" s="70"/>
    </row>
    <row r="109" spans="4:21" ht="12.75" x14ac:dyDescent="0.2">
      <c r="D109" s="68"/>
      <c r="P109" s="70"/>
      <c r="Q109" s="70"/>
      <c r="R109" s="70"/>
      <c r="S109" s="70"/>
      <c r="T109" s="70"/>
      <c r="U109" s="70"/>
    </row>
    <row r="110" spans="4:21" ht="12.75" x14ac:dyDescent="0.2">
      <c r="D110" s="68"/>
      <c r="P110" s="70"/>
      <c r="Q110" s="70"/>
      <c r="R110" s="70"/>
      <c r="S110" s="70"/>
      <c r="T110" s="70"/>
      <c r="U110" s="70"/>
    </row>
    <row r="111" spans="4:21" ht="12.75" x14ac:dyDescent="0.2">
      <c r="D111" s="68"/>
      <c r="P111" s="70"/>
      <c r="Q111" s="70"/>
      <c r="R111" s="70"/>
      <c r="S111" s="70"/>
      <c r="T111" s="70"/>
      <c r="U111" s="70"/>
    </row>
    <row r="112" spans="4:21" ht="12.75" x14ac:dyDescent="0.2">
      <c r="D112" s="68"/>
      <c r="P112" s="70"/>
      <c r="Q112" s="70"/>
      <c r="R112" s="70"/>
      <c r="S112" s="70"/>
      <c r="T112" s="70"/>
      <c r="U112" s="70"/>
    </row>
    <row r="113" spans="4:21" ht="12.75" x14ac:dyDescent="0.2">
      <c r="D113" s="68"/>
      <c r="P113" s="70"/>
      <c r="Q113" s="70"/>
      <c r="R113" s="70"/>
      <c r="S113" s="70"/>
      <c r="T113" s="70"/>
      <c r="U113" s="70"/>
    </row>
    <row r="114" spans="4:21" ht="12.75" x14ac:dyDescent="0.2">
      <c r="D114" s="68"/>
      <c r="P114" s="70"/>
      <c r="Q114" s="70"/>
      <c r="R114" s="70"/>
      <c r="S114" s="70"/>
      <c r="T114" s="70"/>
      <c r="U114" s="70"/>
    </row>
    <row r="115" spans="4:21" ht="12.75" x14ac:dyDescent="0.2">
      <c r="D115" s="68"/>
      <c r="P115" s="70"/>
      <c r="Q115" s="70"/>
      <c r="R115" s="70"/>
      <c r="S115" s="70"/>
      <c r="T115" s="70"/>
      <c r="U115" s="70"/>
    </row>
    <row r="116" spans="4:21" ht="12.75" x14ac:dyDescent="0.2">
      <c r="D116" s="68"/>
      <c r="P116" s="70"/>
      <c r="Q116" s="70"/>
      <c r="R116" s="70"/>
      <c r="S116" s="70"/>
      <c r="T116" s="70"/>
      <c r="U116" s="70"/>
    </row>
    <row r="117" spans="4:21" ht="12.75" x14ac:dyDescent="0.2">
      <c r="D117" s="68"/>
      <c r="P117" s="70"/>
      <c r="Q117" s="70"/>
      <c r="R117" s="70"/>
      <c r="S117" s="70"/>
      <c r="T117" s="70"/>
      <c r="U117" s="70"/>
    </row>
    <row r="118" spans="4:21" ht="12.75" x14ac:dyDescent="0.2">
      <c r="D118" s="68"/>
      <c r="P118" s="70"/>
      <c r="Q118" s="70"/>
      <c r="R118" s="70"/>
      <c r="S118" s="70"/>
      <c r="T118" s="70"/>
      <c r="U118" s="70"/>
    </row>
    <row r="119" spans="4:21" ht="12.75" x14ac:dyDescent="0.2">
      <c r="D119" s="68"/>
      <c r="P119" s="70"/>
      <c r="Q119" s="70"/>
      <c r="R119" s="70"/>
      <c r="S119" s="70"/>
      <c r="T119" s="70"/>
      <c r="U119" s="70"/>
    </row>
    <row r="120" spans="4:21" ht="12.75" x14ac:dyDescent="0.2">
      <c r="D120" s="68"/>
      <c r="P120" s="70"/>
      <c r="Q120" s="70"/>
      <c r="R120" s="70"/>
      <c r="S120" s="70"/>
      <c r="T120" s="70"/>
      <c r="U120" s="70"/>
    </row>
    <row r="121" spans="4:21" ht="12.75" x14ac:dyDescent="0.2">
      <c r="D121" s="68"/>
      <c r="P121" s="70"/>
      <c r="Q121" s="70"/>
      <c r="R121" s="70"/>
      <c r="S121" s="70"/>
      <c r="T121" s="70"/>
      <c r="U121" s="70"/>
    </row>
    <row r="122" spans="4:21" ht="12.75" x14ac:dyDescent="0.2">
      <c r="D122" s="68"/>
      <c r="P122" s="70"/>
      <c r="Q122" s="70"/>
      <c r="R122" s="70"/>
      <c r="S122" s="70"/>
      <c r="T122" s="70"/>
      <c r="U122" s="70"/>
    </row>
    <row r="123" spans="4:21" ht="12.75" x14ac:dyDescent="0.2">
      <c r="D123" s="68"/>
      <c r="P123" s="70"/>
      <c r="Q123" s="70"/>
      <c r="R123" s="70"/>
      <c r="S123" s="70"/>
      <c r="T123" s="70"/>
      <c r="U123" s="70"/>
    </row>
    <row r="124" spans="4:21" ht="12.75" x14ac:dyDescent="0.2">
      <c r="D124" s="68"/>
      <c r="P124" s="70"/>
      <c r="Q124" s="70"/>
      <c r="R124" s="70"/>
      <c r="S124" s="70"/>
      <c r="T124" s="70"/>
      <c r="U124" s="70"/>
    </row>
    <row r="125" spans="4:21" ht="12.75" x14ac:dyDescent="0.2">
      <c r="D125" s="68"/>
      <c r="P125" s="70"/>
      <c r="Q125" s="70"/>
      <c r="R125" s="70"/>
      <c r="S125" s="70"/>
      <c r="T125" s="70"/>
      <c r="U125" s="70"/>
    </row>
    <row r="126" spans="4:21" ht="12.75" x14ac:dyDescent="0.2">
      <c r="D126" s="68"/>
      <c r="P126" s="70"/>
      <c r="Q126" s="70"/>
      <c r="R126" s="70"/>
      <c r="S126" s="70"/>
      <c r="T126" s="70"/>
      <c r="U126" s="70"/>
    </row>
    <row r="127" spans="4:21" ht="12.75" x14ac:dyDescent="0.2">
      <c r="D127" s="68"/>
      <c r="P127" s="70"/>
      <c r="Q127" s="70"/>
      <c r="R127" s="70"/>
      <c r="S127" s="70"/>
      <c r="T127" s="70"/>
      <c r="U127" s="70"/>
    </row>
    <row r="128" spans="4:21" ht="12.75" x14ac:dyDescent="0.2">
      <c r="D128" s="68"/>
      <c r="P128" s="70"/>
      <c r="Q128" s="70"/>
      <c r="R128" s="70"/>
      <c r="S128" s="70"/>
      <c r="T128" s="70"/>
      <c r="U128" s="70"/>
    </row>
    <row r="129" spans="4:21" ht="12.75" x14ac:dyDescent="0.2">
      <c r="D129" s="68"/>
      <c r="P129" s="70"/>
      <c r="Q129" s="70"/>
      <c r="R129" s="70"/>
      <c r="S129" s="70"/>
      <c r="T129" s="70"/>
      <c r="U129" s="70"/>
    </row>
    <row r="130" spans="4:21" ht="12.75" x14ac:dyDescent="0.2">
      <c r="D130" s="68"/>
      <c r="P130" s="70"/>
      <c r="Q130" s="70"/>
      <c r="R130" s="70"/>
      <c r="S130" s="70"/>
      <c r="T130" s="70"/>
      <c r="U130" s="7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workbookViewId="0">
      <selection activeCell="C3" sqref="C3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2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2" ht="12.75" x14ac:dyDescent="0.2">
      <c r="A2" s="66">
        <v>0</v>
      </c>
      <c r="B2" s="66">
        <f t="shared" ref="B2:B65" si="0">SUM(F2:I2)</f>
        <v>0</v>
      </c>
      <c r="C2" s="67">
        <f t="shared" ref="C2:C65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>$F2*1+$G2*2+$H2*2+$I2*3</f>
        <v>0</v>
      </c>
      <c r="K2" s="67">
        <f>$F2*1+$G2*2+$H2*2+$I2*3</f>
        <v>0</v>
      </c>
      <c r="L2" s="67">
        <f>$F2*1+$G2*2+$H2*2+$I2*3</f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65" si="2">F2*3+G2*4+H2*5+I2*6</f>
        <v>0</v>
      </c>
    </row>
    <row r="3" spans="1:22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3">SUM(P3:U3)</f>
        <v>0</v>
      </c>
      <c r="E3" s="71">
        <f t="shared" ref="E3:E66" si="4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ref="J3:L66" si="5">$F3*1+$G3*2+$H3*2+$I3*3</f>
        <v>0</v>
      </c>
      <c r="K3" s="67">
        <f t="shared" si="5"/>
        <v>0</v>
      </c>
      <c r="L3" s="67">
        <f t="shared" si="5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2"/>
        <v>0</v>
      </c>
    </row>
    <row r="4" spans="1:22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3"/>
        <v>1</v>
      </c>
      <c r="E4" s="71">
        <f t="shared" si="4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5"/>
        <v>0</v>
      </c>
      <c r="K4" s="67">
        <f t="shared" si="5"/>
        <v>0</v>
      </c>
      <c r="L4" s="67">
        <f t="shared" si="5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2"/>
        <v>0</v>
      </c>
    </row>
    <row r="5" spans="1:22" ht="12.75" x14ac:dyDescent="0.2">
      <c r="A5" s="66">
        <v>3</v>
      </c>
      <c r="B5" s="87">
        <f t="shared" si="0"/>
        <v>1</v>
      </c>
      <c r="C5" s="97">
        <v>3</v>
      </c>
      <c r="D5" s="86">
        <v>0</v>
      </c>
      <c r="E5" s="71">
        <f t="shared" si="4"/>
        <v>3</v>
      </c>
      <c r="F5" s="96">
        <v>1</v>
      </c>
      <c r="G5" s="85">
        <v>0</v>
      </c>
      <c r="H5" s="85">
        <v>0</v>
      </c>
      <c r="I5" s="85">
        <v>0</v>
      </c>
      <c r="J5" s="97">
        <v>1</v>
      </c>
      <c r="K5" s="97">
        <v>1</v>
      </c>
      <c r="L5" s="97">
        <v>1</v>
      </c>
      <c r="M5" s="97">
        <v>0</v>
      </c>
      <c r="N5" s="97">
        <v>0</v>
      </c>
      <c r="O5" s="97"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66">
        <f t="shared" si="2"/>
        <v>3</v>
      </c>
    </row>
    <row r="6" spans="1:22" ht="12.75" x14ac:dyDescent="0.2">
      <c r="A6" s="66">
        <v>4</v>
      </c>
      <c r="B6" s="87">
        <f t="shared" si="0"/>
        <v>1</v>
      </c>
      <c r="C6" s="97">
        <v>6</v>
      </c>
      <c r="D6" s="86">
        <v>0</v>
      </c>
      <c r="E6" s="71">
        <f t="shared" si="4"/>
        <v>6</v>
      </c>
      <c r="F6" s="85">
        <v>0</v>
      </c>
      <c r="G6" s="96">
        <v>1</v>
      </c>
      <c r="H6" s="85">
        <v>0</v>
      </c>
      <c r="I6" s="85">
        <v>0</v>
      </c>
      <c r="J6" s="97">
        <v>2</v>
      </c>
      <c r="K6" s="97">
        <v>2</v>
      </c>
      <c r="L6" s="97">
        <v>2</v>
      </c>
      <c r="M6" s="97">
        <v>0</v>
      </c>
      <c r="N6" s="97">
        <v>0</v>
      </c>
      <c r="O6" s="97"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66">
        <f t="shared" si="2"/>
        <v>4</v>
      </c>
    </row>
    <row r="7" spans="1:22" ht="12.75" x14ac:dyDescent="0.2">
      <c r="A7" s="66">
        <v>5</v>
      </c>
      <c r="B7" s="87">
        <f t="shared" si="0"/>
        <v>1</v>
      </c>
      <c r="C7" s="97">
        <v>10</v>
      </c>
      <c r="D7" s="86">
        <v>0</v>
      </c>
      <c r="E7" s="71">
        <f t="shared" si="4"/>
        <v>10</v>
      </c>
      <c r="F7" s="85">
        <v>0</v>
      </c>
      <c r="G7" s="85">
        <v>0</v>
      </c>
      <c r="H7" s="96">
        <v>1</v>
      </c>
      <c r="I7" s="85">
        <v>0</v>
      </c>
      <c r="J7" s="97">
        <v>2</v>
      </c>
      <c r="K7" s="97">
        <v>2</v>
      </c>
      <c r="L7" s="97">
        <v>2</v>
      </c>
      <c r="M7" s="97">
        <v>2</v>
      </c>
      <c r="N7" s="97">
        <v>2</v>
      </c>
      <c r="O7" s="97"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4">
        <v>0</v>
      </c>
      <c r="V7" s="66">
        <f t="shared" si="2"/>
        <v>5</v>
      </c>
    </row>
    <row r="8" spans="1:22" ht="12.75" x14ac:dyDescent="0.2">
      <c r="A8" s="66">
        <v>6</v>
      </c>
      <c r="B8" s="87">
        <f t="shared" si="0"/>
        <v>1</v>
      </c>
      <c r="C8" s="97">
        <v>15</v>
      </c>
      <c r="D8" s="86">
        <v>0</v>
      </c>
      <c r="E8" s="71">
        <f t="shared" si="4"/>
        <v>15</v>
      </c>
      <c r="F8" s="85">
        <v>0</v>
      </c>
      <c r="G8" s="85">
        <v>0</v>
      </c>
      <c r="H8" s="85">
        <v>0</v>
      </c>
      <c r="I8" s="96">
        <v>1</v>
      </c>
      <c r="J8" s="97">
        <v>3</v>
      </c>
      <c r="K8" s="97">
        <v>3</v>
      </c>
      <c r="L8" s="97">
        <v>3</v>
      </c>
      <c r="M8" s="97">
        <v>3</v>
      </c>
      <c r="N8" s="97">
        <v>3</v>
      </c>
      <c r="O8" s="97"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66">
        <f t="shared" si="2"/>
        <v>6</v>
      </c>
    </row>
    <row r="9" spans="1:22" ht="12.75" x14ac:dyDescent="0.2">
      <c r="A9" s="66">
        <v>7</v>
      </c>
      <c r="B9" s="87">
        <f t="shared" si="0"/>
        <v>0</v>
      </c>
      <c r="C9" s="97">
        <v>15</v>
      </c>
      <c r="D9" s="86">
        <v>0</v>
      </c>
      <c r="E9" s="71">
        <f t="shared" si="4"/>
        <v>15</v>
      </c>
      <c r="F9" s="85">
        <v>0</v>
      </c>
      <c r="G9" s="85">
        <v>0</v>
      </c>
      <c r="H9" s="85">
        <v>0</v>
      </c>
      <c r="I9" s="85">
        <v>0</v>
      </c>
      <c r="J9" s="97">
        <v>3</v>
      </c>
      <c r="K9" s="97">
        <v>3</v>
      </c>
      <c r="L9" s="97">
        <v>3</v>
      </c>
      <c r="M9" s="97">
        <v>3</v>
      </c>
      <c r="N9" s="97">
        <v>3</v>
      </c>
      <c r="O9" s="97">
        <v>0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66">
        <f t="shared" si="2"/>
        <v>0</v>
      </c>
    </row>
    <row r="10" spans="1:22" ht="12.75" x14ac:dyDescent="0.2">
      <c r="A10" s="66">
        <v>8</v>
      </c>
      <c r="B10" s="87">
        <f t="shared" si="0"/>
        <v>0</v>
      </c>
      <c r="C10" s="97">
        <v>20</v>
      </c>
      <c r="D10" s="86">
        <v>0</v>
      </c>
      <c r="E10" s="71">
        <f t="shared" si="4"/>
        <v>20</v>
      </c>
      <c r="F10" s="85">
        <v>0</v>
      </c>
      <c r="G10" s="85">
        <v>0</v>
      </c>
      <c r="H10" s="85">
        <v>0</v>
      </c>
      <c r="I10" s="85">
        <v>0</v>
      </c>
      <c r="J10" s="97">
        <v>4</v>
      </c>
      <c r="K10" s="97">
        <v>4</v>
      </c>
      <c r="L10" s="97">
        <v>4</v>
      </c>
      <c r="M10" s="97">
        <v>4</v>
      </c>
      <c r="N10" s="97">
        <v>4</v>
      </c>
      <c r="O10" s="97"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66">
        <f t="shared" si="2"/>
        <v>0</v>
      </c>
    </row>
    <row r="11" spans="1:22" ht="12.75" x14ac:dyDescent="0.2">
      <c r="A11" s="66">
        <v>9</v>
      </c>
      <c r="B11" s="66">
        <f t="shared" si="0"/>
        <v>3</v>
      </c>
      <c r="C11" s="67">
        <f t="shared" si="1"/>
        <v>9</v>
      </c>
      <c r="D11" s="68">
        <f t="shared" si="3"/>
        <v>2</v>
      </c>
      <c r="E11" s="71">
        <f t="shared" si="4"/>
        <v>11</v>
      </c>
      <c r="F11" s="67">
        <v>3</v>
      </c>
      <c r="G11" s="67">
        <v>0</v>
      </c>
      <c r="H11" s="67">
        <v>0</v>
      </c>
      <c r="I11" s="67">
        <v>0</v>
      </c>
      <c r="J11" s="67">
        <f t="shared" si="5"/>
        <v>3</v>
      </c>
      <c r="K11" s="67">
        <f t="shared" si="5"/>
        <v>3</v>
      </c>
      <c r="L11" s="67">
        <f t="shared" si="5"/>
        <v>3</v>
      </c>
      <c r="M11" s="67">
        <f t="shared" si="6"/>
        <v>0</v>
      </c>
      <c r="N11" s="67">
        <f t="shared" si="6"/>
        <v>0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1</v>
      </c>
      <c r="U11" s="70">
        <f t="shared" si="12"/>
        <v>1</v>
      </c>
      <c r="V11" s="66">
        <f t="shared" si="2"/>
        <v>9</v>
      </c>
    </row>
    <row r="12" spans="1:22" ht="12.75" x14ac:dyDescent="0.2">
      <c r="A12" s="66">
        <v>10</v>
      </c>
      <c r="B12" s="66">
        <f t="shared" si="0"/>
        <v>3</v>
      </c>
      <c r="C12" s="67">
        <f t="shared" si="1"/>
        <v>12</v>
      </c>
      <c r="D12" s="68">
        <f t="shared" si="3"/>
        <v>2</v>
      </c>
      <c r="E12" s="71">
        <f t="shared" si="4"/>
        <v>14</v>
      </c>
      <c r="F12" s="67">
        <v>2</v>
      </c>
      <c r="G12" s="67">
        <v>1</v>
      </c>
      <c r="H12" s="67">
        <v>0</v>
      </c>
      <c r="I12" s="67">
        <v>0</v>
      </c>
      <c r="J12" s="67">
        <f t="shared" si="5"/>
        <v>4</v>
      </c>
      <c r="K12" s="67">
        <f t="shared" si="5"/>
        <v>4</v>
      </c>
      <c r="L12" s="67">
        <f t="shared" si="5"/>
        <v>4</v>
      </c>
      <c r="M12" s="67">
        <f t="shared" si="6"/>
        <v>0</v>
      </c>
      <c r="N12" s="67">
        <f t="shared" si="6"/>
        <v>0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1</v>
      </c>
      <c r="U12" s="70">
        <f t="shared" si="12"/>
        <v>1</v>
      </c>
      <c r="V12" s="66">
        <f t="shared" si="2"/>
        <v>10</v>
      </c>
    </row>
    <row r="13" spans="1:22" ht="12.75" x14ac:dyDescent="0.2">
      <c r="A13" s="66">
        <v>11</v>
      </c>
      <c r="B13" s="66">
        <f t="shared" si="0"/>
        <v>3</v>
      </c>
      <c r="C13" s="67">
        <f t="shared" si="1"/>
        <v>15</v>
      </c>
      <c r="D13" s="68">
        <f t="shared" si="3"/>
        <v>2</v>
      </c>
      <c r="E13" s="71">
        <f t="shared" si="4"/>
        <v>17</v>
      </c>
      <c r="F13" s="67">
        <v>1</v>
      </c>
      <c r="G13" s="67">
        <v>2</v>
      </c>
      <c r="H13" s="67">
        <v>0</v>
      </c>
      <c r="I13" s="67">
        <v>0</v>
      </c>
      <c r="J13" s="67">
        <f t="shared" si="5"/>
        <v>5</v>
      </c>
      <c r="K13" s="67">
        <f t="shared" si="5"/>
        <v>5</v>
      </c>
      <c r="L13" s="67">
        <f t="shared" si="5"/>
        <v>5</v>
      </c>
      <c r="M13" s="67">
        <f t="shared" si="6"/>
        <v>0</v>
      </c>
      <c r="N13" s="67">
        <f t="shared" si="6"/>
        <v>0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1</v>
      </c>
      <c r="U13" s="70">
        <f t="shared" si="12"/>
        <v>1</v>
      </c>
      <c r="V13" s="66">
        <f t="shared" si="2"/>
        <v>11</v>
      </c>
    </row>
    <row r="14" spans="1:22" ht="12.75" x14ac:dyDescent="0.2">
      <c r="A14" s="66">
        <v>12</v>
      </c>
      <c r="B14" s="66">
        <f t="shared" si="0"/>
        <v>3</v>
      </c>
      <c r="C14" s="67">
        <f t="shared" si="1"/>
        <v>18</v>
      </c>
      <c r="D14" s="68">
        <f t="shared" si="3"/>
        <v>2</v>
      </c>
      <c r="E14" s="71">
        <f t="shared" si="4"/>
        <v>20</v>
      </c>
      <c r="F14" s="67">
        <v>0</v>
      </c>
      <c r="G14" s="67">
        <v>3</v>
      </c>
      <c r="H14" s="67">
        <v>0</v>
      </c>
      <c r="I14" s="67">
        <v>0</v>
      </c>
      <c r="J14" s="67">
        <f t="shared" si="5"/>
        <v>6</v>
      </c>
      <c r="K14" s="67">
        <f t="shared" si="5"/>
        <v>6</v>
      </c>
      <c r="L14" s="67">
        <f t="shared" si="5"/>
        <v>6</v>
      </c>
      <c r="M14" s="67">
        <f t="shared" si="6"/>
        <v>0</v>
      </c>
      <c r="N14" s="67">
        <f t="shared" si="6"/>
        <v>0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1</v>
      </c>
      <c r="U14" s="70">
        <f t="shared" si="12"/>
        <v>1</v>
      </c>
      <c r="V14" s="66">
        <f t="shared" si="2"/>
        <v>12</v>
      </c>
    </row>
    <row r="15" spans="1:22" ht="12.75" x14ac:dyDescent="0.2">
      <c r="A15" s="66">
        <v>13</v>
      </c>
      <c r="B15" s="66">
        <f t="shared" si="0"/>
        <v>4</v>
      </c>
      <c r="C15" s="67">
        <f t="shared" si="1"/>
        <v>15</v>
      </c>
      <c r="D15" s="68">
        <f t="shared" si="3"/>
        <v>3</v>
      </c>
      <c r="E15" s="71">
        <f t="shared" si="4"/>
        <v>18</v>
      </c>
      <c r="F15" s="67">
        <v>3</v>
      </c>
      <c r="G15" s="67">
        <v>1</v>
      </c>
      <c r="H15" s="67">
        <v>0</v>
      </c>
      <c r="I15" s="67">
        <v>0</v>
      </c>
      <c r="J15" s="67">
        <f t="shared" si="5"/>
        <v>5</v>
      </c>
      <c r="K15" s="67">
        <f t="shared" si="5"/>
        <v>5</v>
      </c>
      <c r="L15" s="67">
        <f t="shared" si="5"/>
        <v>5</v>
      </c>
      <c r="M15" s="67">
        <f t="shared" si="6"/>
        <v>0</v>
      </c>
      <c r="N15" s="67">
        <f t="shared" si="6"/>
        <v>0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2</v>
      </c>
      <c r="U15" s="70">
        <f t="shared" si="12"/>
        <v>1</v>
      </c>
      <c r="V15" s="66">
        <f t="shared" si="2"/>
        <v>13</v>
      </c>
    </row>
    <row r="16" spans="1:22" ht="12.75" x14ac:dyDescent="0.2">
      <c r="A16" s="66">
        <v>14</v>
      </c>
      <c r="B16" s="66">
        <f t="shared" si="0"/>
        <v>4</v>
      </c>
      <c r="C16" s="67">
        <f t="shared" si="1"/>
        <v>18</v>
      </c>
      <c r="D16" s="68">
        <f t="shared" si="3"/>
        <v>3</v>
      </c>
      <c r="E16" s="71">
        <f t="shared" si="4"/>
        <v>21</v>
      </c>
      <c r="F16" s="67">
        <v>2</v>
      </c>
      <c r="G16" s="67">
        <v>2</v>
      </c>
      <c r="H16" s="67">
        <v>0</v>
      </c>
      <c r="I16" s="67">
        <v>0</v>
      </c>
      <c r="J16" s="67">
        <f t="shared" si="5"/>
        <v>6</v>
      </c>
      <c r="K16" s="67">
        <f t="shared" si="5"/>
        <v>6</v>
      </c>
      <c r="L16" s="67">
        <f t="shared" si="5"/>
        <v>6</v>
      </c>
      <c r="M16" s="67">
        <f t="shared" si="6"/>
        <v>0</v>
      </c>
      <c r="N16" s="67">
        <f t="shared" si="6"/>
        <v>0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2</v>
      </c>
      <c r="U16" s="70">
        <f t="shared" si="12"/>
        <v>1</v>
      </c>
      <c r="V16" s="66">
        <f t="shared" si="2"/>
        <v>14</v>
      </c>
    </row>
    <row r="17" spans="1:22" ht="12.75" x14ac:dyDescent="0.2">
      <c r="A17" s="66">
        <v>15</v>
      </c>
      <c r="B17" s="66">
        <f t="shared" si="0"/>
        <v>4</v>
      </c>
      <c r="C17" s="67">
        <f t="shared" si="1"/>
        <v>21</v>
      </c>
      <c r="D17" s="68">
        <f t="shared" si="3"/>
        <v>3</v>
      </c>
      <c r="E17" s="71">
        <f t="shared" si="4"/>
        <v>24</v>
      </c>
      <c r="F17" s="67">
        <v>1</v>
      </c>
      <c r="G17" s="67">
        <v>3</v>
      </c>
      <c r="H17" s="67">
        <v>0</v>
      </c>
      <c r="I17" s="67">
        <v>0</v>
      </c>
      <c r="J17" s="67">
        <f t="shared" si="5"/>
        <v>7</v>
      </c>
      <c r="K17" s="67">
        <f t="shared" si="5"/>
        <v>7</v>
      </c>
      <c r="L17" s="67">
        <f t="shared" si="5"/>
        <v>7</v>
      </c>
      <c r="M17" s="67">
        <f t="shared" si="6"/>
        <v>0</v>
      </c>
      <c r="N17" s="67">
        <f t="shared" si="6"/>
        <v>0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0</v>
      </c>
      <c r="T17" s="70">
        <f t="shared" si="11"/>
        <v>2</v>
      </c>
      <c r="U17" s="70">
        <f t="shared" si="12"/>
        <v>1</v>
      </c>
      <c r="V17" s="66">
        <f t="shared" si="2"/>
        <v>15</v>
      </c>
    </row>
    <row r="18" spans="1:22" ht="12.75" x14ac:dyDescent="0.2">
      <c r="A18" s="66">
        <v>16</v>
      </c>
      <c r="B18" s="66">
        <f t="shared" si="0"/>
        <v>4</v>
      </c>
      <c r="C18" s="67">
        <f t="shared" si="1"/>
        <v>24</v>
      </c>
      <c r="D18" s="68">
        <f t="shared" si="3"/>
        <v>3</v>
      </c>
      <c r="E18" s="71">
        <f t="shared" si="4"/>
        <v>27</v>
      </c>
      <c r="F18" s="67">
        <v>0</v>
      </c>
      <c r="G18" s="67">
        <v>4</v>
      </c>
      <c r="H18" s="67">
        <v>0</v>
      </c>
      <c r="I18" s="67">
        <v>0</v>
      </c>
      <c r="J18" s="67">
        <f t="shared" si="5"/>
        <v>8</v>
      </c>
      <c r="K18" s="67">
        <f t="shared" si="5"/>
        <v>8</v>
      </c>
      <c r="L18" s="67">
        <f t="shared" si="5"/>
        <v>8</v>
      </c>
      <c r="M18" s="67">
        <f t="shared" si="6"/>
        <v>0</v>
      </c>
      <c r="N18" s="67">
        <f t="shared" si="6"/>
        <v>0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0</v>
      </c>
      <c r="T18" s="70">
        <f t="shared" si="11"/>
        <v>2</v>
      </c>
      <c r="U18" s="70">
        <f t="shared" si="12"/>
        <v>1</v>
      </c>
      <c r="V18" s="66">
        <f t="shared" si="2"/>
        <v>16</v>
      </c>
    </row>
    <row r="19" spans="1:22" ht="12.75" x14ac:dyDescent="0.2">
      <c r="A19" s="66">
        <v>17</v>
      </c>
      <c r="B19" s="66">
        <f t="shared" si="0"/>
        <v>5</v>
      </c>
      <c r="C19" s="67">
        <f t="shared" si="1"/>
        <v>21</v>
      </c>
      <c r="D19" s="68">
        <f t="shared" si="3"/>
        <v>4</v>
      </c>
      <c r="E19" s="71">
        <f t="shared" si="4"/>
        <v>25</v>
      </c>
      <c r="F19" s="67">
        <v>3</v>
      </c>
      <c r="G19" s="67">
        <v>2</v>
      </c>
      <c r="H19" s="67">
        <v>0</v>
      </c>
      <c r="I19" s="67">
        <v>0</v>
      </c>
      <c r="J19" s="67">
        <f t="shared" si="5"/>
        <v>7</v>
      </c>
      <c r="K19" s="67">
        <f t="shared" si="5"/>
        <v>7</v>
      </c>
      <c r="L19" s="67">
        <f t="shared" si="5"/>
        <v>7</v>
      </c>
      <c r="M19" s="67">
        <f t="shared" si="6"/>
        <v>0</v>
      </c>
      <c r="N19" s="67">
        <f t="shared" si="6"/>
        <v>0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1</v>
      </c>
      <c r="T19" s="70">
        <f t="shared" si="11"/>
        <v>2</v>
      </c>
      <c r="U19" s="70">
        <f t="shared" si="12"/>
        <v>1</v>
      </c>
      <c r="V19" s="66">
        <f t="shared" si="2"/>
        <v>17</v>
      </c>
    </row>
    <row r="20" spans="1:22" ht="12.75" x14ac:dyDescent="0.2">
      <c r="A20" s="66">
        <v>18</v>
      </c>
      <c r="B20" s="66">
        <f t="shared" si="0"/>
        <v>5</v>
      </c>
      <c r="C20" s="67">
        <f t="shared" si="1"/>
        <v>24</v>
      </c>
      <c r="D20" s="68">
        <f t="shared" si="3"/>
        <v>4</v>
      </c>
      <c r="E20" s="71">
        <f t="shared" si="4"/>
        <v>28</v>
      </c>
      <c r="F20" s="67">
        <v>2</v>
      </c>
      <c r="G20" s="67">
        <v>3</v>
      </c>
      <c r="H20" s="67">
        <v>0</v>
      </c>
      <c r="I20" s="67">
        <v>0</v>
      </c>
      <c r="J20" s="67">
        <f t="shared" si="5"/>
        <v>8</v>
      </c>
      <c r="K20" s="67">
        <f t="shared" si="5"/>
        <v>8</v>
      </c>
      <c r="L20" s="67">
        <f t="shared" si="5"/>
        <v>8</v>
      </c>
      <c r="M20" s="67">
        <f t="shared" si="6"/>
        <v>0</v>
      </c>
      <c r="N20" s="67">
        <f t="shared" si="6"/>
        <v>0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1</v>
      </c>
      <c r="T20" s="70">
        <f t="shared" si="11"/>
        <v>2</v>
      </c>
      <c r="U20" s="70">
        <f t="shared" si="12"/>
        <v>1</v>
      </c>
      <c r="V20" s="66">
        <f t="shared" si="2"/>
        <v>18</v>
      </c>
    </row>
    <row r="21" spans="1:22" ht="12.75" x14ac:dyDescent="0.2">
      <c r="A21" s="66">
        <v>19</v>
      </c>
      <c r="B21" s="66">
        <f t="shared" si="0"/>
        <v>5</v>
      </c>
      <c r="C21" s="67">
        <f t="shared" si="1"/>
        <v>27</v>
      </c>
      <c r="D21" s="68">
        <f t="shared" si="3"/>
        <v>4</v>
      </c>
      <c r="E21" s="71">
        <f t="shared" si="4"/>
        <v>31</v>
      </c>
      <c r="F21" s="67">
        <v>1</v>
      </c>
      <c r="G21" s="67">
        <v>4</v>
      </c>
      <c r="H21" s="67">
        <v>0</v>
      </c>
      <c r="I21" s="67">
        <v>0</v>
      </c>
      <c r="J21" s="67">
        <f t="shared" si="5"/>
        <v>9</v>
      </c>
      <c r="K21" s="67">
        <f t="shared" si="5"/>
        <v>9</v>
      </c>
      <c r="L21" s="67">
        <f t="shared" si="5"/>
        <v>9</v>
      </c>
      <c r="M21" s="67">
        <f t="shared" si="6"/>
        <v>0</v>
      </c>
      <c r="N21" s="67">
        <f t="shared" si="6"/>
        <v>0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1</v>
      </c>
      <c r="T21" s="70">
        <f t="shared" si="11"/>
        <v>2</v>
      </c>
      <c r="U21" s="70">
        <f t="shared" si="12"/>
        <v>1</v>
      </c>
      <c r="V21" s="66">
        <f t="shared" si="2"/>
        <v>19</v>
      </c>
    </row>
    <row r="22" spans="1:22" ht="12.75" x14ac:dyDescent="0.2">
      <c r="A22" s="66">
        <v>20</v>
      </c>
      <c r="B22" s="66">
        <f t="shared" si="0"/>
        <v>5</v>
      </c>
      <c r="C22" s="67">
        <f t="shared" si="1"/>
        <v>30</v>
      </c>
      <c r="D22" s="68">
        <f t="shared" si="3"/>
        <v>4</v>
      </c>
      <c r="E22" s="71">
        <f t="shared" si="4"/>
        <v>34</v>
      </c>
      <c r="F22" s="67">
        <v>0</v>
      </c>
      <c r="G22" s="67">
        <v>5</v>
      </c>
      <c r="H22" s="67">
        <v>0</v>
      </c>
      <c r="I22" s="67">
        <v>0</v>
      </c>
      <c r="J22" s="67">
        <f t="shared" si="5"/>
        <v>10</v>
      </c>
      <c r="K22" s="67">
        <f t="shared" si="5"/>
        <v>10</v>
      </c>
      <c r="L22" s="67">
        <f t="shared" si="5"/>
        <v>10</v>
      </c>
      <c r="M22" s="67">
        <f t="shared" si="6"/>
        <v>0</v>
      </c>
      <c r="N22" s="67">
        <f t="shared" si="6"/>
        <v>0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1</v>
      </c>
      <c r="T22" s="70">
        <f t="shared" si="11"/>
        <v>2</v>
      </c>
      <c r="U22" s="70">
        <f t="shared" si="12"/>
        <v>1</v>
      </c>
      <c r="V22" s="66">
        <f t="shared" si="2"/>
        <v>20</v>
      </c>
    </row>
    <row r="23" spans="1:22" ht="12.75" x14ac:dyDescent="0.2">
      <c r="A23" s="66">
        <v>21</v>
      </c>
      <c r="B23" s="66">
        <f t="shared" si="0"/>
        <v>6</v>
      </c>
      <c r="C23" s="67">
        <f t="shared" si="1"/>
        <v>27</v>
      </c>
      <c r="D23" s="68">
        <f t="shared" si="3"/>
        <v>5</v>
      </c>
      <c r="E23" s="71">
        <f t="shared" si="4"/>
        <v>32</v>
      </c>
      <c r="F23" s="67">
        <v>3</v>
      </c>
      <c r="G23" s="67">
        <v>3</v>
      </c>
      <c r="H23" s="67">
        <v>0</v>
      </c>
      <c r="I23" s="67">
        <v>0</v>
      </c>
      <c r="J23" s="67">
        <f t="shared" si="5"/>
        <v>9</v>
      </c>
      <c r="K23" s="67">
        <f t="shared" si="5"/>
        <v>9</v>
      </c>
      <c r="L23" s="67">
        <f t="shared" si="5"/>
        <v>9</v>
      </c>
      <c r="M23" s="67">
        <f t="shared" si="6"/>
        <v>0</v>
      </c>
      <c r="N23" s="67">
        <f t="shared" si="6"/>
        <v>0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2</v>
      </c>
      <c r="T23" s="70">
        <f t="shared" si="11"/>
        <v>2</v>
      </c>
      <c r="U23" s="70">
        <f t="shared" si="12"/>
        <v>1</v>
      </c>
      <c r="V23" s="66">
        <f t="shared" si="2"/>
        <v>21</v>
      </c>
    </row>
    <row r="24" spans="1:22" ht="12.75" x14ac:dyDescent="0.2">
      <c r="A24" s="66">
        <v>22</v>
      </c>
      <c r="B24" s="66">
        <f t="shared" si="0"/>
        <v>6</v>
      </c>
      <c r="C24" s="67">
        <f t="shared" si="1"/>
        <v>30</v>
      </c>
      <c r="D24" s="68">
        <f t="shared" si="3"/>
        <v>5</v>
      </c>
      <c r="E24" s="71">
        <f t="shared" si="4"/>
        <v>35</v>
      </c>
      <c r="F24" s="67">
        <v>2</v>
      </c>
      <c r="G24" s="67">
        <v>4</v>
      </c>
      <c r="H24" s="67">
        <v>0</v>
      </c>
      <c r="I24" s="67">
        <v>0</v>
      </c>
      <c r="J24" s="67">
        <f t="shared" si="5"/>
        <v>10</v>
      </c>
      <c r="K24" s="67">
        <f t="shared" si="5"/>
        <v>10</v>
      </c>
      <c r="L24" s="67">
        <f t="shared" si="5"/>
        <v>10</v>
      </c>
      <c r="M24" s="67">
        <f t="shared" si="6"/>
        <v>0</v>
      </c>
      <c r="N24" s="67">
        <f t="shared" si="6"/>
        <v>0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2</v>
      </c>
      <c r="T24" s="70">
        <f t="shared" si="11"/>
        <v>2</v>
      </c>
      <c r="U24" s="70">
        <f t="shared" si="12"/>
        <v>1</v>
      </c>
      <c r="V24" s="66">
        <f t="shared" si="2"/>
        <v>22</v>
      </c>
    </row>
    <row r="25" spans="1:22" ht="12.75" x14ac:dyDescent="0.2">
      <c r="A25" s="66">
        <v>23</v>
      </c>
      <c r="B25" s="66">
        <f t="shared" si="0"/>
        <v>6</v>
      </c>
      <c r="C25" s="67">
        <f t="shared" si="1"/>
        <v>33</v>
      </c>
      <c r="D25" s="68">
        <f t="shared" si="3"/>
        <v>5</v>
      </c>
      <c r="E25" s="71">
        <f t="shared" si="4"/>
        <v>38</v>
      </c>
      <c r="F25" s="67">
        <v>1</v>
      </c>
      <c r="G25" s="67">
        <v>5</v>
      </c>
      <c r="H25" s="67">
        <v>0</v>
      </c>
      <c r="I25" s="67">
        <v>0</v>
      </c>
      <c r="J25" s="67">
        <f t="shared" si="5"/>
        <v>11</v>
      </c>
      <c r="K25" s="67">
        <f t="shared" si="5"/>
        <v>11</v>
      </c>
      <c r="L25" s="67">
        <f t="shared" si="5"/>
        <v>11</v>
      </c>
      <c r="M25" s="67">
        <f t="shared" si="6"/>
        <v>0</v>
      </c>
      <c r="N25" s="67">
        <f t="shared" si="6"/>
        <v>0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2</v>
      </c>
      <c r="T25" s="70">
        <f t="shared" si="11"/>
        <v>2</v>
      </c>
      <c r="U25" s="70">
        <f t="shared" si="12"/>
        <v>1</v>
      </c>
      <c r="V25" s="66">
        <f t="shared" si="2"/>
        <v>23</v>
      </c>
    </row>
    <row r="26" spans="1:22" ht="12.75" x14ac:dyDescent="0.2">
      <c r="A26" s="66">
        <v>24</v>
      </c>
      <c r="B26" s="66">
        <f t="shared" si="0"/>
        <v>6</v>
      </c>
      <c r="C26" s="67">
        <f t="shared" si="1"/>
        <v>36</v>
      </c>
      <c r="D26" s="68">
        <f t="shared" si="3"/>
        <v>5</v>
      </c>
      <c r="E26" s="71">
        <f t="shared" si="4"/>
        <v>41</v>
      </c>
      <c r="F26" s="67">
        <v>0</v>
      </c>
      <c r="G26" s="67">
        <v>6</v>
      </c>
      <c r="H26" s="67">
        <v>0</v>
      </c>
      <c r="I26" s="67">
        <v>0</v>
      </c>
      <c r="J26" s="67">
        <f t="shared" si="5"/>
        <v>12</v>
      </c>
      <c r="K26" s="67">
        <f t="shared" si="5"/>
        <v>12</v>
      </c>
      <c r="L26" s="67">
        <f t="shared" si="5"/>
        <v>12</v>
      </c>
      <c r="M26" s="67">
        <f t="shared" si="6"/>
        <v>0</v>
      </c>
      <c r="N26" s="67">
        <f t="shared" si="6"/>
        <v>0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2</v>
      </c>
      <c r="T26" s="70">
        <f t="shared" si="11"/>
        <v>2</v>
      </c>
      <c r="U26" s="70">
        <f t="shared" si="12"/>
        <v>1</v>
      </c>
      <c r="V26" s="66">
        <f t="shared" si="2"/>
        <v>24</v>
      </c>
    </row>
    <row r="27" spans="1:22" ht="12.75" x14ac:dyDescent="0.2">
      <c r="A27" s="66">
        <v>25</v>
      </c>
      <c r="B27" s="66">
        <f t="shared" si="0"/>
        <v>7</v>
      </c>
      <c r="C27" s="67">
        <f t="shared" si="1"/>
        <v>33</v>
      </c>
      <c r="D27" s="68">
        <f t="shared" si="3"/>
        <v>6</v>
      </c>
      <c r="E27" s="71">
        <f t="shared" si="4"/>
        <v>39</v>
      </c>
      <c r="F27" s="67">
        <v>3</v>
      </c>
      <c r="G27" s="67">
        <v>4</v>
      </c>
      <c r="H27" s="67">
        <v>0</v>
      </c>
      <c r="I27" s="67">
        <v>0</v>
      </c>
      <c r="J27" s="67">
        <f t="shared" si="5"/>
        <v>11</v>
      </c>
      <c r="K27" s="67">
        <f t="shared" si="5"/>
        <v>11</v>
      </c>
      <c r="L27" s="67">
        <f t="shared" si="5"/>
        <v>11</v>
      </c>
      <c r="M27" s="67">
        <f t="shared" si="6"/>
        <v>0</v>
      </c>
      <c r="N27" s="67">
        <f t="shared" si="6"/>
        <v>0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3</v>
      </c>
      <c r="T27" s="70">
        <f t="shared" si="11"/>
        <v>2</v>
      </c>
      <c r="U27" s="70">
        <f t="shared" si="12"/>
        <v>1</v>
      </c>
      <c r="V27" s="66">
        <f t="shared" si="2"/>
        <v>25</v>
      </c>
    </row>
    <row r="28" spans="1:22" ht="12.75" x14ac:dyDescent="0.2">
      <c r="A28" s="66">
        <v>26</v>
      </c>
      <c r="B28" s="66">
        <f t="shared" si="0"/>
        <v>7</v>
      </c>
      <c r="C28" s="67">
        <f t="shared" si="1"/>
        <v>36</v>
      </c>
      <c r="D28" s="68">
        <f t="shared" si="3"/>
        <v>6</v>
      </c>
      <c r="E28" s="71">
        <f t="shared" si="4"/>
        <v>42</v>
      </c>
      <c r="F28" s="67">
        <v>2</v>
      </c>
      <c r="G28" s="67">
        <v>5</v>
      </c>
      <c r="H28" s="67">
        <v>0</v>
      </c>
      <c r="I28" s="67">
        <v>0</v>
      </c>
      <c r="J28" s="67">
        <f t="shared" si="5"/>
        <v>12</v>
      </c>
      <c r="K28" s="67">
        <f t="shared" si="5"/>
        <v>12</v>
      </c>
      <c r="L28" s="67">
        <f t="shared" si="5"/>
        <v>12</v>
      </c>
      <c r="M28" s="67">
        <f t="shared" si="6"/>
        <v>0</v>
      </c>
      <c r="N28" s="67">
        <f t="shared" si="6"/>
        <v>0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3</v>
      </c>
      <c r="T28" s="70">
        <f t="shared" si="11"/>
        <v>2</v>
      </c>
      <c r="U28" s="70">
        <f t="shared" si="12"/>
        <v>1</v>
      </c>
      <c r="V28" s="66">
        <f t="shared" si="2"/>
        <v>26</v>
      </c>
    </row>
    <row r="29" spans="1:22" ht="12.75" x14ac:dyDescent="0.2">
      <c r="A29" s="66">
        <v>27</v>
      </c>
      <c r="B29" s="66">
        <f t="shared" si="0"/>
        <v>7</v>
      </c>
      <c r="C29" s="67">
        <f t="shared" si="1"/>
        <v>39</v>
      </c>
      <c r="D29" s="68">
        <f t="shared" si="3"/>
        <v>6</v>
      </c>
      <c r="E29" s="71">
        <f t="shared" si="4"/>
        <v>45</v>
      </c>
      <c r="F29" s="67">
        <v>1</v>
      </c>
      <c r="G29" s="67">
        <v>6</v>
      </c>
      <c r="H29" s="67">
        <v>0</v>
      </c>
      <c r="I29" s="67">
        <v>0</v>
      </c>
      <c r="J29" s="67">
        <f t="shared" si="5"/>
        <v>13</v>
      </c>
      <c r="K29" s="67">
        <f t="shared" si="5"/>
        <v>13</v>
      </c>
      <c r="L29" s="67">
        <f t="shared" si="5"/>
        <v>13</v>
      </c>
      <c r="M29" s="67">
        <f t="shared" si="6"/>
        <v>0</v>
      </c>
      <c r="N29" s="67">
        <f t="shared" si="6"/>
        <v>0</v>
      </c>
      <c r="P29" s="70">
        <f t="shared" si="7"/>
        <v>0</v>
      </c>
      <c r="Q29" s="70">
        <f t="shared" si="8"/>
        <v>0</v>
      </c>
      <c r="R29" s="70">
        <f t="shared" si="9"/>
        <v>0</v>
      </c>
      <c r="S29" s="70">
        <f t="shared" si="10"/>
        <v>3</v>
      </c>
      <c r="T29" s="70">
        <f t="shared" si="11"/>
        <v>2</v>
      </c>
      <c r="U29" s="70">
        <f t="shared" si="12"/>
        <v>1</v>
      </c>
      <c r="V29" s="66">
        <f t="shared" si="2"/>
        <v>27</v>
      </c>
    </row>
    <row r="30" spans="1:22" ht="12.75" x14ac:dyDescent="0.2">
      <c r="A30" s="66">
        <v>28</v>
      </c>
      <c r="B30" s="66">
        <f t="shared" si="0"/>
        <v>7</v>
      </c>
      <c r="C30" s="67">
        <f t="shared" si="1"/>
        <v>42</v>
      </c>
      <c r="D30" s="68">
        <f t="shared" si="3"/>
        <v>6</v>
      </c>
      <c r="E30" s="71">
        <f t="shared" si="4"/>
        <v>48</v>
      </c>
      <c r="F30" s="67">
        <v>0</v>
      </c>
      <c r="G30" s="67">
        <v>7</v>
      </c>
      <c r="H30" s="67">
        <v>0</v>
      </c>
      <c r="I30" s="67">
        <v>0</v>
      </c>
      <c r="J30" s="67">
        <f t="shared" si="5"/>
        <v>14</v>
      </c>
      <c r="K30" s="67">
        <f t="shared" si="5"/>
        <v>14</v>
      </c>
      <c r="L30" s="67">
        <f t="shared" si="5"/>
        <v>14</v>
      </c>
      <c r="M30" s="67">
        <f t="shared" si="6"/>
        <v>0</v>
      </c>
      <c r="N30" s="67">
        <f t="shared" si="6"/>
        <v>0</v>
      </c>
      <c r="P30" s="70">
        <f t="shared" si="7"/>
        <v>0</v>
      </c>
      <c r="Q30" s="70">
        <f t="shared" si="8"/>
        <v>0</v>
      </c>
      <c r="R30" s="70">
        <f t="shared" si="9"/>
        <v>0</v>
      </c>
      <c r="S30" s="70">
        <f t="shared" si="10"/>
        <v>3</v>
      </c>
      <c r="T30" s="70">
        <f t="shared" si="11"/>
        <v>2</v>
      </c>
      <c r="U30" s="70">
        <f t="shared" si="12"/>
        <v>1</v>
      </c>
      <c r="V30" s="66">
        <f t="shared" si="2"/>
        <v>28</v>
      </c>
    </row>
    <row r="31" spans="1:22" ht="12.75" x14ac:dyDescent="0.2">
      <c r="A31" s="66">
        <v>29</v>
      </c>
      <c r="B31" s="66">
        <f t="shared" si="0"/>
        <v>8</v>
      </c>
      <c r="C31" s="67">
        <f t="shared" si="1"/>
        <v>39</v>
      </c>
      <c r="D31" s="68">
        <f t="shared" si="3"/>
        <v>7</v>
      </c>
      <c r="E31" s="71">
        <f t="shared" si="4"/>
        <v>46</v>
      </c>
      <c r="F31" s="67">
        <v>3</v>
      </c>
      <c r="G31" s="67">
        <v>5</v>
      </c>
      <c r="H31" s="67">
        <v>0</v>
      </c>
      <c r="I31" s="67">
        <v>0</v>
      </c>
      <c r="J31" s="67">
        <f t="shared" si="5"/>
        <v>13</v>
      </c>
      <c r="K31" s="67">
        <f t="shared" si="5"/>
        <v>13</v>
      </c>
      <c r="L31" s="67">
        <f t="shared" si="5"/>
        <v>13</v>
      </c>
      <c r="M31" s="67">
        <f t="shared" si="6"/>
        <v>0</v>
      </c>
      <c r="N31" s="67">
        <f t="shared" si="6"/>
        <v>0</v>
      </c>
      <c r="P31" s="70">
        <f t="shared" si="7"/>
        <v>0</v>
      </c>
      <c r="Q31" s="70">
        <f t="shared" si="8"/>
        <v>0</v>
      </c>
      <c r="R31" s="70">
        <f t="shared" si="9"/>
        <v>0</v>
      </c>
      <c r="S31" s="70">
        <f t="shared" si="10"/>
        <v>4</v>
      </c>
      <c r="T31" s="70">
        <f t="shared" si="11"/>
        <v>2</v>
      </c>
      <c r="U31" s="70">
        <f t="shared" si="12"/>
        <v>1</v>
      </c>
      <c r="V31" s="66">
        <f t="shared" si="2"/>
        <v>29</v>
      </c>
    </row>
    <row r="32" spans="1:22" ht="12.75" x14ac:dyDescent="0.2">
      <c r="A32" s="66">
        <v>30</v>
      </c>
      <c r="B32" s="66">
        <f t="shared" si="0"/>
        <v>8</v>
      </c>
      <c r="C32" s="67">
        <f t="shared" si="1"/>
        <v>42</v>
      </c>
      <c r="D32" s="68">
        <f t="shared" si="3"/>
        <v>7</v>
      </c>
      <c r="E32" s="71">
        <f t="shared" si="4"/>
        <v>49</v>
      </c>
      <c r="F32" s="67">
        <v>2</v>
      </c>
      <c r="G32" s="67">
        <v>6</v>
      </c>
      <c r="H32" s="67">
        <v>0</v>
      </c>
      <c r="I32" s="67">
        <v>0</v>
      </c>
      <c r="J32" s="67">
        <f t="shared" si="5"/>
        <v>14</v>
      </c>
      <c r="K32" s="67">
        <f t="shared" si="5"/>
        <v>14</v>
      </c>
      <c r="L32" s="67">
        <f t="shared" si="5"/>
        <v>14</v>
      </c>
      <c r="M32" s="67">
        <f t="shared" si="6"/>
        <v>0</v>
      </c>
      <c r="N32" s="67">
        <f t="shared" si="6"/>
        <v>0</v>
      </c>
      <c r="P32" s="70">
        <f t="shared" si="7"/>
        <v>0</v>
      </c>
      <c r="Q32" s="70">
        <f t="shared" si="8"/>
        <v>0</v>
      </c>
      <c r="R32" s="70">
        <f t="shared" si="9"/>
        <v>0</v>
      </c>
      <c r="S32" s="70">
        <f t="shared" si="10"/>
        <v>4</v>
      </c>
      <c r="T32" s="70">
        <f t="shared" si="11"/>
        <v>2</v>
      </c>
      <c r="U32" s="70">
        <f t="shared" si="12"/>
        <v>1</v>
      </c>
      <c r="V32" s="66">
        <f t="shared" si="2"/>
        <v>30</v>
      </c>
    </row>
    <row r="33" spans="1:22" ht="12.75" x14ac:dyDescent="0.2">
      <c r="A33" s="66">
        <v>31</v>
      </c>
      <c r="B33" s="66">
        <f t="shared" si="0"/>
        <v>8</v>
      </c>
      <c r="C33" s="67">
        <f t="shared" si="1"/>
        <v>45</v>
      </c>
      <c r="D33" s="68">
        <f t="shared" si="3"/>
        <v>7</v>
      </c>
      <c r="E33" s="71">
        <f t="shared" si="4"/>
        <v>52</v>
      </c>
      <c r="F33" s="67">
        <v>1</v>
      </c>
      <c r="G33" s="67">
        <v>7</v>
      </c>
      <c r="H33" s="67">
        <v>0</v>
      </c>
      <c r="I33" s="67">
        <v>0</v>
      </c>
      <c r="J33" s="67">
        <f t="shared" si="5"/>
        <v>15</v>
      </c>
      <c r="K33" s="67">
        <f t="shared" si="5"/>
        <v>15</v>
      </c>
      <c r="L33" s="67">
        <f t="shared" si="5"/>
        <v>15</v>
      </c>
      <c r="M33" s="67">
        <f t="shared" si="6"/>
        <v>0</v>
      </c>
      <c r="N33" s="67">
        <f t="shared" si="6"/>
        <v>0</v>
      </c>
      <c r="P33" s="70">
        <f t="shared" si="7"/>
        <v>0</v>
      </c>
      <c r="Q33" s="70">
        <f t="shared" si="8"/>
        <v>0</v>
      </c>
      <c r="R33" s="70">
        <f t="shared" si="9"/>
        <v>0</v>
      </c>
      <c r="S33" s="70">
        <f t="shared" si="10"/>
        <v>4</v>
      </c>
      <c r="T33" s="70">
        <f t="shared" si="11"/>
        <v>2</v>
      </c>
      <c r="U33" s="70">
        <f t="shared" si="12"/>
        <v>1</v>
      </c>
      <c r="V33" s="66">
        <f t="shared" si="2"/>
        <v>31</v>
      </c>
    </row>
    <row r="34" spans="1:22" ht="12.75" x14ac:dyDescent="0.2">
      <c r="A34" s="66">
        <v>32</v>
      </c>
      <c r="B34" s="66">
        <f t="shared" si="0"/>
        <v>8</v>
      </c>
      <c r="C34" s="67">
        <f t="shared" si="1"/>
        <v>48</v>
      </c>
      <c r="D34" s="68">
        <f t="shared" si="3"/>
        <v>7</v>
      </c>
      <c r="E34" s="71">
        <f t="shared" si="4"/>
        <v>55</v>
      </c>
      <c r="F34" s="67">
        <v>0</v>
      </c>
      <c r="G34" s="67">
        <v>8</v>
      </c>
      <c r="H34" s="67">
        <v>0</v>
      </c>
      <c r="I34" s="67">
        <v>0</v>
      </c>
      <c r="J34" s="67">
        <f t="shared" si="5"/>
        <v>16</v>
      </c>
      <c r="K34" s="67">
        <f t="shared" si="5"/>
        <v>16</v>
      </c>
      <c r="L34" s="67">
        <f t="shared" si="5"/>
        <v>16</v>
      </c>
      <c r="M34" s="67">
        <f t="shared" si="6"/>
        <v>0</v>
      </c>
      <c r="N34" s="67">
        <f t="shared" si="6"/>
        <v>0</v>
      </c>
      <c r="P34" s="70">
        <f t="shared" si="7"/>
        <v>0</v>
      </c>
      <c r="Q34" s="70">
        <f t="shared" si="8"/>
        <v>0</v>
      </c>
      <c r="R34" s="70">
        <f t="shared" si="9"/>
        <v>0</v>
      </c>
      <c r="S34" s="70">
        <f t="shared" si="10"/>
        <v>4</v>
      </c>
      <c r="T34" s="70">
        <f t="shared" si="11"/>
        <v>2</v>
      </c>
      <c r="U34" s="70">
        <f t="shared" si="12"/>
        <v>1</v>
      </c>
      <c r="V34" s="66">
        <f t="shared" si="2"/>
        <v>32</v>
      </c>
    </row>
    <row r="35" spans="1:22" ht="12.75" x14ac:dyDescent="0.2">
      <c r="A35" s="66">
        <v>33</v>
      </c>
      <c r="B35" s="66">
        <f t="shared" si="0"/>
        <v>9</v>
      </c>
      <c r="C35" s="67">
        <f t="shared" si="1"/>
        <v>45</v>
      </c>
      <c r="D35" s="68">
        <f t="shared" si="3"/>
        <v>8</v>
      </c>
      <c r="E35" s="71">
        <f t="shared" si="4"/>
        <v>53</v>
      </c>
      <c r="F35" s="67">
        <v>3</v>
      </c>
      <c r="G35" s="67">
        <v>6</v>
      </c>
      <c r="H35" s="67">
        <v>0</v>
      </c>
      <c r="I35" s="67">
        <v>0</v>
      </c>
      <c r="J35" s="67">
        <f t="shared" si="5"/>
        <v>15</v>
      </c>
      <c r="K35" s="67">
        <f t="shared" si="5"/>
        <v>15</v>
      </c>
      <c r="L35" s="67">
        <f t="shared" si="5"/>
        <v>15</v>
      </c>
      <c r="M35" s="67">
        <f t="shared" ref="M35:N66" si="13">$H35*2+$I35*3</f>
        <v>0</v>
      </c>
      <c r="N35" s="67">
        <f t="shared" si="13"/>
        <v>0</v>
      </c>
      <c r="P35" s="70">
        <f t="shared" si="7"/>
        <v>0</v>
      </c>
      <c r="Q35" s="70">
        <f t="shared" si="8"/>
        <v>0</v>
      </c>
      <c r="R35" s="70">
        <f t="shared" si="9"/>
        <v>1</v>
      </c>
      <c r="S35" s="70">
        <f t="shared" si="10"/>
        <v>4</v>
      </c>
      <c r="T35" s="70">
        <f t="shared" si="11"/>
        <v>2</v>
      </c>
      <c r="U35" s="70">
        <f t="shared" si="12"/>
        <v>1</v>
      </c>
      <c r="V35" s="66">
        <f t="shared" si="2"/>
        <v>33</v>
      </c>
    </row>
    <row r="36" spans="1:22" ht="12.75" x14ac:dyDescent="0.2">
      <c r="A36" s="66">
        <v>34</v>
      </c>
      <c r="B36" s="66">
        <f t="shared" si="0"/>
        <v>9</v>
      </c>
      <c r="C36" s="67">
        <f t="shared" si="1"/>
        <v>48</v>
      </c>
      <c r="D36" s="68">
        <f t="shared" si="3"/>
        <v>8</v>
      </c>
      <c r="E36" s="71">
        <f t="shared" si="4"/>
        <v>56</v>
      </c>
      <c r="F36" s="67">
        <v>2</v>
      </c>
      <c r="G36" s="67">
        <v>7</v>
      </c>
      <c r="H36" s="67">
        <v>0</v>
      </c>
      <c r="I36" s="67">
        <v>0</v>
      </c>
      <c r="J36" s="67">
        <f t="shared" si="5"/>
        <v>16</v>
      </c>
      <c r="K36" s="67">
        <f t="shared" si="5"/>
        <v>16</v>
      </c>
      <c r="L36" s="67">
        <f t="shared" si="5"/>
        <v>16</v>
      </c>
      <c r="M36" s="67">
        <f t="shared" si="13"/>
        <v>0</v>
      </c>
      <c r="N36" s="67">
        <f t="shared" si="13"/>
        <v>0</v>
      </c>
      <c r="P36" s="70">
        <f t="shared" si="7"/>
        <v>0</v>
      </c>
      <c r="Q36" s="70">
        <f t="shared" si="8"/>
        <v>0</v>
      </c>
      <c r="R36" s="70">
        <f t="shared" si="9"/>
        <v>1</v>
      </c>
      <c r="S36" s="70">
        <f t="shared" si="10"/>
        <v>4</v>
      </c>
      <c r="T36" s="70">
        <f t="shared" si="11"/>
        <v>2</v>
      </c>
      <c r="U36" s="70">
        <f t="shared" si="12"/>
        <v>1</v>
      </c>
      <c r="V36" s="66">
        <f t="shared" si="2"/>
        <v>34</v>
      </c>
    </row>
    <row r="37" spans="1:22" ht="12.75" x14ac:dyDescent="0.2">
      <c r="A37" s="66">
        <v>35</v>
      </c>
      <c r="B37" s="66">
        <f t="shared" si="0"/>
        <v>9</v>
      </c>
      <c r="C37" s="67">
        <f t="shared" si="1"/>
        <v>51</v>
      </c>
      <c r="D37" s="68">
        <f t="shared" si="3"/>
        <v>8</v>
      </c>
      <c r="E37" s="71">
        <f t="shared" si="4"/>
        <v>59</v>
      </c>
      <c r="F37" s="67">
        <v>1</v>
      </c>
      <c r="G37" s="67">
        <v>8</v>
      </c>
      <c r="H37" s="67">
        <v>0</v>
      </c>
      <c r="I37" s="67">
        <v>0</v>
      </c>
      <c r="J37" s="67">
        <f t="shared" si="5"/>
        <v>17</v>
      </c>
      <c r="K37" s="67">
        <f t="shared" si="5"/>
        <v>17</v>
      </c>
      <c r="L37" s="67">
        <f t="shared" si="5"/>
        <v>17</v>
      </c>
      <c r="M37" s="67">
        <f t="shared" si="13"/>
        <v>0</v>
      </c>
      <c r="N37" s="67">
        <f t="shared" si="13"/>
        <v>0</v>
      </c>
      <c r="P37" s="70">
        <f t="shared" si="7"/>
        <v>0</v>
      </c>
      <c r="Q37" s="70">
        <f t="shared" si="8"/>
        <v>0</v>
      </c>
      <c r="R37" s="70">
        <f t="shared" si="9"/>
        <v>1</v>
      </c>
      <c r="S37" s="70">
        <f t="shared" si="10"/>
        <v>4</v>
      </c>
      <c r="T37" s="70">
        <f t="shared" si="11"/>
        <v>2</v>
      </c>
      <c r="U37" s="70">
        <f t="shared" si="12"/>
        <v>1</v>
      </c>
      <c r="V37" s="66">
        <f t="shared" si="2"/>
        <v>35</v>
      </c>
    </row>
    <row r="38" spans="1:22" ht="12.75" x14ac:dyDescent="0.2">
      <c r="A38" s="66">
        <v>36</v>
      </c>
      <c r="B38" s="66">
        <f t="shared" si="0"/>
        <v>9</v>
      </c>
      <c r="C38" s="67">
        <f t="shared" si="1"/>
        <v>54</v>
      </c>
      <c r="D38" s="68">
        <f t="shared" si="3"/>
        <v>8</v>
      </c>
      <c r="E38" s="71">
        <f t="shared" si="4"/>
        <v>62</v>
      </c>
      <c r="F38" s="67">
        <v>0</v>
      </c>
      <c r="G38" s="67">
        <v>9</v>
      </c>
      <c r="H38" s="67">
        <v>0</v>
      </c>
      <c r="I38" s="67">
        <v>0</v>
      </c>
      <c r="J38" s="67">
        <f t="shared" si="5"/>
        <v>18</v>
      </c>
      <c r="K38" s="67">
        <f t="shared" si="5"/>
        <v>18</v>
      </c>
      <c r="L38" s="67">
        <f t="shared" si="5"/>
        <v>18</v>
      </c>
      <c r="M38" s="67">
        <f t="shared" si="13"/>
        <v>0</v>
      </c>
      <c r="N38" s="67">
        <f t="shared" si="13"/>
        <v>0</v>
      </c>
      <c r="P38" s="70">
        <f t="shared" si="7"/>
        <v>0</v>
      </c>
      <c r="Q38" s="70">
        <f t="shared" si="8"/>
        <v>0</v>
      </c>
      <c r="R38" s="70">
        <f t="shared" si="9"/>
        <v>1</v>
      </c>
      <c r="S38" s="70">
        <f t="shared" si="10"/>
        <v>4</v>
      </c>
      <c r="T38" s="70">
        <f t="shared" si="11"/>
        <v>2</v>
      </c>
      <c r="U38" s="70">
        <f t="shared" si="12"/>
        <v>1</v>
      </c>
      <c r="V38" s="66">
        <f t="shared" si="2"/>
        <v>36</v>
      </c>
    </row>
    <row r="39" spans="1:22" ht="12.75" x14ac:dyDescent="0.2">
      <c r="A39" s="66">
        <v>37</v>
      </c>
      <c r="B39" s="66">
        <f t="shared" si="0"/>
        <v>10</v>
      </c>
      <c r="C39" s="67">
        <f t="shared" si="1"/>
        <v>51</v>
      </c>
      <c r="D39" s="68">
        <f t="shared" si="3"/>
        <v>9</v>
      </c>
      <c r="E39" s="71">
        <f t="shared" si="4"/>
        <v>60</v>
      </c>
      <c r="F39" s="67">
        <v>3</v>
      </c>
      <c r="G39" s="67">
        <v>7</v>
      </c>
      <c r="H39" s="67">
        <v>0</v>
      </c>
      <c r="I39" s="67">
        <v>0</v>
      </c>
      <c r="J39" s="67">
        <f t="shared" si="5"/>
        <v>17</v>
      </c>
      <c r="K39" s="67">
        <f t="shared" si="5"/>
        <v>17</v>
      </c>
      <c r="L39" s="67">
        <f t="shared" si="5"/>
        <v>17</v>
      </c>
      <c r="M39" s="67">
        <f t="shared" si="13"/>
        <v>0</v>
      </c>
      <c r="N39" s="67">
        <f t="shared" si="13"/>
        <v>0</v>
      </c>
      <c r="P39" s="70">
        <f t="shared" si="7"/>
        <v>0</v>
      </c>
      <c r="Q39" s="70">
        <f t="shared" si="8"/>
        <v>0</v>
      </c>
      <c r="R39" s="70">
        <f t="shared" si="9"/>
        <v>2</v>
      </c>
      <c r="S39" s="70">
        <f t="shared" si="10"/>
        <v>4</v>
      </c>
      <c r="T39" s="70">
        <f t="shared" si="11"/>
        <v>2</v>
      </c>
      <c r="U39" s="70">
        <f t="shared" si="12"/>
        <v>1</v>
      </c>
      <c r="V39" s="66">
        <f t="shared" si="2"/>
        <v>37</v>
      </c>
    </row>
    <row r="40" spans="1:22" ht="12.75" x14ac:dyDescent="0.2">
      <c r="A40" s="66">
        <v>38</v>
      </c>
      <c r="B40" s="66">
        <f t="shared" si="0"/>
        <v>10</v>
      </c>
      <c r="C40" s="67">
        <f t="shared" si="1"/>
        <v>54</v>
      </c>
      <c r="D40" s="68">
        <f t="shared" si="3"/>
        <v>9</v>
      </c>
      <c r="E40" s="71">
        <f t="shared" si="4"/>
        <v>63</v>
      </c>
      <c r="F40" s="67">
        <v>2</v>
      </c>
      <c r="G40" s="67">
        <v>8</v>
      </c>
      <c r="H40" s="67">
        <v>0</v>
      </c>
      <c r="I40" s="67">
        <v>0</v>
      </c>
      <c r="J40" s="67">
        <f t="shared" si="5"/>
        <v>18</v>
      </c>
      <c r="K40" s="67">
        <f t="shared" si="5"/>
        <v>18</v>
      </c>
      <c r="L40" s="67">
        <f t="shared" si="5"/>
        <v>18</v>
      </c>
      <c r="M40" s="67">
        <f t="shared" si="13"/>
        <v>0</v>
      </c>
      <c r="N40" s="67">
        <f t="shared" si="13"/>
        <v>0</v>
      </c>
      <c r="P40" s="70">
        <f t="shared" si="7"/>
        <v>0</v>
      </c>
      <c r="Q40" s="70">
        <f t="shared" si="8"/>
        <v>0</v>
      </c>
      <c r="R40" s="70">
        <f t="shared" si="9"/>
        <v>2</v>
      </c>
      <c r="S40" s="70">
        <f t="shared" si="10"/>
        <v>4</v>
      </c>
      <c r="T40" s="70">
        <f t="shared" si="11"/>
        <v>2</v>
      </c>
      <c r="U40" s="70">
        <f t="shared" si="12"/>
        <v>1</v>
      </c>
      <c r="V40" s="66">
        <f t="shared" si="2"/>
        <v>38</v>
      </c>
    </row>
    <row r="41" spans="1:22" ht="12.75" x14ac:dyDescent="0.2">
      <c r="A41" s="66">
        <v>39</v>
      </c>
      <c r="B41" s="66">
        <f t="shared" si="0"/>
        <v>10</v>
      </c>
      <c r="C41" s="67">
        <f t="shared" si="1"/>
        <v>57</v>
      </c>
      <c r="D41" s="68">
        <f t="shared" si="3"/>
        <v>9</v>
      </c>
      <c r="E41" s="71">
        <f t="shared" si="4"/>
        <v>66</v>
      </c>
      <c r="F41" s="67">
        <v>1</v>
      </c>
      <c r="G41" s="67">
        <v>9</v>
      </c>
      <c r="H41" s="67">
        <v>0</v>
      </c>
      <c r="I41" s="67">
        <v>0</v>
      </c>
      <c r="J41" s="67">
        <f t="shared" si="5"/>
        <v>19</v>
      </c>
      <c r="K41" s="67">
        <f t="shared" si="5"/>
        <v>19</v>
      </c>
      <c r="L41" s="67">
        <f t="shared" si="5"/>
        <v>19</v>
      </c>
      <c r="M41" s="67">
        <f t="shared" si="13"/>
        <v>0</v>
      </c>
      <c r="N41" s="67">
        <f t="shared" si="13"/>
        <v>0</v>
      </c>
      <c r="P41" s="70">
        <f t="shared" si="7"/>
        <v>0</v>
      </c>
      <c r="Q41" s="70">
        <f t="shared" si="8"/>
        <v>0</v>
      </c>
      <c r="R41" s="70">
        <f t="shared" si="9"/>
        <v>2</v>
      </c>
      <c r="S41" s="70">
        <f t="shared" si="10"/>
        <v>4</v>
      </c>
      <c r="T41" s="70">
        <f t="shared" si="11"/>
        <v>2</v>
      </c>
      <c r="U41" s="70">
        <f t="shared" si="12"/>
        <v>1</v>
      </c>
      <c r="V41" s="66">
        <f t="shared" si="2"/>
        <v>39</v>
      </c>
    </row>
    <row r="42" spans="1:22" ht="12.75" x14ac:dyDescent="0.2">
      <c r="A42" s="66">
        <v>40</v>
      </c>
      <c r="B42" s="66">
        <f t="shared" si="0"/>
        <v>10</v>
      </c>
      <c r="C42" s="67">
        <f t="shared" si="1"/>
        <v>60</v>
      </c>
      <c r="D42" s="68">
        <f t="shared" si="3"/>
        <v>9</v>
      </c>
      <c r="E42" s="71">
        <f t="shared" si="4"/>
        <v>69</v>
      </c>
      <c r="F42" s="67">
        <v>0</v>
      </c>
      <c r="G42" s="67">
        <v>10</v>
      </c>
      <c r="H42" s="67">
        <v>0</v>
      </c>
      <c r="I42" s="67">
        <v>0</v>
      </c>
      <c r="J42" s="67">
        <f t="shared" si="5"/>
        <v>20</v>
      </c>
      <c r="K42" s="67">
        <f t="shared" si="5"/>
        <v>20</v>
      </c>
      <c r="L42" s="67">
        <f t="shared" si="5"/>
        <v>20</v>
      </c>
      <c r="M42" s="67">
        <f t="shared" si="13"/>
        <v>0</v>
      </c>
      <c r="N42" s="67">
        <f t="shared" si="13"/>
        <v>0</v>
      </c>
      <c r="P42" s="70">
        <f t="shared" si="7"/>
        <v>0</v>
      </c>
      <c r="Q42" s="70">
        <f t="shared" si="8"/>
        <v>0</v>
      </c>
      <c r="R42" s="70">
        <f t="shared" si="9"/>
        <v>2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2"/>
        <v>40</v>
      </c>
    </row>
    <row r="43" spans="1:22" ht="12.75" x14ac:dyDescent="0.2">
      <c r="A43" s="66">
        <v>41</v>
      </c>
      <c r="B43" s="66">
        <f t="shared" si="0"/>
        <v>11</v>
      </c>
      <c r="C43" s="67">
        <f t="shared" si="1"/>
        <v>57</v>
      </c>
      <c r="D43" s="68">
        <f t="shared" si="3"/>
        <v>10</v>
      </c>
      <c r="E43" s="71">
        <f t="shared" si="4"/>
        <v>67</v>
      </c>
      <c r="F43" s="67">
        <v>3</v>
      </c>
      <c r="G43" s="67">
        <v>8</v>
      </c>
      <c r="H43" s="67">
        <v>0</v>
      </c>
      <c r="I43" s="67">
        <v>0</v>
      </c>
      <c r="J43" s="67">
        <f t="shared" si="5"/>
        <v>19</v>
      </c>
      <c r="K43" s="67">
        <f t="shared" si="5"/>
        <v>19</v>
      </c>
      <c r="L43" s="67">
        <f t="shared" si="5"/>
        <v>19</v>
      </c>
      <c r="M43" s="67">
        <f t="shared" si="13"/>
        <v>0</v>
      </c>
      <c r="N43" s="67">
        <f t="shared" si="13"/>
        <v>0</v>
      </c>
      <c r="P43" s="70">
        <f t="shared" si="7"/>
        <v>0</v>
      </c>
      <c r="Q43" s="70">
        <f t="shared" si="8"/>
        <v>0</v>
      </c>
      <c r="R43" s="70">
        <f t="shared" si="9"/>
        <v>3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2"/>
        <v>41</v>
      </c>
    </row>
    <row r="44" spans="1:22" ht="12.75" x14ac:dyDescent="0.2">
      <c r="A44" s="66">
        <v>42</v>
      </c>
      <c r="B44" s="66">
        <f t="shared" si="0"/>
        <v>11</v>
      </c>
      <c r="C44" s="67">
        <f t="shared" si="1"/>
        <v>60</v>
      </c>
      <c r="D44" s="68">
        <f t="shared" si="3"/>
        <v>10</v>
      </c>
      <c r="E44" s="71">
        <f t="shared" si="4"/>
        <v>70</v>
      </c>
      <c r="F44" s="67">
        <v>2</v>
      </c>
      <c r="G44" s="67">
        <v>9</v>
      </c>
      <c r="H44" s="67">
        <v>0</v>
      </c>
      <c r="I44" s="67">
        <v>0</v>
      </c>
      <c r="J44" s="67">
        <f t="shared" si="5"/>
        <v>20</v>
      </c>
      <c r="K44" s="67">
        <f t="shared" si="5"/>
        <v>20</v>
      </c>
      <c r="L44" s="67">
        <f t="shared" si="5"/>
        <v>20</v>
      </c>
      <c r="M44" s="67">
        <f t="shared" si="13"/>
        <v>0</v>
      </c>
      <c r="N44" s="67">
        <f t="shared" si="13"/>
        <v>0</v>
      </c>
      <c r="P44" s="70">
        <f t="shared" si="7"/>
        <v>0</v>
      </c>
      <c r="Q44" s="70">
        <f t="shared" si="8"/>
        <v>0</v>
      </c>
      <c r="R44" s="70">
        <f t="shared" si="9"/>
        <v>3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2"/>
        <v>42</v>
      </c>
    </row>
    <row r="45" spans="1:22" ht="12.75" x14ac:dyDescent="0.2">
      <c r="A45" s="66">
        <v>43</v>
      </c>
      <c r="B45" s="66">
        <f t="shared" si="0"/>
        <v>11</v>
      </c>
      <c r="C45" s="67">
        <f t="shared" si="1"/>
        <v>63</v>
      </c>
      <c r="D45" s="68">
        <f t="shared" si="3"/>
        <v>10</v>
      </c>
      <c r="E45" s="71">
        <f t="shared" si="4"/>
        <v>73</v>
      </c>
      <c r="F45" s="67">
        <v>1</v>
      </c>
      <c r="G45" s="67">
        <v>10</v>
      </c>
      <c r="H45" s="67">
        <v>0</v>
      </c>
      <c r="I45" s="67">
        <v>0</v>
      </c>
      <c r="J45" s="67">
        <f t="shared" si="5"/>
        <v>21</v>
      </c>
      <c r="K45" s="67">
        <f t="shared" si="5"/>
        <v>21</v>
      </c>
      <c r="L45" s="67">
        <f t="shared" si="5"/>
        <v>21</v>
      </c>
      <c r="M45" s="67">
        <f t="shared" si="13"/>
        <v>0</v>
      </c>
      <c r="N45" s="67">
        <f t="shared" si="13"/>
        <v>0</v>
      </c>
      <c r="P45" s="70">
        <f t="shared" si="7"/>
        <v>0</v>
      </c>
      <c r="Q45" s="70">
        <f t="shared" si="8"/>
        <v>0</v>
      </c>
      <c r="R45" s="70">
        <f t="shared" si="9"/>
        <v>3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2"/>
        <v>43</v>
      </c>
    </row>
    <row r="46" spans="1:22" ht="12.75" x14ac:dyDescent="0.2">
      <c r="A46" s="66">
        <v>44</v>
      </c>
      <c r="B46" s="66">
        <f t="shared" si="0"/>
        <v>11</v>
      </c>
      <c r="C46" s="67">
        <f t="shared" si="1"/>
        <v>66</v>
      </c>
      <c r="D46" s="68">
        <f t="shared" si="3"/>
        <v>10</v>
      </c>
      <c r="E46" s="71">
        <f t="shared" si="4"/>
        <v>76</v>
      </c>
      <c r="F46" s="67">
        <v>0</v>
      </c>
      <c r="G46" s="67">
        <v>11</v>
      </c>
      <c r="H46" s="67">
        <v>0</v>
      </c>
      <c r="I46" s="67">
        <v>0</v>
      </c>
      <c r="J46" s="67">
        <f t="shared" si="5"/>
        <v>22</v>
      </c>
      <c r="K46" s="67">
        <f t="shared" si="5"/>
        <v>22</v>
      </c>
      <c r="L46" s="67">
        <f t="shared" si="5"/>
        <v>22</v>
      </c>
      <c r="M46" s="67">
        <f t="shared" si="13"/>
        <v>0</v>
      </c>
      <c r="N46" s="67">
        <f t="shared" si="13"/>
        <v>0</v>
      </c>
      <c r="P46" s="70">
        <f t="shared" si="7"/>
        <v>0</v>
      </c>
      <c r="Q46" s="70">
        <f t="shared" si="8"/>
        <v>0</v>
      </c>
      <c r="R46" s="70">
        <f t="shared" si="9"/>
        <v>3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2"/>
        <v>44</v>
      </c>
    </row>
    <row r="47" spans="1:22" ht="12.75" x14ac:dyDescent="0.2">
      <c r="A47" s="66">
        <v>45</v>
      </c>
      <c r="B47" s="66">
        <f t="shared" si="0"/>
        <v>12</v>
      </c>
      <c r="C47" s="67">
        <f t="shared" si="1"/>
        <v>63</v>
      </c>
      <c r="D47" s="68">
        <f t="shared" si="3"/>
        <v>11</v>
      </c>
      <c r="E47" s="71">
        <f t="shared" si="4"/>
        <v>74</v>
      </c>
      <c r="F47" s="67">
        <v>3</v>
      </c>
      <c r="G47" s="67">
        <v>9</v>
      </c>
      <c r="H47" s="67">
        <v>0</v>
      </c>
      <c r="I47" s="67">
        <v>0</v>
      </c>
      <c r="J47" s="67">
        <f t="shared" si="5"/>
        <v>21</v>
      </c>
      <c r="K47" s="67">
        <f t="shared" si="5"/>
        <v>21</v>
      </c>
      <c r="L47" s="67">
        <f t="shared" si="5"/>
        <v>21</v>
      </c>
      <c r="M47" s="67">
        <f t="shared" si="13"/>
        <v>0</v>
      </c>
      <c r="N47" s="67">
        <f t="shared" si="13"/>
        <v>0</v>
      </c>
      <c r="P47" s="70">
        <f t="shared" si="7"/>
        <v>0</v>
      </c>
      <c r="Q47" s="70">
        <f t="shared" si="8"/>
        <v>0</v>
      </c>
      <c r="R47" s="70">
        <f t="shared" si="9"/>
        <v>4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2"/>
        <v>45</v>
      </c>
    </row>
    <row r="48" spans="1:22" ht="12.75" x14ac:dyDescent="0.2">
      <c r="A48" s="66">
        <v>46</v>
      </c>
      <c r="B48" s="66">
        <f t="shared" si="0"/>
        <v>12</v>
      </c>
      <c r="C48" s="67">
        <f t="shared" si="1"/>
        <v>66</v>
      </c>
      <c r="D48" s="68">
        <f t="shared" si="3"/>
        <v>11</v>
      </c>
      <c r="E48" s="71">
        <f t="shared" si="4"/>
        <v>77</v>
      </c>
      <c r="F48" s="67">
        <v>2</v>
      </c>
      <c r="G48" s="67">
        <v>10</v>
      </c>
      <c r="H48" s="67">
        <v>0</v>
      </c>
      <c r="I48" s="67">
        <v>0</v>
      </c>
      <c r="J48" s="67">
        <f t="shared" si="5"/>
        <v>22</v>
      </c>
      <c r="K48" s="67">
        <f t="shared" si="5"/>
        <v>22</v>
      </c>
      <c r="L48" s="67">
        <f t="shared" si="5"/>
        <v>22</v>
      </c>
      <c r="M48" s="67">
        <f t="shared" si="13"/>
        <v>0</v>
      </c>
      <c r="N48" s="67">
        <f t="shared" si="13"/>
        <v>0</v>
      </c>
      <c r="P48" s="70">
        <f t="shared" si="7"/>
        <v>0</v>
      </c>
      <c r="Q48" s="70">
        <f t="shared" si="8"/>
        <v>0</v>
      </c>
      <c r="R48" s="70">
        <f t="shared" si="9"/>
        <v>4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2"/>
        <v>46</v>
      </c>
    </row>
    <row r="49" spans="1:22" ht="12.75" x14ac:dyDescent="0.2">
      <c r="A49" s="66">
        <v>47</v>
      </c>
      <c r="B49" s="66">
        <f t="shared" si="0"/>
        <v>12</v>
      </c>
      <c r="C49" s="67">
        <f t="shared" si="1"/>
        <v>69</v>
      </c>
      <c r="D49" s="68">
        <f t="shared" si="3"/>
        <v>11</v>
      </c>
      <c r="E49" s="71">
        <f t="shared" si="4"/>
        <v>80</v>
      </c>
      <c r="F49" s="67">
        <v>1</v>
      </c>
      <c r="G49" s="67">
        <v>11</v>
      </c>
      <c r="H49" s="67">
        <v>0</v>
      </c>
      <c r="I49" s="67">
        <v>0</v>
      </c>
      <c r="J49" s="67">
        <f t="shared" si="5"/>
        <v>23</v>
      </c>
      <c r="K49" s="67">
        <f t="shared" si="5"/>
        <v>23</v>
      </c>
      <c r="L49" s="67">
        <f t="shared" si="5"/>
        <v>23</v>
      </c>
      <c r="M49" s="67">
        <f t="shared" si="13"/>
        <v>0</v>
      </c>
      <c r="N49" s="67">
        <f t="shared" si="13"/>
        <v>0</v>
      </c>
      <c r="P49" s="70">
        <f t="shared" si="7"/>
        <v>0</v>
      </c>
      <c r="Q49" s="70">
        <f t="shared" si="8"/>
        <v>0</v>
      </c>
      <c r="R49" s="70">
        <f t="shared" si="9"/>
        <v>4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2"/>
        <v>47</v>
      </c>
    </row>
    <row r="50" spans="1:22" ht="12.75" x14ac:dyDescent="0.2">
      <c r="A50" s="66">
        <v>48</v>
      </c>
      <c r="B50" s="66">
        <f t="shared" si="0"/>
        <v>12</v>
      </c>
      <c r="C50" s="67">
        <f t="shared" si="1"/>
        <v>72</v>
      </c>
      <c r="D50" s="68">
        <f t="shared" si="3"/>
        <v>11</v>
      </c>
      <c r="E50" s="71">
        <f t="shared" si="4"/>
        <v>83</v>
      </c>
      <c r="F50" s="67">
        <v>0</v>
      </c>
      <c r="G50" s="67">
        <v>12</v>
      </c>
      <c r="H50" s="67">
        <v>0</v>
      </c>
      <c r="I50" s="67">
        <v>0</v>
      </c>
      <c r="J50" s="67">
        <f t="shared" si="5"/>
        <v>24</v>
      </c>
      <c r="K50" s="67">
        <f t="shared" si="5"/>
        <v>24</v>
      </c>
      <c r="L50" s="67">
        <f t="shared" si="5"/>
        <v>24</v>
      </c>
      <c r="M50" s="67">
        <f t="shared" si="13"/>
        <v>0</v>
      </c>
      <c r="N50" s="67">
        <f t="shared" si="13"/>
        <v>0</v>
      </c>
      <c r="P50" s="70">
        <f t="shared" si="7"/>
        <v>0</v>
      </c>
      <c r="Q50" s="70">
        <f t="shared" si="8"/>
        <v>0</v>
      </c>
      <c r="R50" s="70">
        <f t="shared" si="9"/>
        <v>4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2"/>
        <v>48</v>
      </c>
    </row>
    <row r="51" spans="1:22" ht="12.75" x14ac:dyDescent="0.2">
      <c r="A51" s="66">
        <v>49</v>
      </c>
      <c r="B51" s="66">
        <f t="shared" si="0"/>
        <v>13</v>
      </c>
      <c r="C51" s="67">
        <f t="shared" si="1"/>
        <v>69</v>
      </c>
      <c r="D51" s="68">
        <f t="shared" si="3"/>
        <v>12</v>
      </c>
      <c r="E51" s="71">
        <f t="shared" si="4"/>
        <v>81</v>
      </c>
      <c r="F51" s="67">
        <v>3</v>
      </c>
      <c r="G51" s="67">
        <v>10</v>
      </c>
      <c r="H51" s="67">
        <v>0</v>
      </c>
      <c r="I51" s="67">
        <v>0</v>
      </c>
      <c r="J51" s="67">
        <f t="shared" si="5"/>
        <v>23</v>
      </c>
      <c r="K51" s="67">
        <f t="shared" si="5"/>
        <v>23</v>
      </c>
      <c r="L51" s="67">
        <f t="shared" si="5"/>
        <v>23</v>
      </c>
      <c r="M51" s="67">
        <f t="shared" si="13"/>
        <v>0</v>
      </c>
      <c r="N51" s="67">
        <f t="shared" si="13"/>
        <v>0</v>
      </c>
      <c r="P51" s="70">
        <f t="shared" si="7"/>
        <v>0</v>
      </c>
      <c r="Q51" s="70">
        <f t="shared" si="8"/>
        <v>0</v>
      </c>
      <c r="R51" s="70">
        <f t="shared" si="9"/>
        <v>5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2"/>
        <v>49</v>
      </c>
    </row>
    <row r="52" spans="1:22" ht="12.75" x14ac:dyDescent="0.2">
      <c r="A52" s="66">
        <v>50</v>
      </c>
      <c r="B52" s="66">
        <f t="shared" si="0"/>
        <v>13</v>
      </c>
      <c r="C52" s="67">
        <f t="shared" si="1"/>
        <v>72</v>
      </c>
      <c r="D52" s="68">
        <f t="shared" si="3"/>
        <v>12</v>
      </c>
      <c r="E52" s="71">
        <f t="shared" si="4"/>
        <v>84</v>
      </c>
      <c r="F52" s="67">
        <v>2</v>
      </c>
      <c r="G52" s="67">
        <v>11</v>
      </c>
      <c r="H52" s="67">
        <v>0</v>
      </c>
      <c r="I52" s="67">
        <v>0</v>
      </c>
      <c r="J52" s="67">
        <f t="shared" si="5"/>
        <v>24</v>
      </c>
      <c r="K52" s="67">
        <f t="shared" si="5"/>
        <v>24</v>
      </c>
      <c r="L52" s="67">
        <f t="shared" si="5"/>
        <v>24</v>
      </c>
      <c r="M52" s="67">
        <f t="shared" si="13"/>
        <v>0</v>
      </c>
      <c r="N52" s="67">
        <f t="shared" si="13"/>
        <v>0</v>
      </c>
      <c r="P52" s="70">
        <f t="shared" si="7"/>
        <v>0</v>
      </c>
      <c r="Q52" s="70">
        <f t="shared" si="8"/>
        <v>0</v>
      </c>
      <c r="R52" s="70">
        <f t="shared" si="9"/>
        <v>5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2"/>
        <v>50</v>
      </c>
    </row>
    <row r="53" spans="1:22" ht="12.75" x14ac:dyDescent="0.2">
      <c r="A53" s="66">
        <v>51</v>
      </c>
      <c r="B53" s="66">
        <f t="shared" si="0"/>
        <v>13</v>
      </c>
      <c r="C53" s="67">
        <f t="shared" si="1"/>
        <v>75</v>
      </c>
      <c r="D53" s="68">
        <f t="shared" si="3"/>
        <v>12</v>
      </c>
      <c r="E53" s="71">
        <f t="shared" si="4"/>
        <v>87</v>
      </c>
      <c r="F53" s="67">
        <v>1</v>
      </c>
      <c r="G53" s="67">
        <v>12</v>
      </c>
      <c r="H53" s="67">
        <v>0</v>
      </c>
      <c r="I53" s="67">
        <v>0</v>
      </c>
      <c r="J53" s="67">
        <f t="shared" si="5"/>
        <v>25</v>
      </c>
      <c r="K53" s="67">
        <f t="shared" si="5"/>
        <v>25</v>
      </c>
      <c r="L53" s="67">
        <f t="shared" si="5"/>
        <v>25</v>
      </c>
      <c r="M53" s="67">
        <f t="shared" si="13"/>
        <v>0</v>
      </c>
      <c r="N53" s="67">
        <f t="shared" si="13"/>
        <v>0</v>
      </c>
      <c r="P53" s="70">
        <f t="shared" si="7"/>
        <v>0</v>
      </c>
      <c r="Q53" s="70">
        <f t="shared" si="8"/>
        <v>0</v>
      </c>
      <c r="R53" s="70">
        <f t="shared" si="9"/>
        <v>5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2"/>
        <v>51</v>
      </c>
    </row>
    <row r="54" spans="1:22" ht="12.75" x14ac:dyDescent="0.2">
      <c r="A54" s="66">
        <v>52</v>
      </c>
      <c r="B54" s="66">
        <f t="shared" si="0"/>
        <v>13</v>
      </c>
      <c r="C54" s="67">
        <f t="shared" si="1"/>
        <v>78</v>
      </c>
      <c r="D54" s="68">
        <f t="shared" si="3"/>
        <v>12</v>
      </c>
      <c r="E54" s="71">
        <f t="shared" si="4"/>
        <v>90</v>
      </c>
      <c r="F54" s="67">
        <v>0</v>
      </c>
      <c r="G54" s="67">
        <v>13</v>
      </c>
      <c r="H54" s="67">
        <v>0</v>
      </c>
      <c r="I54" s="67">
        <v>0</v>
      </c>
      <c r="J54" s="67">
        <f t="shared" si="5"/>
        <v>26</v>
      </c>
      <c r="K54" s="67">
        <f t="shared" si="5"/>
        <v>26</v>
      </c>
      <c r="L54" s="67">
        <f t="shared" si="5"/>
        <v>26</v>
      </c>
      <c r="M54" s="67">
        <f t="shared" si="13"/>
        <v>0</v>
      </c>
      <c r="N54" s="67">
        <f t="shared" si="13"/>
        <v>0</v>
      </c>
      <c r="P54" s="70">
        <f t="shared" si="7"/>
        <v>0</v>
      </c>
      <c r="Q54" s="70">
        <f t="shared" si="8"/>
        <v>0</v>
      </c>
      <c r="R54" s="70">
        <f t="shared" si="9"/>
        <v>5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2"/>
        <v>52</v>
      </c>
    </row>
    <row r="55" spans="1:22" ht="12.75" x14ac:dyDescent="0.2">
      <c r="A55" s="66">
        <v>53</v>
      </c>
      <c r="B55" s="66">
        <f t="shared" si="0"/>
        <v>14</v>
      </c>
      <c r="C55" s="67">
        <f t="shared" si="1"/>
        <v>75</v>
      </c>
      <c r="D55" s="68">
        <f t="shared" si="3"/>
        <v>13</v>
      </c>
      <c r="E55" s="71">
        <f t="shared" si="4"/>
        <v>88</v>
      </c>
      <c r="F55" s="67">
        <v>3</v>
      </c>
      <c r="G55" s="67">
        <v>11</v>
      </c>
      <c r="H55" s="67">
        <v>0</v>
      </c>
      <c r="I55" s="67">
        <v>0</v>
      </c>
      <c r="J55" s="67">
        <f t="shared" si="5"/>
        <v>25</v>
      </c>
      <c r="K55" s="67">
        <f t="shared" si="5"/>
        <v>25</v>
      </c>
      <c r="L55" s="67">
        <f t="shared" si="5"/>
        <v>25</v>
      </c>
      <c r="M55" s="67">
        <f t="shared" si="13"/>
        <v>0</v>
      </c>
      <c r="N55" s="67">
        <f t="shared" si="13"/>
        <v>0</v>
      </c>
      <c r="P55" s="70">
        <f t="shared" si="7"/>
        <v>0</v>
      </c>
      <c r="Q55" s="70">
        <f t="shared" si="8"/>
        <v>0</v>
      </c>
      <c r="R55" s="70">
        <f t="shared" si="9"/>
        <v>6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2"/>
        <v>53</v>
      </c>
    </row>
    <row r="56" spans="1:22" ht="12.75" x14ac:dyDescent="0.2">
      <c r="A56" s="66">
        <v>54</v>
      </c>
      <c r="B56" s="66">
        <f t="shared" si="0"/>
        <v>14</v>
      </c>
      <c r="C56" s="67">
        <f t="shared" si="1"/>
        <v>78</v>
      </c>
      <c r="D56" s="68">
        <f t="shared" si="3"/>
        <v>13</v>
      </c>
      <c r="E56" s="71">
        <f t="shared" si="4"/>
        <v>91</v>
      </c>
      <c r="F56" s="67">
        <v>2</v>
      </c>
      <c r="G56" s="67">
        <v>12</v>
      </c>
      <c r="H56" s="67">
        <v>0</v>
      </c>
      <c r="I56" s="67">
        <v>0</v>
      </c>
      <c r="J56" s="67">
        <f t="shared" si="5"/>
        <v>26</v>
      </c>
      <c r="K56" s="67">
        <f t="shared" si="5"/>
        <v>26</v>
      </c>
      <c r="L56" s="67">
        <f t="shared" si="5"/>
        <v>26</v>
      </c>
      <c r="M56" s="67">
        <f t="shared" si="13"/>
        <v>0</v>
      </c>
      <c r="N56" s="67">
        <f t="shared" si="13"/>
        <v>0</v>
      </c>
      <c r="P56" s="70">
        <f t="shared" si="7"/>
        <v>0</v>
      </c>
      <c r="Q56" s="70">
        <f t="shared" si="8"/>
        <v>0</v>
      </c>
      <c r="R56" s="70">
        <f t="shared" si="9"/>
        <v>6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2"/>
        <v>54</v>
      </c>
    </row>
    <row r="57" spans="1:22" ht="12.75" x14ac:dyDescent="0.2">
      <c r="A57" s="66">
        <v>55</v>
      </c>
      <c r="B57" s="66">
        <f t="shared" si="0"/>
        <v>14</v>
      </c>
      <c r="C57" s="67">
        <f t="shared" si="1"/>
        <v>81</v>
      </c>
      <c r="D57" s="68">
        <f t="shared" si="3"/>
        <v>13</v>
      </c>
      <c r="E57" s="71">
        <f t="shared" si="4"/>
        <v>94</v>
      </c>
      <c r="F57" s="67">
        <v>1</v>
      </c>
      <c r="G57" s="67">
        <v>13</v>
      </c>
      <c r="H57" s="67">
        <v>0</v>
      </c>
      <c r="I57" s="67">
        <v>0</v>
      </c>
      <c r="J57" s="67">
        <f t="shared" si="5"/>
        <v>27</v>
      </c>
      <c r="K57" s="67">
        <f t="shared" si="5"/>
        <v>27</v>
      </c>
      <c r="L57" s="67">
        <f t="shared" si="5"/>
        <v>27</v>
      </c>
      <c r="M57" s="67">
        <f t="shared" si="13"/>
        <v>0</v>
      </c>
      <c r="N57" s="67">
        <f t="shared" si="13"/>
        <v>0</v>
      </c>
      <c r="P57" s="70">
        <f t="shared" si="7"/>
        <v>0</v>
      </c>
      <c r="Q57" s="70">
        <f t="shared" si="8"/>
        <v>0</v>
      </c>
      <c r="R57" s="70">
        <f t="shared" si="9"/>
        <v>6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2"/>
        <v>55</v>
      </c>
    </row>
    <row r="58" spans="1:22" ht="12.75" x14ac:dyDescent="0.2">
      <c r="A58" s="66">
        <v>56</v>
      </c>
      <c r="B58" s="66">
        <f t="shared" si="0"/>
        <v>14</v>
      </c>
      <c r="C58" s="67">
        <f t="shared" si="1"/>
        <v>84</v>
      </c>
      <c r="D58" s="68">
        <f t="shared" si="3"/>
        <v>13</v>
      </c>
      <c r="E58" s="71">
        <f t="shared" si="4"/>
        <v>97</v>
      </c>
      <c r="F58" s="67">
        <v>0</v>
      </c>
      <c r="G58" s="67">
        <v>14</v>
      </c>
      <c r="H58" s="67">
        <v>0</v>
      </c>
      <c r="I58" s="67">
        <v>0</v>
      </c>
      <c r="J58" s="67">
        <f t="shared" si="5"/>
        <v>28</v>
      </c>
      <c r="K58" s="67">
        <f t="shared" si="5"/>
        <v>28</v>
      </c>
      <c r="L58" s="67">
        <f t="shared" si="5"/>
        <v>28</v>
      </c>
      <c r="M58" s="67">
        <f t="shared" si="13"/>
        <v>0</v>
      </c>
      <c r="N58" s="67">
        <f t="shared" si="13"/>
        <v>0</v>
      </c>
      <c r="P58" s="70">
        <f t="shared" si="7"/>
        <v>0</v>
      </c>
      <c r="Q58" s="70">
        <f t="shared" si="8"/>
        <v>0</v>
      </c>
      <c r="R58" s="70">
        <f t="shared" si="9"/>
        <v>6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2"/>
        <v>56</v>
      </c>
    </row>
    <row r="59" spans="1:22" ht="12.75" x14ac:dyDescent="0.2">
      <c r="A59" s="66">
        <v>57</v>
      </c>
      <c r="B59" s="66">
        <f t="shared" si="0"/>
        <v>15</v>
      </c>
      <c r="C59" s="67">
        <f t="shared" si="1"/>
        <v>81</v>
      </c>
      <c r="D59" s="68">
        <f t="shared" si="3"/>
        <v>14</v>
      </c>
      <c r="E59" s="71">
        <f t="shared" si="4"/>
        <v>95</v>
      </c>
      <c r="F59" s="67">
        <v>3</v>
      </c>
      <c r="G59" s="67">
        <v>12</v>
      </c>
      <c r="H59" s="67">
        <v>0</v>
      </c>
      <c r="I59" s="67">
        <v>0</v>
      </c>
      <c r="J59" s="67">
        <f t="shared" si="5"/>
        <v>27</v>
      </c>
      <c r="K59" s="67">
        <f t="shared" si="5"/>
        <v>27</v>
      </c>
      <c r="L59" s="67">
        <f t="shared" si="5"/>
        <v>27</v>
      </c>
      <c r="M59" s="67">
        <f t="shared" si="13"/>
        <v>0</v>
      </c>
      <c r="N59" s="67">
        <f t="shared" si="13"/>
        <v>0</v>
      </c>
      <c r="P59" s="70">
        <f t="shared" si="7"/>
        <v>0</v>
      </c>
      <c r="Q59" s="70">
        <f t="shared" si="8"/>
        <v>0</v>
      </c>
      <c r="R59" s="70">
        <f t="shared" si="9"/>
        <v>7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2"/>
        <v>57</v>
      </c>
    </row>
    <row r="60" spans="1:22" ht="12.75" x14ac:dyDescent="0.2">
      <c r="A60" s="66">
        <v>58</v>
      </c>
      <c r="B60" s="66">
        <f t="shared" si="0"/>
        <v>15</v>
      </c>
      <c r="C60" s="67">
        <f t="shared" si="1"/>
        <v>84</v>
      </c>
      <c r="D60" s="68">
        <f t="shared" si="3"/>
        <v>14</v>
      </c>
      <c r="E60" s="71">
        <f t="shared" si="4"/>
        <v>98</v>
      </c>
      <c r="F60" s="67">
        <v>2</v>
      </c>
      <c r="G60" s="67">
        <v>13</v>
      </c>
      <c r="H60" s="67">
        <v>0</v>
      </c>
      <c r="I60" s="67">
        <v>0</v>
      </c>
      <c r="J60" s="67">
        <f t="shared" si="5"/>
        <v>28</v>
      </c>
      <c r="K60" s="67">
        <f t="shared" si="5"/>
        <v>28</v>
      </c>
      <c r="L60" s="67">
        <f t="shared" si="5"/>
        <v>28</v>
      </c>
      <c r="M60" s="67">
        <f t="shared" si="13"/>
        <v>0</v>
      </c>
      <c r="N60" s="67">
        <f t="shared" si="13"/>
        <v>0</v>
      </c>
      <c r="P60" s="70">
        <f t="shared" si="7"/>
        <v>0</v>
      </c>
      <c r="Q60" s="70">
        <f t="shared" si="8"/>
        <v>0</v>
      </c>
      <c r="R60" s="70">
        <f t="shared" si="9"/>
        <v>7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2"/>
        <v>58</v>
      </c>
    </row>
    <row r="61" spans="1:22" ht="12.75" x14ac:dyDescent="0.2">
      <c r="A61" s="66">
        <v>59</v>
      </c>
      <c r="B61" s="66">
        <f t="shared" si="0"/>
        <v>15</v>
      </c>
      <c r="C61" s="67">
        <f t="shared" si="1"/>
        <v>87</v>
      </c>
      <c r="D61" s="68">
        <f t="shared" si="3"/>
        <v>14</v>
      </c>
      <c r="E61" s="71">
        <f t="shared" si="4"/>
        <v>101</v>
      </c>
      <c r="F61" s="67">
        <v>1</v>
      </c>
      <c r="G61" s="67">
        <v>14</v>
      </c>
      <c r="H61" s="67">
        <v>0</v>
      </c>
      <c r="I61" s="67">
        <v>0</v>
      </c>
      <c r="J61" s="67">
        <f t="shared" si="5"/>
        <v>29</v>
      </c>
      <c r="K61" s="67">
        <f t="shared" si="5"/>
        <v>29</v>
      </c>
      <c r="L61" s="67">
        <f t="shared" si="5"/>
        <v>29</v>
      </c>
      <c r="M61" s="67">
        <f t="shared" si="13"/>
        <v>0</v>
      </c>
      <c r="N61" s="67">
        <f t="shared" si="13"/>
        <v>0</v>
      </c>
      <c r="P61" s="70">
        <f t="shared" si="7"/>
        <v>0</v>
      </c>
      <c r="Q61" s="70">
        <f t="shared" si="8"/>
        <v>0</v>
      </c>
      <c r="R61" s="70">
        <f t="shared" si="9"/>
        <v>7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2"/>
        <v>59</v>
      </c>
    </row>
    <row r="62" spans="1:22" ht="12.75" x14ac:dyDescent="0.2">
      <c r="A62" s="66">
        <v>60</v>
      </c>
      <c r="B62" s="66">
        <f t="shared" si="0"/>
        <v>15</v>
      </c>
      <c r="C62" s="67">
        <f t="shared" si="1"/>
        <v>90</v>
      </c>
      <c r="D62" s="68">
        <f t="shared" si="3"/>
        <v>14</v>
      </c>
      <c r="E62" s="71">
        <f t="shared" si="4"/>
        <v>104</v>
      </c>
      <c r="F62" s="67">
        <v>0</v>
      </c>
      <c r="G62" s="67">
        <v>15</v>
      </c>
      <c r="H62" s="67">
        <v>0</v>
      </c>
      <c r="I62" s="67">
        <v>0</v>
      </c>
      <c r="J62" s="67">
        <f t="shared" si="5"/>
        <v>30</v>
      </c>
      <c r="K62" s="67">
        <f t="shared" si="5"/>
        <v>30</v>
      </c>
      <c r="L62" s="67">
        <f t="shared" si="5"/>
        <v>30</v>
      </c>
      <c r="M62" s="67">
        <f t="shared" si="13"/>
        <v>0</v>
      </c>
      <c r="N62" s="67">
        <f t="shared" si="13"/>
        <v>0</v>
      </c>
      <c r="P62" s="70">
        <f t="shared" si="7"/>
        <v>0</v>
      </c>
      <c r="Q62" s="70">
        <f t="shared" si="8"/>
        <v>0</v>
      </c>
      <c r="R62" s="70">
        <f t="shared" si="9"/>
        <v>7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2"/>
        <v>60</v>
      </c>
    </row>
    <row r="63" spans="1:22" ht="12.75" x14ac:dyDescent="0.2">
      <c r="A63" s="66">
        <v>61</v>
      </c>
      <c r="B63" s="66">
        <f t="shared" si="0"/>
        <v>16</v>
      </c>
      <c r="C63" s="67">
        <f t="shared" si="1"/>
        <v>87</v>
      </c>
      <c r="D63" s="68">
        <f t="shared" si="3"/>
        <v>15</v>
      </c>
      <c r="E63" s="71">
        <f t="shared" si="4"/>
        <v>102</v>
      </c>
      <c r="F63" s="67">
        <v>3</v>
      </c>
      <c r="G63" s="67">
        <v>13</v>
      </c>
      <c r="H63" s="67">
        <v>0</v>
      </c>
      <c r="I63" s="67">
        <v>0</v>
      </c>
      <c r="J63" s="67">
        <f t="shared" si="5"/>
        <v>29</v>
      </c>
      <c r="K63" s="67">
        <f t="shared" si="5"/>
        <v>29</v>
      </c>
      <c r="L63" s="67">
        <f t="shared" si="5"/>
        <v>29</v>
      </c>
      <c r="M63" s="67">
        <f t="shared" si="13"/>
        <v>0</v>
      </c>
      <c r="N63" s="67">
        <f t="shared" si="13"/>
        <v>0</v>
      </c>
      <c r="P63" s="70">
        <f t="shared" si="7"/>
        <v>0</v>
      </c>
      <c r="Q63" s="70">
        <f t="shared" si="8"/>
        <v>0</v>
      </c>
      <c r="R63" s="70">
        <f t="shared" si="9"/>
        <v>8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2"/>
        <v>61</v>
      </c>
    </row>
    <row r="64" spans="1:22" ht="12.75" x14ac:dyDescent="0.2">
      <c r="A64" s="66">
        <v>62</v>
      </c>
      <c r="B64" s="66">
        <f t="shared" si="0"/>
        <v>16</v>
      </c>
      <c r="C64" s="67">
        <f t="shared" si="1"/>
        <v>90</v>
      </c>
      <c r="D64" s="68">
        <f t="shared" si="3"/>
        <v>15</v>
      </c>
      <c r="E64" s="71">
        <f t="shared" si="4"/>
        <v>105</v>
      </c>
      <c r="F64" s="67">
        <v>2</v>
      </c>
      <c r="G64" s="67">
        <v>14</v>
      </c>
      <c r="H64" s="67">
        <v>0</v>
      </c>
      <c r="I64" s="67">
        <v>0</v>
      </c>
      <c r="J64" s="67">
        <f t="shared" si="5"/>
        <v>30</v>
      </c>
      <c r="K64" s="67">
        <f t="shared" si="5"/>
        <v>30</v>
      </c>
      <c r="L64" s="67">
        <f t="shared" si="5"/>
        <v>30</v>
      </c>
      <c r="M64" s="67">
        <f t="shared" si="13"/>
        <v>0</v>
      </c>
      <c r="N64" s="67">
        <f t="shared" si="13"/>
        <v>0</v>
      </c>
      <c r="P64" s="70">
        <f t="shared" si="7"/>
        <v>0</v>
      </c>
      <c r="Q64" s="70">
        <f t="shared" si="8"/>
        <v>0</v>
      </c>
      <c r="R64" s="70">
        <f t="shared" si="9"/>
        <v>8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2"/>
        <v>62</v>
      </c>
    </row>
    <row r="65" spans="1:22" ht="12.75" x14ac:dyDescent="0.2">
      <c r="A65" s="66">
        <v>63</v>
      </c>
      <c r="B65" s="66">
        <f t="shared" si="0"/>
        <v>16</v>
      </c>
      <c r="C65" s="67">
        <f t="shared" si="1"/>
        <v>93</v>
      </c>
      <c r="D65" s="68">
        <f t="shared" si="3"/>
        <v>15</v>
      </c>
      <c r="E65" s="71">
        <f t="shared" si="4"/>
        <v>108</v>
      </c>
      <c r="F65" s="67">
        <v>1</v>
      </c>
      <c r="G65" s="67">
        <v>15</v>
      </c>
      <c r="H65" s="67">
        <v>0</v>
      </c>
      <c r="I65" s="67">
        <v>0</v>
      </c>
      <c r="J65" s="67">
        <f t="shared" si="5"/>
        <v>31</v>
      </c>
      <c r="K65" s="67">
        <f t="shared" si="5"/>
        <v>31</v>
      </c>
      <c r="L65" s="67">
        <f t="shared" si="5"/>
        <v>31</v>
      </c>
      <c r="M65" s="67">
        <f t="shared" si="13"/>
        <v>0</v>
      </c>
      <c r="N65" s="67">
        <f t="shared" si="13"/>
        <v>0</v>
      </c>
      <c r="P65" s="70">
        <f t="shared" si="7"/>
        <v>0</v>
      </c>
      <c r="Q65" s="70">
        <f t="shared" si="8"/>
        <v>0</v>
      </c>
      <c r="R65" s="70">
        <f t="shared" si="9"/>
        <v>8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2"/>
        <v>63</v>
      </c>
    </row>
    <row r="66" spans="1:22" ht="12.75" x14ac:dyDescent="0.2">
      <c r="A66" s="66">
        <v>64</v>
      </c>
      <c r="B66" s="66">
        <f t="shared" ref="B66:B129" si="14">SUM(F66:I66)</f>
        <v>16</v>
      </c>
      <c r="C66" s="67">
        <f t="shared" ref="C66:C129" si="15">F66*3+G66*6+H66*10+I66*15</f>
        <v>96</v>
      </c>
      <c r="D66" s="68">
        <f t="shared" si="3"/>
        <v>15</v>
      </c>
      <c r="E66" s="71">
        <f t="shared" si="4"/>
        <v>111</v>
      </c>
      <c r="F66" s="67">
        <v>0</v>
      </c>
      <c r="G66" s="67">
        <v>16</v>
      </c>
      <c r="H66" s="67">
        <v>0</v>
      </c>
      <c r="I66" s="67">
        <v>0</v>
      </c>
      <c r="J66" s="67">
        <f t="shared" si="5"/>
        <v>32</v>
      </c>
      <c r="K66" s="67">
        <f t="shared" si="5"/>
        <v>32</v>
      </c>
      <c r="L66" s="67">
        <f t="shared" si="5"/>
        <v>32</v>
      </c>
      <c r="M66" s="67">
        <f t="shared" si="13"/>
        <v>0</v>
      </c>
      <c r="N66" s="67">
        <f t="shared" si="13"/>
        <v>0</v>
      </c>
      <c r="P66" s="70">
        <f t="shared" si="7"/>
        <v>0</v>
      </c>
      <c r="Q66" s="70">
        <f t="shared" si="8"/>
        <v>0</v>
      </c>
      <c r="R66" s="70">
        <f t="shared" si="9"/>
        <v>8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129" si="16">F66*3+G66*4+H66*5+I66*6</f>
        <v>64</v>
      </c>
    </row>
    <row r="67" spans="1:22" ht="12.75" x14ac:dyDescent="0.2">
      <c r="A67" s="66">
        <v>65</v>
      </c>
      <c r="B67" s="66">
        <f t="shared" si="14"/>
        <v>17</v>
      </c>
      <c r="C67" s="67">
        <f t="shared" si="15"/>
        <v>93</v>
      </c>
      <c r="D67" s="68">
        <f t="shared" ref="D67:D130" si="17">SUM(P67:U67)</f>
        <v>16</v>
      </c>
      <c r="E67" s="71">
        <f t="shared" ref="E67:E130" si="18">+C67+D67</f>
        <v>109</v>
      </c>
      <c r="F67" s="67">
        <v>3</v>
      </c>
      <c r="G67" s="67">
        <v>14</v>
      </c>
      <c r="H67" s="67">
        <v>0</v>
      </c>
      <c r="I67" s="67">
        <v>0</v>
      </c>
      <c r="J67" s="67">
        <f t="shared" ref="J67:L103" si="19">$F67*1+$G67*2+$H67*2+$I67*3</f>
        <v>31</v>
      </c>
      <c r="K67" s="67">
        <f t="shared" si="19"/>
        <v>31</v>
      </c>
      <c r="L67" s="67">
        <f t="shared" si="19"/>
        <v>31</v>
      </c>
      <c r="M67" s="67">
        <f t="shared" ref="M67:N98" si="20">$H67*2+$I67*3</f>
        <v>0</v>
      </c>
      <c r="N67" s="67">
        <f t="shared" si="20"/>
        <v>0</v>
      </c>
      <c r="P67" s="70">
        <f t="shared" ref="P67:P130" si="21">IF(SUM(F67:I67)&gt;=64,32,IF(SUM(F67:I67)&gt;32,SUM(F67:I67)-32,0))</f>
        <v>0</v>
      </c>
      <c r="Q67" s="70">
        <f t="shared" ref="Q67:Q130" si="22">IF(SUM(F67:I67)&gt;=32,16,IF(SUM(F67:I67)&gt;16,SUM(F67:I67)-16,0))</f>
        <v>1</v>
      </c>
      <c r="R67" s="70">
        <f t="shared" ref="R67:R130" si="23">IF(SUM(F67:I67)&gt;=16,8,IF(SUM(F67:I67)&gt;8,SUM(F67:I67)-8,0))</f>
        <v>8</v>
      </c>
      <c r="S67" s="70">
        <f t="shared" ref="S67:S130" si="24">IF(SUM(F67:I67)&gt;=8,4,IF(SUM(F67:I67)&gt;4,SUM(F67:I67)-4,0))</f>
        <v>4</v>
      </c>
      <c r="T67" s="70">
        <f t="shared" ref="T67:T130" si="25">IF(SUM(F67:I67)&gt;=4,2,IF(SUM(F67:I67)&gt;2,4-SUM(F67:I67),0))</f>
        <v>2</v>
      </c>
      <c r="U67" s="70">
        <f t="shared" ref="U67:U130" si="26">IF(SUM(F67:I67)&gt;=2,1,IF(A67=2,1,0))</f>
        <v>1</v>
      </c>
      <c r="V67" s="66">
        <f t="shared" si="16"/>
        <v>65</v>
      </c>
    </row>
    <row r="68" spans="1:22" ht="12.75" x14ac:dyDescent="0.2">
      <c r="A68" s="66">
        <v>66</v>
      </c>
      <c r="B68" s="66">
        <f t="shared" si="14"/>
        <v>17</v>
      </c>
      <c r="C68" s="67">
        <f t="shared" si="15"/>
        <v>96</v>
      </c>
      <c r="D68" s="68">
        <f t="shared" si="17"/>
        <v>16</v>
      </c>
      <c r="E68" s="71">
        <f t="shared" si="18"/>
        <v>112</v>
      </c>
      <c r="F68" s="67">
        <v>2</v>
      </c>
      <c r="G68" s="67">
        <v>15</v>
      </c>
      <c r="H68" s="67">
        <v>0</v>
      </c>
      <c r="I68" s="67">
        <v>0</v>
      </c>
      <c r="J68" s="67">
        <f t="shared" si="19"/>
        <v>32</v>
      </c>
      <c r="K68" s="67">
        <f t="shared" si="19"/>
        <v>32</v>
      </c>
      <c r="L68" s="67">
        <f t="shared" si="19"/>
        <v>32</v>
      </c>
      <c r="M68" s="67">
        <f t="shared" si="20"/>
        <v>0</v>
      </c>
      <c r="N68" s="67">
        <f t="shared" si="20"/>
        <v>0</v>
      </c>
      <c r="P68" s="70">
        <f t="shared" si="21"/>
        <v>0</v>
      </c>
      <c r="Q68" s="70">
        <f t="shared" si="22"/>
        <v>1</v>
      </c>
      <c r="R68" s="70">
        <f t="shared" si="23"/>
        <v>8</v>
      </c>
      <c r="S68" s="70">
        <f t="shared" si="24"/>
        <v>4</v>
      </c>
      <c r="T68" s="70">
        <f t="shared" si="25"/>
        <v>2</v>
      </c>
      <c r="U68" s="70">
        <f t="shared" si="26"/>
        <v>1</v>
      </c>
      <c r="V68" s="66">
        <f t="shared" si="16"/>
        <v>66</v>
      </c>
    </row>
    <row r="69" spans="1:22" ht="12.75" x14ac:dyDescent="0.2">
      <c r="A69" s="66">
        <v>67</v>
      </c>
      <c r="B69" s="66">
        <f t="shared" si="14"/>
        <v>17</v>
      </c>
      <c r="C69" s="67">
        <f t="shared" si="15"/>
        <v>99</v>
      </c>
      <c r="D69" s="68">
        <f t="shared" si="17"/>
        <v>16</v>
      </c>
      <c r="E69" s="71">
        <f t="shared" si="18"/>
        <v>115</v>
      </c>
      <c r="F69" s="67">
        <v>1</v>
      </c>
      <c r="G69" s="67">
        <v>16</v>
      </c>
      <c r="H69" s="67">
        <v>0</v>
      </c>
      <c r="I69" s="67">
        <v>0</v>
      </c>
      <c r="J69" s="67">
        <f t="shared" si="19"/>
        <v>33</v>
      </c>
      <c r="K69" s="67">
        <f t="shared" si="19"/>
        <v>33</v>
      </c>
      <c r="L69" s="67">
        <f t="shared" si="19"/>
        <v>33</v>
      </c>
      <c r="M69" s="67">
        <f t="shared" si="20"/>
        <v>0</v>
      </c>
      <c r="N69" s="67">
        <f t="shared" si="20"/>
        <v>0</v>
      </c>
      <c r="P69" s="70">
        <f t="shared" si="21"/>
        <v>0</v>
      </c>
      <c r="Q69" s="70">
        <f t="shared" si="22"/>
        <v>1</v>
      </c>
      <c r="R69" s="70">
        <f t="shared" si="23"/>
        <v>8</v>
      </c>
      <c r="S69" s="70">
        <f t="shared" si="24"/>
        <v>4</v>
      </c>
      <c r="T69" s="70">
        <f t="shared" si="25"/>
        <v>2</v>
      </c>
      <c r="U69" s="70">
        <f t="shared" si="26"/>
        <v>1</v>
      </c>
      <c r="V69" s="66">
        <f t="shared" si="16"/>
        <v>67</v>
      </c>
    </row>
    <row r="70" spans="1:22" ht="12.75" x14ac:dyDescent="0.2">
      <c r="A70" s="66">
        <v>68</v>
      </c>
      <c r="B70" s="66">
        <f t="shared" si="14"/>
        <v>17</v>
      </c>
      <c r="C70" s="67">
        <f t="shared" si="15"/>
        <v>102</v>
      </c>
      <c r="D70" s="68">
        <f t="shared" si="17"/>
        <v>16</v>
      </c>
      <c r="E70" s="71">
        <f t="shared" si="18"/>
        <v>118</v>
      </c>
      <c r="F70" s="67">
        <v>0</v>
      </c>
      <c r="G70" s="67">
        <v>17</v>
      </c>
      <c r="H70" s="67">
        <v>0</v>
      </c>
      <c r="I70" s="67">
        <v>0</v>
      </c>
      <c r="J70" s="67">
        <f t="shared" si="19"/>
        <v>34</v>
      </c>
      <c r="K70" s="67">
        <f t="shared" si="19"/>
        <v>34</v>
      </c>
      <c r="L70" s="67">
        <f t="shared" si="19"/>
        <v>34</v>
      </c>
      <c r="M70" s="67">
        <f t="shared" si="20"/>
        <v>0</v>
      </c>
      <c r="N70" s="67">
        <f t="shared" si="20"/>
        <v>0</v>
      </c>
      <c r="P70" s="70">
        <f t="shared" si="21"/>
        <v>0</v>
      </c>
      <c r="Q70" s="70">
        <f t="shared" si="22"/>
        <v>1</v>
      </c>
      <c r="R70" s="70">
        <f t="shared" si="23"/>
        <v>8</v>
      </c>
      <c r="S70" s="70">
        <f t="shared" si="24"/>
        <v>4</v>
      </c>
      <c r="T70" s="70">
        <f t="shared" si="25"/>
        <v>2</v>
      </c>
      <c r="U70" s="70">
        <f t="shared" si="26"/>
        <v>1</v>
      </c>
      <c r="V70" s="66">
        <f t="shared" si="16"/>
        <v>68</v>
      </c>
    </row>
    <row r="71" spans="1:22" ht="12.75" x14ac:dyDescent="0.2">
      <c r="A71" s="66">
        <v>69</v>
      </c>
      <c r="B71" s="66">
        <f t="shared" si="14"/>
        <v>18</v>
      </c>
      <c r="C71" s="67">
        <f t="shared" si="15"/>
        <v>99</v>
      </c>
      <c r="D71" s="68">
        <f t="shared" si="17"/>
        <v>17</v>
      </c>
      <c r="E71" s="71">
        <f t="shared" si="18"/>
        <v>116</v>
      </c>
      <c r="F71" s="67">
        <v>3</v>
      </c>
      <c r="G71" s="67">
        <v>15</v>
      </c>
      <c r="H71" s="67">
        <v>0</v>
      </c>
      <c r="I71" s="67">
        <v>0</v>
      </c>
      <c r="J71" s="67">
        <f t="shared" si="19"/>
        <v>33</v>
      </c>
      <c r="K71" s="67">
        <f t="shared" si="19"/>
        <v>33</v>
      </c>
      <c r="L71" s="67">
        <f t="shared" si="19"/>
        <v>33</v>
      </c>
      <c r="M71" s="67">
        <f t="shared" si="20"/>
        <v>0</v>
      </c>
      <c r="N71" s="67">
        <f t="shared" si="20"/>
        <v>0</v>
      </c>
      <c r="P71" s="70">
        <f t="shared" si="21"/>
        <v>0</v>
      </c>
      <c r="Q71" s="70">
        <f t="shared" si="22"/>
        <v>2</v>
      </c>
      <c r="R71" s="70">
        <f t="shared" si="23"/>
        <v>8</v>
      </c>
      <c r="S71" s="70">
        <f t="shared" si="24"/>
        <v>4</v>
      </c>
      <c r="T71" s="70">
        <f t="shared" si="25"/>
        <v>2</v>
      </c>
      <c r="U71" s="70">
        <f t="shared" si="26"/>
        <v>1</v>
      </c>
      <c r="V71" s="66">
        <f t="shared" si="16"/>
        <v>69</v>
      </c>
    </row>
    <row r="72" spans="1:22" ht="12.75" x14ac:dyDescent="0.2">
      <c r="A72" s="66">
        <v>70</v>
      </c>
      <c r="B72" s="66">
        <f t="shared" si="14"/>
        <v>18</v>
      </c>
      <c r="C72" s="67">
        <f t="shared" si="15"/>
        <v>102</v>
      </c>
      <c r="D72" s="68">
        <f t="shared" si="17"/>
        <v>17</v>
      </c>
      <c r="E72" s="71">
        <f t="shared" si="18"/>
        <v>119</v>
      </c>
      <c r="F72" s="67">
        <v>2</v>
      </c>
      <c r="G72" s="67">
        <v>16</v>
      </c>
      <c r="H72" s="67">
        <v>0</v>
      </c>
      <c r="I72" s="67">
        <v>0</v>
      </c>
      <c r="J72" s="67">
        <f t="shared" si="19"/>
        <v>34</v>
      </c>
      <c r="K72" s="67">
        <f t="shared" si="19"/>
        <v>34</v>
      </c>
      <c r="L72" s="67">
        <f t="shared" si="19"/>
        <v>34</v>
      </c>
      <c r="M72" s="67">
        <f t="shared" si="20"/>
        <v>0</v>
      </c>
      <c r="N72" s="67">
        <f t="shared" si="20"/>
        <v>0</v>
      </c>
      <c r="P72" s="70">
        <f t="shared" si="21"/>
        <v>0</v>
      </c>
      <c r="Q72" s="70">
        <f t="shared" si="22"/>
        <v>2</v>
      </c>
      <c r="R72" s="70">
        <f t="shared" si="23"/>
        <v>8</v>
      </c>
      <c r="S72" s="70">
        <f t="shared" si="24"/>
        <v>4</v>
      </c>
      <c r="T72" s="70">
        <f t="shared" si="25"/>
        <v>2</v>
      </c>
      <c r="U72" s="70">
        <f t="shared" si="26"/>
        <v>1</v>
      </c>
      <c r="V72" s="66">
        <f t="shared" si="16"/>
        <v>70</v>
      </c>
    </row>
    <row r="73" spans="1:22" ht="12.75" x14ac:dyDescent="0.2">
      <c r="A73" s="66">
        <v>71</v>
      </c>
      <c r="B73" s="66">
        <f t="shared" si="14"/>
        <v>18</v>
      </c>
      <c r="C73" s="67">
        <f t="shared" si="15"/>
        <v>105</v>
      </c>
      <c r="D73" s="68">
        <f t="shared" si="17"/>
        <v>17</v>
      </c>
      <c r="E73" s="71">
        <f t="shared" si="18"/>
        <v>122</v>
      </c>
      <c r="F73" s="67">
        <v>1</v>
      </c>
      <c r="G73" s="67">
        <v>17</v>
      </c>
      <c r="H73" s="67">
        <v>0</v>
      </c>
      <c r="I73" s="67">
        <v>0</v>
      </c>
      <c r="J73" s="67">
        <f t="shared" si="19"/>
        <v>35</v>
      </c>
      <c r="K73" s="67">
        <f t="shared" si="19"/>
        <v>35</v>
      </c>
      <c r="L73" s="67">
        <f t="shared" si="19"/>
        <v>35</v>
      </c>
      <c r="M73" s="67">
        <f t="shared" si="20"/>
        <v>0</v>
      </c>
      <c r="N73" s="67">
        <f t="shared" si="20"/>
        <v>0</v>
      </c>
      <c r="P73" s="70">
        <f t="shared" si="21"/>
        <v>0</v>
      </c>
      <c r="Q73" s="70">
        <f t="shared" si="22"/>
        <v>2</v>
      </c>
      <c r="R73" s="70">
        <f t="shared" si="23"/>
        <v>8</v>
      </c>
      <c r="S73" s="70">
        <f t="shared" si="24"/>
        <v>4</v>
      </c>
      <c r="T73" s="70">
        <f t="shared" si="25"/>
        <v>2</v>
      </c>
      <c r="U73" s="70">
        <f t="shared" si="26"/>
        <v>1</v>
      </c>
      <c r="V73" s="66">
        <f t="shared" si="16"/>
        <v>71</v>
      </c>
    </row>
    <row r="74" spans="1:22" ht="12.75" x14ac:dyDescent="0.2">
      <c r="A74" s="66">
        <v>72</v>
      </c>
      <c r="B74" s="66">
        <f t="shared" si="14"/>
        <v>18</v>
      </c>
      <c r="C74" s="67">
        <f t="shared" si="15"/>
        <v>108</v>
      </c>
      <c r="D74" s="68">
        <f t="shared" si="17"/>
        <v>17</v>
      </c>
      <c r="E74" s="71">
        <f t="shared" si="18"/>
        <v>125</v>
      </c>
      <c r="F74" s="67">
        <v>0</v>
      </c>
      <c r="G74" s="67">
        <v>18</v>
      </c>
      <c r="H74" s="67">
        <v>0</v>
      </c>
      <c r="I74" s="67">
        <v>0</v>
      </c>
      <c r="J74" s="67">
        <f t="shared" si="19"/>
        <v>36</v>
      </c>
      <c r="K74" s="67">
        <f t="shared" si="19"/>
        <v>36</v>
      </c>
      <c r="L74" s="67">
        <f t="shared" si="19"/>
        <v>36</v>
      </c>
      <c r="M74" s="67">
        <f t="shared" si="20"/>
        <v>0</v>
      </c>
      <c r="N74" s="67">
        <f t="shared" si="20"/>
        <v>0</v>
      </c>
      <c r="P74" s="70">
        <f t="shared" si="21"/>
        <v>0</v>
      </c>
      <c r="Q74" s="70">
        <f t="shared" si="22"/>
        <v>2</v>
      </c>
      <c r="R74" s="70">
        <f t="shared" si="23"/>
        <v>8</v>
      </c>
      <c r="S74" s="70">
        <f t="shared" si="24"/>
        <v>4</v>
      </c>
      <c r="T74" s="70">
        <f t="shared" si="25"/>
        <v>2</v>
      </c>
      <c r="U74" s="70">
        <f t="shared" si="26"/>
        <v>1</v>
      </c>
      <c r="V74" s="66">
        <f t="shared" si="16"/>
        <v>72</v>
      </c>
    </row>
    <row r="75" spans="1:22" ht="12.75" x14ac:dyDescent="0.2">
      <c r="A75" s="66">
        <v>73</v>
      </c>
      <c r="B75" s="66">
        <f t="shared" si="14"/>
        <v>19</v>
      </c>
      <c r="C75" s="67">
        <f t="shared" si="15"/>
        <v>105</v>
      </c>
      <c r="D75" s="68">
        <f t="shared" si="17"/>
        <v>18</v>
      </c>
      <c r="E75" s="71">
        <f t="shared" si="18"/>
        <v>123</v>
      </c>
      <c r="F75" s="67">
        <v>3</v>
      </c>
      <c r="G75" s="67">
        <v>16</v>
      </c>
      <c r="H75" s="67">
        <v>0</v>
      </c>
      <c r="I75" s="67">
        <v>0</v>
      </c>
      <c r="J75" s="67">
        <f t="shared" si="19"/>
        <v>35</v>
      </c>
      <c r="K75" s="67">
        <f t="shared" si="19"/>
        <v>35</v>
      </c>
      <c r="L75" s="67">
        <f t="shared" si="19"/>
        <v>35</v>
      </c>
      <c r="M75" s="67">
        <f t="shared" si="20"/>
        <v>0</v>
      </c>
      <c r="N75" s="67">
        <f t="shared" si="20"/>
        <v>0</v>
      </c>
      <c r="P75" s="70">
        <f t="shared" si="21"/>
        <v>0</v>
      </c>
      <c r="Q75" s="70">
        <f t="shared" si="22"/>
        <v>3</v>
      </c>
      <c r="R75" s="70">
        <f t="shared" si="23"/>
        <v>8</v>
      </c>
      <c r="S75" s="70">
        <f t="shared" si="24"/>
        <v>4</v>
      </c>
      <c r="T75" s="70">
        <f t="shared" si="25"/>
        <v>2</v>
      </c>
      <c r="U75" s="70">
        <f t="shared" si="26"/>
        <v>1</v>
      </c>
      <c r="V75" s="66">
        <f t="shared" si="16"/>
        <v>73</v>
      </c>
    </row>
    <row r="76" spans="1:22" ht="12.75" x14ac:dyDescent="0.2">
      <c r="A76" s="66">
        <v>74</v>
      </c>
      <c r="B76" s="66">
        <f t="shared" si="14"/>
        <v>19</v>
      </c>
      <c r="C76" s="67">
        <f t="shared" si="15"/>
        <v>108</v>
      </c>
      <c r="D76" s="68">
        <f t="shared" si="17"/>
        <v>18</v>
      </c>
      <c r="E76" s="71">
        <f t="shared" si="18"/>
        <v>126</v>
      </c>
      <c r="F76" s="67">
        <v>2</v>
      </c>
      <c r="G76" s="67">
        <v>17</v>
      </c>
      <c r="H76" s="67">
        <v>0</v>
      </c>
      <c r="I76" s="67">
        <v>0</v>
      </c>
      <c r="J76" s="67">
        <f t="shared" si="19"/>
        <v>36</v>
      </c>
      <c r="K76" s="67">
        <f t="shared" si="19"/>
        <v>36</v>
      </c>
      <c r="L76" s="67">
        <f t="shared" si="19"/>
        <v>36</v>
      </c>
      <c r="M76" s="67">
        <f t="shared" si="20"/>
        <v>0</v>
      </c>
      <c r="N76" s="67">
        <f t="shared" si="20"/>
        <v>0</v>
      </c>
      <c r="P76" s="70">
        <f t="shared" si="21"/>
        <v>0</v>
      </c>
      <c r="Q76" s="70">
        <f t="shared" si="22"/>
        <v>3</v>
      </c>
      <c r="R76" s="70">
        <f t="shared" si="23"/>
        <v>8</v>
      </c>
      <c r="S76" s="70">
        <f t="shared" si="24"/>
        <v>4</v>
      </c>
      <c r="T76" s="70">
        <f t="shared" si="25"/>
        <v>2</v>
      </c>
      <c r="U76" s="70">
        <f t="shared" si="26"/>
        <v>1</v>
      </c>
      <c r="V76" s="66">
        <f t="shared" si="16"/>
        <v>74</v>
      </c>
    </row>
    <row r="77" spans="1:22" ht="12.75" x14ac:dyDescent="0.2">
      <c r="A77" s="66">
        <v>75</v>
      </c>
      <c r="B77" s="66">
        <f t="shared" si="14"/>
        <v>19</v>
      </c>
      <c r="C77" s="67">
        <f t="shared" si="15"/>
        <v>111</v>
      </c>
      <c r="D77" s="68">
        <f t="shared" si="17"/>
        <v>18</v>
      </c>
      <c r="E77" s="71">
        <f t="shared" si="18"/>
        <v>129</v>
      </c>
      <c r="F77" s="67">
        <v>1</v>
      </c>
      <c r="G77" s="67">
        <v>18</v>
      </c>
      <c r="H77" s="67">
        <v>0</v>
      </c>
      <c r="I77" s="67">
        <v>0</v>
      </c>
      <c r="J77" s="67">
        <f t="shared" si="19"/>
        <v>37</v>
      </c>
      <c r="K77" s="67">
        <f t="shared" si="19"/>
        <v>37</v>
      </c>
      <c r="L77" s="67">
        <f t="shared" si="19"/>
        <v>37</v>
      </c>
      <c r="M77" s="67">
        <f t="shared" si="20"/>
        <v>0</v>
      </c>
      <c r="N77" s="67">
        <f t="shared" si="20"/>
        <v>0</v>
      </c>
      <c r="P77" s="70">
        <f t="shared" si="21"/>
        <v>0</v>
      </c>
      <c r="Q77" s="70">
        <f t="shared" si="22"/>
        <v>3</v>
      </c>
      <c r="R77" s="70">
        <f t="shared" si="23"/>
        <v>8</v>
      </c>
      <c r="S77" s="70">
        <f t="shared" si="24"/>
        <v>4</v>
      </c>
      <c r="T77" s="70">
        <f t="shared" si="25"/>
        <v>2</v>
      </c>
      <c r="U77" s="70">
        <f t="shared" si="26"/>
        <v>1</v>
      </c>
      <c r="V77" s="66">
        <f t="shared" si="16"/>
        <v>75</v>
      </c>
    </row>
    <row r="78" spans="1:22" ht="12.75" x14ac:dyDescent="0.2">
      <c r="A78" s="66">
        <v>76</v>
      </c>
      <c r="B78" s="66">
        <f t="shared" si="14"/>
        <v>19</v>
      </c>
      <c r="C78" s="67">
        <f t="shared" si="15"/>
        <v>114</v>
      </c>
      <c r="D78" s="68">
        <f t="shared" si="17"/>
        <v>18</v>
      </c>
      <c r="E78" s="71">
        <f t="shared" si="18"/>
        <v>132</v>
      </c>
      <c r="F78" s="67">
        <v>0</v>
      </c>
      <c r="G78" s="67">
        <v>19</v>
      </c>
      <c r="H78" s="67">
        <v>0</v>
      </c>
      <c r="I78" s="67">
        <v>0</v>
      </c>
      <c r="J78" s="67">
        <f t="shared" si="19"/>
        <v>38</v>
      </c>
      <c r="K78" s="67">
        <f t="shared" si="19"/>
        <v>38</v>
      </c>
      <c r="L78" s="67">
        <f t="shared" si="19"/>
        <v>38</v>
      </c>
      <c r="M78" s="67">
        <f t="shared" si="20"/>
        <v>0</v>
      </c>
      <c r="N78" s="67">
        <f t="shared" si="20"/>
        <v>0</v>
      </c>
      <c r="P78" s="70">
        <f t="shared" si="21"/>
        <v>0</v>
      </c>
      <c r="Q78" s="70">
        <f t="shared" si="22"/>
        <v>3</v>
      </c>
      <c r="R78" s="70">
        <f t="shared" si="23"/>
        <v>8</v>
      </c>
      <c r="S78" s="70">
        <f t="shared" si="24"/>
        <v>4</v>
      </c>
      <c r="T78" s="70">
        <f t="shared" si="25"/>
        <v>2</v>
      </c>
      <c r="U78" s="70">
        <f t="shared" si="26"/>
        <v>1</v>
      </c>
      <c r="V78" s="66">
        <f t="shared" si="16"/>
        <v>76</v>
      </c>
    </row>
    <row r="79" spans="1:22" ht="12.75" x14ac:dyDescent="0.2">
      <c r="A79" s="66">
        <v>77</v>
      </c>
      <c r="B79" s="66">
        <f t="shared" si="14"/>
        <v>20</v>
      </c>
      <c r="C79" s="67">
        <f t="shared" si="15"/>
        <v>111</v>
      </c>
      <c r="D79" s="68">
        <f t="shared" si="17"/>
        <v>19</v>
      </c>
      <c r="E79" s="71">
        <f t="shared" si="18"/>
        <v>130</v>
      </c>
      <c r="F79" s="67">
        <v>3</v>
      </c>
      <c r="G79" s="67">
        <v>17</v>
      </c>
      <c r="H79" s="67">
        <v>0</v>
      </c>
      <c r="I79" s="67">
        <v>0</v>
      </c>
      <c r="J79" s="67">
        <f t="shared" si="19"/>
        <v>37</v>
      </c>
      <c r="K79" s="67">
        <f t="shared" si="19"/>
        <v>37</v>
      </c>
      <c r="L79" s="67">
        <f t="shared" si="19"/>
        <v>37</v>
      </c>
      <c r="M79" s="67">
        <f t="shared" si="20"/>
        <v>0</v>
      </c>
      <c r="N79" s="67">
        <f t="shared" si="20"/>
        <v>0</v>
      </c>
      <c r="P79" s="70">
        <f t="shared" si="21"/>
        <v>0</v>
      </c>
      <c r="Q79" s="70">
        <f t="shared" si="22"/>
        <v>4</v>
      </c>
      <c r="R79" s="70">
        <f t="shared" si="23"/>
        <v>8</v>
      </c>
      <c r="S79" s="70">
        <f t="shared" si="24"/>
        <v>4</v>
      </c>
      <c r="T79" s="70">
        <f t="shared" si="25"/>
        <v>2</v>
      </c>
      <c r="U79" s="70">
        <f t="shared" si="26"/>
        <v>1</v>
      </c>
      <c r="V79" s="66">
        <f t="shared" si="16"/>
        <v>77</v>
      </c>
    </row>
    <row r="80" spans="1:22" ht="12.75" x14ac:dyDescent="0.2">
      <c r="A80" s="66">
        <v>78</v>
      </c>
      <c r="B80" s="66">
        <f t="shared" si="14"/>
        <v>20</v>
      </c>
      <c r="C80" s="67">
        <f t="shared" si="15"/>
        <v>114</v>
      </c>
      <c r="D80" s="68">
        <f t="shared" si="17"/>
        <v>19</v>
      </c>
      <c r="E80" s="71">
        <f t="shared" si="18"/>
        <v>133</v>
      </c>
      <c r="F80" s="67">
        <v>2</v>
      </c>
      <c r="G80" s="67">
        <v>18</v>
      </c>
      <c r="H80" s="67">
        <v>0</v>
      </c>
      <c r="I80" s="67">
        <v>0</v>
      </c>
      <c r="J80" s="67">
        <f t="shared" si="19"/>
        <v>38</v>
      </c>
      <c r="K80" s="67">
        <f t="shared" si="19"/>
        <v>38</v>
      </c>
      <c r="L80" s="67">
        <f t="shared" si="19"/>
        <v>38</v>
      </c>
      <c r="M80" s="67">
        <f t="shared" si="20"/>
        <v>0</v>
      </c>
      <c r="N80" s="67">
        <f t="shared" si="20"/>
        <v>0</v>
      </c>
      <c r="P80" s="70">
        <f t="shared" si="21"/>
        <v>0</v>
      </c>
      <c r="Q80" s="70">
        <f t="shared" si="22"/>
        <v>4</v>
      </c>
      <c r="R80" s="70">
        <f t="shared" si="23"/>
        <v>8</v>
      </c>
      <c r="S80" s="70">
        <f t="shared" si="24"/>
        <v>4</v>
      </c>
      <c r="T80" s="70">
        <f t="shared" si="25"/>
        <v>2</v>
      </c>
      <c r="U80" s="70">
        <f t="shared" si="26"/>
        <v>1</v>
      </c>
      <c r="V80" s="66">
        <f t="shared" si="16"/>
        <v>78</v>
      </c>
    </row>
    <row r="81" spans="1:22" ht="12.75" x14ac:dyDescent="0.2">
      <c r="A81" s="66">
        <v>79</v>
      </c>
      <c r="B81" s="66">
        <f t="shared" si="14"/>
        <v>20</v>
      </c>
      <c r="C81" s="67">
        <f t="shared" si="15"/>
        <v>117</v>
      </c>
      <c r="D81" s="68">
        <f t="shared" si="17"/>
        <v>19</v>
      </c>
      <c r="E81" s="71">
        <f t="shared" si="18"/>
        <v>136</v>
      </c>
      <c r="F81" s="67">
        <v>1</v>
      </c>
      <c r="G81" s="67">
        <v>19</v>
      </c>
      <c r="H81" s="67">
        <v>0</v>
      </c>
      <c r="I81" s="67">
        <v>0</v>
      </c>
      <c r="J81" s="67">
        <f t="shared" si="19"/>
        <v>39</v>
      </c>
      <c r="K81" s="67">
        <f t="shared" si="19"/>
        <v>39</v>
      </c>
      <c r="L81" s="67">
        <f t="shared" si="19"/>
        <v>39</v>
      </c>
      <c r="M81" s="67">
        <f t="shared" si="20"/>
        <v>0</v>
      </c>
      <c r="N81" s="67">
        <f t="shared" si="20"/>
        <v>0</v>
      </c>
      <c r="P81" s="70">
        <f t="shared" si="21"/>
        <v>0</v>
      </c>
      <c r="Q81" s="70">
        <f t="shared" si="22"/>
        <v>4</v>
      </c>
      <c r="R81" s="70">
        <f t="shared" si="23"/>
        <v>8</v>
      </c>
      <c r="S81" s="70">
        <f t="shared" si="24"/>
        <v>4</v>
      </c>
      <c r="T81" s="70">
        <f t="shared" si="25"/>
        <v>2</v>
      </c>
      <c r="U81" s="70">
        <f t="shared" si="26"/>
        <v>1</v>
      </c>
      <c r="V81" s="66">
        <f t="shared" si="16"/>
        <v>79</v>
      </c>
    </row>
    <row r="82" spans="1:22" ht="12.75" x14ac:dyDescent="0.2">
      <c r="A82" s="66">
        <v>80</v>
      </c>
      <c r="B82" s="66">
        <f t="shared" si="14"/>
        <v>20</v>
      </c>
      <c r="C82" s="67">
        <f t="shared" si="15"/>
        <v>120</v>
      </c>
      <c r="D82" s="68">
        <f t="shared" si="17"/>
        <v>19</v>
      </c>
      <c r="E82" s="71">
        <f t="shared" si="18"/>
        <v>139</v>
      </c>
      <c r="F82" s="67">
        <v>0</v>
      </c>
      <c r="G82" s="67">
        <v>20</v>
      </c>
      <c r="H82" s="67">
        <v>0</v>
      </c>
      <c r="I82" s="67">
        <v>0</v>
      </c>
      <c r="J82" s="67">
        <f t="shared" si="19"/>
        <v>40</v>
      </c>
      <c r="K82" s="67">
        <f t="shared" si="19"/>
        <v>40</v>
      </c>
      <c r="L82" s="67">
        <f t="shared" si="19"/>
        <v>40</v>
      </c>
      <c r="M82" s="67">
        <f t="shared" si="20"/>
        <v>0</v>
      </c>
      <c r="N82" s="67">
        <f t="shared" si="20"/>
        <v>0</v>
      </c>
      <c r="P82" s="70">
        <f t="shared" si="21"/>
        <v>0</v>
      </c>
      <c r="Q82" s="70">
        <f t="shared" si="22"/>
        <v>4</v>
      </c>
      <c r="R82" s="70">
        <f t="shared" si="23"/>
        <v>8</v>
      </c>
      <c r="S82" s="70">
        <f t="shared" si="24"/>
        <v>4</v>
      </c>
      <c r="T82" s="70">
        <f t="shared" si="25"/>
        <v>2</v>
      </c>
      <c r="U82" s="70">
        <f t="shared" si="26"/>
        <v>1</v>
      </c>
      <c r="V82" s="66">
        <f t="shared" si="16"/>
        <v>80</v>
      </c>
    </row>
    <row r="83" spans="1:22" ht="12.75" x14ac:dyDescent="0.2">
      <c r="A83" s="66">
        <v>81</v>
      </c>
      <c r="B83" s="66">
        <f t="shared" si="14"/>
        <v>21</v>
      </c>
      <c r="C83" s="67">
        <f t="shared" si="15"/>
        <v>117</v>
      </c>
      <c r="D83" s="68">
        <f t="shared" si="17"/>
        <v>20</v>
      </c>
      <c r="E83" s="71">
        <f t="shared" si="18"/>
        <v>137</v>
      </c>
      <c r="F83" s="67">
        <v>3</v>
      </c>
      <c r="G83" s="67">
        <v>18</v>
      </c>
      <c r="H83" s="67">
        <v>0</v>
      </c>
      <c r="I83" s="67">
        <v>0</v>
      </c>
      <c r="J83" s="67">
        <f t="shared" si="19"/>
        <v>39</v>
      </c>
      <c r="K83" s="67">
        <f t="shared" si="19"/>
        <v>39</v>
      </c>
      <c r="L83" s="67">
        <f t="shared" si="19"/>
        <v>39</v>
      </c>
      <c r="M83" s="67">
        <f t="shared" si="20"/>
        <v>0</v>
      </c>
      <c r="N83" s="67">
        <f t="shared" si="20"/>
        <v>0</v>
      </c>
      <c r="P83" s="70">
        <f t="shared" si="21"/>
        <v>0</v>
      </c>
      <c r="Q83" s="70">
        <f t="shared" si="22"/>
        <v>5</v>
      </c>
      <c r="R83" s="70">
        <f t="shared" si="23"/>
        <v>8</v>
      </c>
      <c r="S83" s="70">
        <f t="shared" si="24"/>
        <v>4</v>
      </c>
      <c r="T83" s="70">
        <f t="shared" si="25"/>
        <v>2</v>
      </c>
      <c r="U83" s="70">
        <f t="shared" si="26"/>
        <v>1</v>
      </c>
      <c r="V83" s="66">
        <f t="shared" si="16"/>
        <v>81</v>
      </c>
    </row>
    <row r="84" spans="1:22" ht="12.75" x14ac:dyDescent="0.2">
      <c r="A84" s="66">
        <v>82</v>
      </c>
      <c r="B84" s="66">
        <f t="shared" si="14"/>
        <v>21</v>
      </c>
      <c r="C84" s="67">
        <f t="shared" si="15"/>
        <v>120</v>
      </c>
      <c r="D84" s="68">
        <f t="shared" si="17"/>
        <v>20</v>
      </c>
      <c r="E84" s="71">
        <f t="shared" si="18"/>
        <v>140</v>
      </c>
      <c r="F84" s="67">
        <v>2</v>
      </c>
      <c r="G84" s="67">
        <v>19</v>
      </c>
      <c r="H84" s="67">
        <v>0</v>
      </c>
      <c r="I84" s="67">
        <v>0</v>
      </c>
      <c r="J84" s="67">
        <f t="shared" si="19"/>
        <v>40</v>
      </c>
      <c r="K84" s="67">
        <f t="shared" si="19"/>
        <v>40</v>
      </c>
      <c r="L84" s="67">
        <f t="shared" si="19"/>
        <v>40</v>
      </c>
      <c r="M84" s="67">
        <f t="shared" si="20"/>
        <v>0</v>
      </c>
      <c r="N84" s="67">
        <f t="shared" si="20"/>
        <v>0</v>
      </c>
      <c r="P84" s="70">
        <f t="shared" si="21"/>
        <v>0</v>
      </c>
      <c r="Q84" s="70">
        <f t="shared" si="22"/>
        <v>5</v>
      </c>
      <c r="R84" s="70">
        <f t="shared" si="23"/>
        <v>8</v>
      </c>
      <c r="S84" s="70">
        <f t="shared" si="24"/>
        <v>4</v>
      </c>
      <c r="T84" s="70">
        <f t="shared" si="25"/>
        <v>2</v>
      </c>
      <c r="U84" s="70">
        <f t="shared" si="26"/>
        <v>1</v>
      </c>
      <c r="V84" s="66">
        <f t="shared" si="16"/>
        <v>82</v>
      </c>
    </row>
    <row r="85" spans="1:22" ht="12.75" x14ac:dyDescent="0.2">
      <c r="A85" s="66">
        <v>83</v>
      </c>
      <c r="B85" s="66">
        <f t="shared" si="14"/>
        <v>21</v>
      </c>
      <c r="C85" s="67">
        <f t="shared" si="15"/>
        <v>123</v>
      </c>
      <c r="D85" s="68">
        <f t="shared" si="17"/>
        <v>20</v>
      </c>
      <c r="E85" s="71">
        <f t="shared" si="18"/>
        <v>143</v>
      </c>
      <c r="F85" s="67">
        <v>1</v>
      </c>
      <c r="G85" s="67">
        <v>20</v>
      </c>
      <c r="H85" s="67">
        <v>0</v>
      </c>
      <c r="I85" s="67">
        <v>0</v>
      </c>
      <c r="J85" s="67">
        <f t="shared" si="19"/>
        <v>41</v>
      </c>
      <c r="K85" s="67">
        <f t="shared" si="19"/>
        <v>41</v>
      </c>
      <c r="L85" s="67">
        <f t="shared" si="19"/>
        <v>41</v>
      </c>
      <c r="M85" s="67">
        <f t="shared" si="20"/>
        <v>0</v>
      </c>
      <c r="N85" s="67">
        <f t="shared" si="20"/>
        <v>0</v>
      </c>
      <c r="P85" s="70">
        <f t="shared" si="21"/>
        <v>0</v>
      </c>
      <c r="Q85" s="70">
        <f t="shared" si="22"/>
        <v>5</v>
      </c>
      <c r="R85" s="70">
        <f t="shared" si="23"/>
        <v>8</v>
      </c>
      <c r="S85" s="70">
        <f t="shared" si="24"/>
        <v>4</v>
      </c>
      <c r="T85" s="70">
        <f t="shared" si="25"/>
        <v>2</v>
      </c>
      <c r="U85" s="70">
        <f t="shared" si="26"/>
        <v>1</v>
      </c>
      <c r="V85" s="66">
        <f t="shared" si="16"/>
        <v>83</v>
      </c>
    </row>
    <row r="86" spans="1:22" ht="12.75" x14ac:dyDescent="0.2">
      <c r="A86" s="66">
        <v>84</v>
      </c>
      <c r="B86" s="66">
        <f t="shared" si="14"/>
        <v>21</v>
      </c>
      <c r="C86" s="67">
        <f t="shared" si="15"/>
        <v>126</v>
      </c>
      <c r="D86" s="68">
        <f t="shared" si="17"/>
        <v>20</v>
      </c>
      <c r="E86" s="71">
        <f t="shared" si="18"/>
        <v>146</v>
      </c>
      <c r="F86" s="67">
        <v>0</v>
      </c>
      <c r="G86" s="67">
        <v>21</v>
      </c>
      <c r="H86" s="67">
        <v>0</v>
      </c>
      <c r="I86" s="67">
        <v>0</v>
      </c>
      <c r="J86" s="67">
        <f t="shared" si="19"/>
        <v>42</v>
      </c>
      <c r="K86" s="67">
        <f t="shared" si="19"/>
        <v>42</v>
      </c>
      <c r="L86" s="67">
        <f t="shared" si="19"/>
        <v>42</v>
      </c>
      <c r="M86" s="67">
        <f t="shared" si="20"/>
        <v>0</v>
      </c>
      <c r="N86" s="67">
        <f t="shared" si="20"/>
        <v>0</v>
      </c>
      <c r="P86" s="70">
        <f t="shared" si="21"/>
        <v>0</v>
      </c>
      <c r="Q86" s="70">
        <f t="shared" si="22"/>
        <v>5</v>
      </c>
      <c r="R86" s="70">
        <f t="shared" si="23"/>
        <v>8</v>
      </c>
      <c r="S86" s="70">
        <f t="shared" si="24"/>
        <v>4</v>
      </c>
      <c r="T86" s="70">
        <f t="shared" si="25"/>
        <v>2</v>
      </c>
      <c r="U86" s="70">
        <f t="shared" si="26"/>
        <v>1</v>
      </c>
      <c r="V86" s="66">
        <f t="shared" si="16"/>
        <v>84</v>
      </c>
    </row>
    <row r="87" spans="1:22" ht="12.75" x14ac:dyDescent="0.2">
      <c r="A87" s="66">
        <v>85</v>
      </c>
      <c r="B87" s="66">
        <f t="shared" si="14"/>
        <v>22</v>
      </c>
      <c r="C87" s="67">
        <f t="shared" si="15"/>
        <v>123</v>
      </c>
      <c r="D87" s="68">
        <f t="shared" si="17"/>
        <v>21</v>
      </c>
      <c r="E87" s="71">
        <f t="shared" si="18"/>
        <v>144</v>
      </c>
      <c r="F87" s="67">
        <v>3</v>
      </c>
      <c r="G87" s="67">
        <v>19</v>
      </c>
      <c r="H87" s="67">
        <v>0</v>
      </c>
      <c r="I87" s="67">
        <v>0</v>
      </c>
      <c r="J87" s="67">
        <f t="shared" si="19"/>
        <v>41</v>
      </c>
      <c r="K87" s="67">
        <f t="shared" si="19"/>
        <v>41</v>
      </c>
      <c r="L87" s="67">
        <f t="shared" si="19"/>
        <v>41</v>
      </c>
      <c r="M87" s="67">
        <f t="shared" si="20"/>
        <v>0</v>
      </c>
      <c r="N87" s="67">
        <f t="shared" si="20"/>
        <v>0</v>
      </c>
      <c r="P87" s="70">
        <f t="shared" si="21"/>
        <v>0</v>
      </c>
      <c r="Q87" s="70">
        <f t="shared" si="22"/>
        <v>6</v>
      </c>
      <c r="R87" s="70">
        <f t="shared" si="23"/>
        <v>8</v>
      </c>
      <c r="S87" s="70">
        <f t="shared" si="24"/>
        <v>4</v>
      </c>
      <c r="T87" s="70">
        <f t="shared" si="25"/>
        <v>2</v>
      </c>
      <c r="U87" s="70">
        <f t="shared" si="26"/>
        <v>1</v>
      </c>
      <c r="V87" s="66">
        <f t="shared" si="16"/>
        <v>85</v>
      </c>
    </row>
    <row r="88" spans="1:22" ht="12.75" x14ac:dyDescent="0.2">
      <c r="A88" s="66">
        <v>86</v>
      </c>
      <c r="B88" s="66">
        <f t="shared" si="14"/>
        <v>22</v>
      </c>
      <c r="C88" s="67">
        <f t="shared" si="15"/>
        <v>126</v>
      </c>
      <c r="D88" s="68">
        <f t="shared" si="17"/>
        <v>21</v>
      </c>
      <c r="E88" s="71">
        <f t="shared" si="18"/>
        <v>147</v>
      </c>
      <c r="F88" s="67">
        <v>2</v>
      </c>
      <c r="G88" s="67">
        <v>20</v>
      </c>
      <c r="H88" s="67">
        <v>0</v>
      </c>
      <c r="I88" s="67">
        <v>0</v>
      </c>
      <c r="J88" s="67">
        <f t="shared" si="19"/>
        <v>42</v>
      </c>
      <c r="K88" s="67">
        <f t="shared" si="19"/>
        <v>42</v>
      </c>
      <c r="L88" s="67">
        <f t="shared" si="19"/>
        <v>42</v>
      </c>
      <c r="M88" s="67">
        <f t="shared" si="20"/>
        <v>0</v>
      </c>
      <c r="N88" s="67">
        <f t="shared" si="20"/>
        <v>0</v>
      </c>
      <c r="P88" s="70">
        <f t="shared" si="21"/>
        <v>0</v>
      </c>
      <c r="Q88" s="70">
        <f t="shared" si="22"/>
        <v>6</v>
      </c>
      <c r="R88" s="70">
        <f t="shared" si="23"/>
        <v>8</v>
      </c>
      <c r="S88" s="70">
        <f t="shared" si="24"/>
        <v>4</v>
      </c>
      <c r="T88" s="70">
        <f t="shared" si="25"/>
        <v>2</v>
      </c>
      <c r="U88" s="70">
        <f t="shared" si="26"/>
        <v>1</v>
      </c>
      <c r="V88" s="66">
        <f t="shared" si="16"/>
        <v>86</v>
      </c>
    </row>
    <row r="89" spans="1:22" ht="12.75" x14ac:dyDescent="0.2">
      <c r="A89" s="66">
        <v>87</v>
      </c>
      <c r="B89" s="66">
        <f t="shared" si="14"/>
        <v>22</v>
      </c>
      <c r="C89" s="67">
        <f t="shared" si="15"/>
        <v>129</v>
      </c>
      <c r="D89" s="68">
        <f t="shared" si="17"/>
        <v>21</v>
      </c>
      <c r="E89" s="71">
        <f t="shared" si="18"/>
        <v>150</v>
      </c>
      <c r="F89" s="67">
        <v>1</v>
      </c>
      <c r="G89" s="67">
        <v>21</v>
      </c>
      <c r="H89" s="67">
        <v>0</v>
      </c>
      <c r="I89" s="67">
        <v>0</v>
      </c>
      <c r="J89" s="67">
        <f t="shared" si="19"/>
        <v>43</v>
      </c>
      <c r="K89" s="67">
        <f t="shared" si="19"/>
        <v>43</v>
      </c>
      <c r="L89" s="67">
        <f t="shared" si="19"/>
        <v>43</v>
      </c>
      <c r="M89" s="67">
        <f t="shared" si="20"/>
        <v>0</v>
      </c>
      <c r="N89" s="67">
        <f t="shared" si="20"/>
        <v>0</v>
      </c>
      <c r="P89" s="70">
        <f t="shared" si="21"/>
        <v>0</v>
      </c>
      <c r="Q89" s="70">
        <f t="shared" si="22"/>
        <v>6</v>
      </c>
      <c r="R89" s="70">
        <f t="shared" si="23"/>
        <v>8</v>
      </c>
      <c r="S89" s="70">
        <f t="shared" si="24"/>
        <v>4</v>
      </c>
      <c r="T89" s="70">
        <f t="shared" si="25"/>
        <v>2</v>
      </c>
      <c r="U89" s="70">
        <f t="shared" si="26"/>
        <v>1</v>
      </c>
      <c r="V89" s="66">
        <f t="shared" si="16"/>
        <v>87</v>
      </c>
    </row>
    <row r="90" spans="1:22" ht="12.75" x14ac:dyDescent="0.2">
      <c r="A90" s="66">
        <v>88</v>
      </c>
      <c r="B90" s="66">
        <f t="shared" si="14"/>
        <v>22</v>
      </c>
      <c r="C90" s="67">
        <f t="shared" si="15"/>
        <v>132</v>
      </c>
      <c r="D90" s="68">
        <f t="shared" si="17"/>
        <v>21</v>
      </c>
      <c r="E90" s="71">
        <f t="shared" si="18"/>
        <v>153</v>
      </c>
      <c r="F90" s="67">
        <v>0</v>
      </c>
      <c r="G90" s="67">
        <v>22</v>
      </c>
      <c r="H90" s="67">
        <v>0</v>
      </c>
      <c r="I90" s="67">
        <v>0</v>
      </c>
      <c r="J90" s="67">
        <f t="shared" si="19"/>
        <v>44</v>
      </c>
      <c r="K90" s="67">
        <f t="shared" si="19"/>
        <v>44</v>
      </c>
      <c r="L90" s="67">
        <f t="shared" si="19"/>
        <v>44</v>
      </c>
      <c r="M90" s="67">
        <f t="shared" si="20"/>
        <v>0</v>
      </c>
      <c r="N90" s="67">
        <f t="shared" si="20"/>
        <v>0</v>
      </c>
      <c r="P90" s="70">
        <f t="shared" si="21"/>
        <v>0</v>
      </c>
      <c r="Q90" s="70">
        <f t="shared" si="22"/>
        <v>6</v>
      </c>
      <c r="R90" s="70">
        <f t="shared" si="23"/>
        <v>8</v>
      </c>
      <c r="S90" s="70">
        <f t="shared" si="24"/>
        <v>4</v>
      </c>
      <c r="T90" s="70">
        <f t="shared" si="25"/>
        <v>2</v>
      </c>
      <c r="U90" s="70">
        <f t="shared" si="26"/>
        <v>1</v>
      </c>
      <c r="V90" s="66">
        <f t="shared" si="16"/>
        <v>88</v>
      </c>
    </row>
    <row r="91" spans="1:22" ht="12.75" x14ac:dyDescent="0.2">
      <c r="A91" s="66">
        <v>89</v>
      </c>
      <c r="B91" s="66">
        <f t="shared" si="14"/>
        <v>23</v>
      </c>
      <c r="C91" s="67">
        <f t="shared" si="15"/>
        <v>129</v>
      </c>
      <c r="D91" s="68">
        <f t="shared" si="17"/>
        <v>22</v>
      </c>
      <c r="E91" s="71">
        <f t="shared" si="18"/>
        <v>151</v>
      </c>
      <c r="F91" s="67">
        <v>3</v>
      </c>
      <c r="G91" s="67">
        <v>20</v>
      </c>
      <c r="H91" s="67">
        <v>0</v>
      </c>
      <c r="I91" s="67">
        <v>0</v>
      </c>
      <c r="J91" s="67">
        <f t="shared" si="19"/>
        <v>43</v>
      </c>
      <c r="K91" s="67">
        <f t="shared" si="19"/>
        <v>43</v>
      </c>
      <c r="L91" s="67">
        <f t="shared" si="19"/>
        <v>43</v>
      </c>
      <c r="M91" s="67">
        <f t="shared" si="20"/>
        <v>0</v>
      </c>
      <c r="N91" s="67">
        <f t="shared" si="20"/>
        <v>0</v>
      </c>
      <c r="P91" s="70">
        <f t="shared" si="21"/>
        <v>0</v>
      </c>
      <c r="Q91" s="70">
        <f t="shared" si="22"/>
        <v>7</v>
      </c>
      <c r="R91" s="70">
        <f t="shared" si="23"/>
        <v>8</v>
      </c>
      <c r="S91" s="70">
        <f t="shared" si="24"/>
        <v>4</v>
      </c>
      <c r="T91" s="70">
        <f t="shared" si="25"/>
        <v>2</v>
      </c>
      <c r="U91" s="70">
        <f t="shared" si="26"/>
        <v>1</v>
      </c>
      <c r="V91" s="66">
        <f t="shared" si="16"/>
        <v>89</v>
      </c>
    </row>
    <row r="92" spans="1:22" ht="12.75" x14ac:dyDescent="0.2">
      <c r="A92" s="66">
        <v>90</v>
      </c>
      <c r="B92" s="66">
        <f t="shared" si="14"/>
        <v>23</v>
      </c>
      <c r="C92" s="67">
        <f t="shared" si="15"/>
        <v>132</v>
      </c>
      <c r="D92" s="68">
        <f t="shared" si="17"/>
        <v>22</v>
      </c>
      <c r="E92" s="71">
        <f t="shared" si="18"/>
        <v>154</v>
      </c>
      <c r="F92" s="67">
        <v>2</v>
      </c>
      <c r="G92" s="67">
        <v>21</v>
      </c>
      <c r="H92" s="67">
        <v>0</v>
      </c>
      <c r="I92" s="67">
        <v>0</v>
      </c>
      <c r="J92" s="67">
        <f t="shared" si="19"/>
        <v>44</v>
      </c>
      <c r="K92" s="67">
        <f t="shared" si="19"/>
        <v>44</v>
      </c>
      <c r="L92" s="67">
        <f t="shared" si="19"/>
        <v>44</v>
      </c>
      <c r="M92" s="67">
        <f t="shared" si="20"/>
        <v>0</v>
      </c>
      <c r="N92" s="67">
        <f t="shared" si="20"/>
        <v>0</v>
      </c>
      <c r="P92" s="70">
        <f t="shared" si="21"/>
        <v>0</v>
      </c>
      <c r="Q92" s="70">
        <f t="shared" si="22"/>
        <v>7</v>
      </c>
      <c r="R92" s="70">
        <f t="shared" si="23"/>
        <v>8</v>
      </c>
      <c r="S92" s="70">
        <f t="shared" si="24"/>
        <v>4</v>
      </c>
      <c r="T92" s="70">
        <f t="shared" si="25"/>
        <v>2</v>
      </c>
      <c r="U92" s="70">
        <f t="shared" si="26"/>
        <v>1</v>
      </c>
      <c r="V92" s="66">
        <f t="shared" si="16"/>
        <v>90</v>
      </c>
    </row>
    <row r="93" spans="1:22" ht="12.75" x14ac:dyDescent="0.2">
      <c r="A93" s="66">
        <v>91</v>
      </c>
      <c r="B93" s="66">
        <f t="shared" si="14"/>
        <v>23</v>
      </c>
      <c r="C93" s="67">
        <f t="shared" si="15"/>
        <v>135</v>
      </c>
      <c r="D93" s="68">
        <f t="shared" si="17"/>
        <v>22</v>
      </c>
      <c r="E93" s="71">
        <f t="shared" si="18"/>
        <v>157</v>
      </c>
      <c r="F93" s="67">
        <v>1</v>
      </c>
      <c r="G93" s="67">
        <v>22</v>
      </c>
      <c r="H93" s="67">
        <v>0</v>
      </c>
      <c r="I93" s="67">
        <v>0</v>
      </c>
      <c r="J93" s="67">
        <f t="shared" si="19"/>
        <v>45</v>
      </c>
      <c r="K93" s="67">
        <f t="shared" si="19"/>
        <v>45</v>
      </c>
      <c r="L93" s="67">
        <f t="shared" si="19"/>
        <v>45</v>
      </c>
      <c r="M93" s="67">
        <f t="shared" si="20"/>
        <v>0</v>
      </c>
      <c r="N93" s="67">
        <f t="shared" si="20"/>
        <v>0</v>
      </c>
      <c r="P93" s="70">
        <f t="shared" si="21"/>
        <v>0</v>
      </c>
      <c r="Q93" s="70">
        <f t="shared" si="22"/>
        <v>7</v>
      </c>
      <c r="R93" s="70">
        <f t="shared" si="23"/>
        <v>8</v>
      </c>
      <c r="S93" s="70">
        <f t="shared" si="24"/>
        <v>4</v>
      </c>
      <c r="T93" s="70">
        <f t="shared" si="25"/>
        <v>2</v>
      </c>
      <c r="U93" s="70">
        <f t="shared" si="26"/>
        <v>1</v>
      </c>
      <c r="V93" s="66">
        <f t="shared" si="16"/>
        <v>91</v>
      </c>
    </row>
    <row r="94" spans="1:22" ht="12.75" x14ac:dyDescent="0.2">
      <c r="A94" s="66">
        <v>92</v>
      </c>
      <c r="B94" s="66">
        <f t="shared" si="14"/>
        <v>23</v>
      </c>
      <c r="C94" s="67">
        <f t="shared" si="15"/>
        <v>138</v>
      </c>
      <c r="D94" s="68">
        <f t="shared" si="17"/>
        <v>22</v>
      </c>
      <c r="E94" s="71">
        <f t="shared" si="18"/>
        <v>160</v>
      </c>
      <c r="F94" s="67">
        <v>0</v>
      </c>
      <c r="G94" s="67">
        <v>23</v>
      </c>
      <c r="H94" s="67">
        <v>0</v>
      </c>
      <c r="I94" s="67">
        <v>0</v>
      </c>
      <c r="J94" s="67">
        <f t="shared" si="19"/>
        <v>46</v>
      </c>
      <c r="K94" s="67">
        <f t="shared" si="19"/>
        <v>46</v>
      </c>
      <c r="L94" s="67">
        <f t="shared" si="19"/>
        <v>46</v>
      </c>
      <c r="M94" s="67">
        <f t="shared" si="20"/>
        <v>0</v>
      </c>
      <c r="N94" s="67">
        <f t="shared" si="20"/>
        <v>0</v>
      </c>
      <c r="P94" s="70">
        <f t="shared" si="21"/>
        <v>0</v>
      </c>
      <c r="Q94" s="70">
        <f t="shared" si="22"/>
        <v>7</v>
      </c>
      <c r="R94" s="70">
        <f t="shared" si="23"/>
        <v>8</v>
      </c>
      <c r="S94" s="70">
        <f t="shared" si="24"/>
        <v>4</v>
      </c>
      <c r="T94" s="70">
        <f t="shared" si="25"/>
        <v>2</v>
      </c>
      <c r="U94" s="70">
        <f t="shared" si="26"/>
        <v>1</v>
      </c>
      <c r="V94" s="66">
        <f t="shared" si="16"/>
        <v>92</v>
      </c>
    </row>
    <row r="95" spans="1:22" ht="12.75" x14ac:dyDescent="0.2">
      <c r="A95" s="66">
        <v>93</v>
      </c>
      <c r="B95" s="66">
        <f t="shared" si="14"/>
        <v>24</v>
      </c>
      <c r="C95" s="67">
        <f t="shared" si="15"/>
        <v>135</v>
      </c>
      <c r="D95" s="68">
        <f t="shared" si="17"/>
        <v>23</v>
      </c>
      <c r="E95" s="71">
        <f t="shared" si="18"/>
        <v>158</v>
      </c>
      <c r="F95" s="67">
        <v>3</v>
      </c>
      <c r="G95" s="67">
        <v>21</v>
      </c>
      <c r="H95" s="67">
        <v>0</v>
      </c>
      <c r="I95" s="67">
        <v>0</v>
      </c>
      <c r="J95" s="67">
        <f t="shared" si="19"/>
        <v>45</v>
      </c>
      <c r="K95" s="67">
        <f t="shared" si="19"/>
        <v>45</v>
      </c>
      <c r="L95" s="67">
        <f t="shared" si="19"/>
        <v>45</v>
      </c>
      <c r="M95" s="67">
        <f t="shared" si="20"/>
        <v>0</v>
      </c>
      <c r="N95" s="67">
        <f t="shared" si="20"/>
        <v>0</v>
      </c>
      <c r="P95" s="70">
        <f t="shared" si="21"/>
        <v>0</v>
      </c>
      <c r="Q95" s="70">
        <f t="shared" si="22"/>
        <v>8</v>
      </c>
      <c r="R95" s="70">
        <f t="shared" si="23"/>
        <v>8</v>
      </c>
      <c r="S95" s="70">
        <f t="shared" si="24"/>
        <v>4</v>
      </c>
      <c r="T95" s="70">
        <f t="shared" si="25"/>
        <v>2</v>
      </c>
      <c r="U95" s="70">
        <f t="shared" si="26"/>
        <v>1</v>
      </c>
      <c r="V95" s="66">
        <f t="shared" si="16"/>
        <v>93</v>
      </c>
    </row>
    <row r="96" spans="1:22" ht="12.75" x14ac:dyDescent="0.2">
      <c r="A96" s="66">
        <v>94</v>
      </c>
      <c r="B96" s="66">
        <f t="shared" si="14"/>
        <v>24</v>
      </c>
      <c r="C96" s="67">
        <f t="shared" si="15"/>
        <v>138</v>
      </c>
      <c r="D96" s="68">
        <f t="shared" si="17"/>
        <v>23</v>
      </c>
      <c r="E96" s="71">
        <f t="shared" si="18"/>
        <v>161</v>
      </c>
      <c r="F96" s="67">
        <v>2</v>
      </c>
      <c r="G96" s="67">
        <v>22</v>
      </c>
      <c r="H96" s="67">
        <v>0</v>
      </c>
      <c r="I96" s="67">
        <v>0</v>
      </c>
      <c r="J96" s="67">
        <f t="shared" si="19"/>
        <v>46</v>
      </c>
      <c r="K96" s="67">
        <f t="shared" si="19"/>
        <v>46</v>
      </c>
      <c r="L96" s="67">
        <f t="shared" si="19"/>
        <v>46</v>
      </c>
      <c r="M96" s="67">
        <f t="shared" si="20"/>
        <v>0</v>
      </c>
      <c r="N96" s="67">
        <f t="shared" si="20"/>
        <v>0</v>
      </c>
      <c r="P96" s="70">
        <f t="shared" si="21"/>
        <v>0</v>
      </c>
      <c r="Q96" s="70">
        <f t="shared" si="22"/>
        <v>8</v>
      </c>
      <c r="R96" s="70">
        <f t="shared" si="23"/>
        <v>8</v>
      </c>
      <c r="S96" s="70">
        <f t="shared" si="24"/>
        <v>4</v>
      </c>
      <c r="T96" s="70">
        <f t="shared" si="25"/>
        <v>2</v>
      </c>
      <c r="U96" s="70">
        <f t="shared" si="26"/>
        <v>1</v>
      </c>
      <c r="V96" s="66">
        <f t="shared" si="16"/>
        <v>94</v>
      </c>
    </row>
    <row r="97" spans="1:22" ht="12.75" x14ac:dyDescent="0.2">
      <c r="A97" s="66">
        <v>95</v>
      </c>
      <c r="B97" s="66">
        <f t="shared" si="14"/>
        <v>24</v>
      </c>
      <c r="C97" s="67">
        <f t="shared" si="15"/>
        <v>141</v>
      </c>
      <c r="D97" s="68">
        <f t="shared" si="17"/>
        <v>23</v>
      </c>
      <c r="E97" s="71">
        <f t="shared" si="18"/>
        <v>164</v>
      </c>
      <c r="F97" s="67">
        <v>1</v>
      </c>
      <c r="G97" s="67">
        <v>23</v>
      </c>
      <c r="H97" s="67">
        <v>0</v>
      </c>
      <c r="I97" s="67">
        <v>0</v>
      </c>
      <c r="J97" s="67">
        <f t="shared" si="19"/>
        <v>47</v>
      </c>
      <c r="K97" s="67">
        <f t="shared" si="19"/>
        <v>47</v>
      </c>
      <c r="L97" s="67">
        <f t="shared" si="19"/>
        <v>47</v>
      </c>
      <c r="M97" s="67">
        <f t="shared" si="20"/>
        <v>0</v>
      </c>
      <c r="N97" s="67">
        <f t="shared" si="20"/>
        <v>0</v>
      </c>
      <c r="P97" s="70">
        <f t="shared" si="21"/>
        <v>0</v>
      </c>
      <c r="Q97" s="70">
        <f t="shared" si="22"/>
        <v>8</v>
      </c>
      <c r="R97" s="70">
        <f t="shared" si="23"/>
        <v>8</v>
      </c>
      <c r="S97" s="70">
        <f t="shared" si="24"/>
        <v>4</v>
      </c>
      <c r="T97" s="70">
        <f t="shared" si="25"/>
        <v>2</v>
      </c>
      <c r="U97" s="70">
        <f t="shared" si="26"/>
        <v>1</v>
      </c>
      <c r="V97" s="66">
        <f t="shared" si="16"/>
        <v>95</v>
      </c>
    </row>
    <row r="98" spans="1:22" ht="12.75" x14ac:dyDescent="0.2">
      <c r="A98" s="66">
        <v>96</v>
      </c>
      <c r="B98" s="66">
        <f t="shared" si="14"/>
        <v>24</v>
      </c>
      <c r="C98" s="67">
        <f t="shared" si="15"/>
        <v>144</v>
      </c>
      <c r="D98" s="68">
        <f t="shared" si="17"/>
        <v>23</v>
      </c>
      <c r="E98" s="71">
        <f t="shared" si="18"/>
        <v>167</v>
      </c>
      <c r="F98" s="67">
        <v>0</v>
      </c>
      <c r="G98" s="67">
        <v>24</v>
      </c>
      <c r="H98" s="67">
        <v>0</v>
      </c>
      <c r="I98" s="67">
        <v>0</v>
      </c>
      <c r="J98" s="67">
        <f t="shared" si="19"/>
        <v>48</v>
      </c>
      <c r="K98" s="67">
        <f t="shared" si="19"/>
        <v>48</v>
      </c>
      <c r="L98" s="67">
        <f t="shared" si="19"/>
        <v>48</v>
      </c>
      <c r="M98" s="67">
        <f t="shared" si="20"/>
        <v>0</v>
      </c>
      <c r="N98" s="67">
        <f t="shared" si="20"/>
        <v>0</v>
      </c>
      <c r="P98" s="70">
        <f t="shared" si="21"/>
        <v>0</v>
      </c>
      <c r="Q98" s="70">
        <f t="shared" si="22"/>
        <v>8</v>
      </c>
      <c r="R98" s="70">
        <f t="shared" si="23"/>
        <v>8</v>
      </c>
      <c r="S98" s="70">
        <f t="shared" si="24"/>
        <v>4</v>
      </c>
      <c r="T98" s="70">
        <f t="shared" si="25"/>
        <v>2</v>
      </c>
      <c r="U98" s="70">
        <f t="shared" si="26"/>
        <v>1</v>
      </c>
      <c r="V98" s="66">
        <f t="shared" si="16"/>
        <v>96</v>
      </c>
    </row>
    <row r="99" spans="1:22" ht="12.75" x14ac:dyDescent="0.2">
      <c r="A99" s="66">
        <v>97</v>
      </c>
      <c r="B99" s="66">
        <f t="shared" si="14"/>
        <v>25</v>
      </c>
      <c r="C99" s="67">
        <f t="shared" si="15"/>
        <v>141</v>
      </c>
      <c r="D99" s="68">
        <f t="shared" si="17"/>
        <v>24</v>
      </c>
      <c r="E99" s="71">
        <f t="shared" si="18"/>
        <v>165</v>
      </c>
      <c r="F99" s="67">
        <v>3</v>
      </c>
      <c r="G99" s="67">
        <v>22</v>
      </c>
      <c r="H99" s="67">
        <v>0</v>
      </c>
      <c r="I99" s="67">
        <v>0</v>
      </c>
      <c r="J99" s="67">
        <f t="shared" si="19"/>
        <v>47</v>
      </c>
      <c r="K99" s="67">
        <f t="shared" si="19"/>
        <v>47</v>
      </c>
      <c r="L99" s="67">
        <f t="shared" si="19"/>
        <v>47</v>
      </c>
      <c r="M99" s="67">
        <f t="shared" ref="M99:N130" si="27">$H99*2+$I99*3</f>
        <v>0</v>
      </c>
      <c r="N99" s="67">
        <f t="shared" si="27"/>
        <v>0</v>
      </c>
      <c r="P99" s="70">
        <f t="shared" si="21"/>
        <v>0</v>
      </c>
      <c r="Q99" s="70">
        <f t="shared" si="22"/>
        <v>9</v>
      </c>
      <c r="R99" s="70">
        <f t="shared" si="23"/>
        <v>8</v>
      </c>
      <c r="S99" s="70">
        <f t="shared" si="24"/>
        <v>4</v>
      </c>
      <c r="T99" s="70">
        <f t="shared" si="25"/>
        <v>2</v>
      </c>
      <c r="U99" s="70">
        <f t="shared" si="26"/>
        <v>1</v>
      </c>
      <c r="V99" s="66">
        <f t="shared" si="16"/>
        <v>97</v>
      </c>
    </row>
    <row r="100" spans="1:22" ht="12.75" x14ac:dyDescent="0.2">
      <c r="A100" s="66">
        <v>98</v>
      </c>
      <c r="B100" s="66">
        <f t="shared" si="14"/>
        <v>25</v>
      </c>
      <c r="C100" s="67">
        <f t="shared" si="15"/>
        <v>144</v>
      </c>
      <c r="D100" s="68">
        <f t="shared" si="17"/>
        <v>24</v>
      </c>
      <c r="E100" s="71">
        <f t="shared" si="18"/>
        <v>168</v>
      </c>
      <c r="F100" s="67">
        <v>2</v>
      </c>
      <c r="G100" s="67">
        <v>23</v>
      </c>
      <c r="H100" s="67">
        <v>0</v>
      </c>
      <c r="I100" s="67">
        <v>0</v>
      </c>
      <c r="J100" s="67">
        <f t="shared" si="19"/>
        <v>48</v>
      </c>
      <c r="K100" s="67">
        <f t="shared" si="19"/>
        <v>48</v>
      </c>
      <c r="L100" s="67">
        <f t="shared" si="19"/>
        <v>48</v>
      </c>
      <c r="M100" s="67">
        <f t="shared" si="27"/>
        <v>0</v>
      </c>
      <c r="N100" s="67">
        <f t="shared" si="27"/>
        <v>0</v>
      </c>
      <c r="P100" s="70">
        <f t="shared" si="21"/>
        <v>0</v>
      </c>
      <c r="Q100" s="70">
        <f t="shared" si="22"/>
        <v>9</v>
      </c>
      <c r="R100" s="70">
        <f t="shared" si="23"/>
        <v>8</v>
      </c>
      <c r="S100" s="70">
        <f t="shared" si="24"/>
        <v>4</v>
      </c>
      <c r="T100" s="70">
        <f t="shared" si="25"/>
        <v>2</v>
      </c>
      <c r="U100" s="70">
        <f t="shared" si="26"/>
        <v>1</v>
      </c>
      <c r="V100" s="66">
        <f t="shared" si="16"/>
        <v>98</v>
      </c>
    </row>
    <row r="101" spans="1:22" ht="12.75" x14ac:dyDescent="0.2">
      <c r="A101" s="66">
        <v>99</v>
      </c>
      <c r="B101" s="66">
        <f t="shared" si="14"/>
        <v>25</v>
      </c>
      <c r="C101" s="67">
        <f t="shared" si="15"/>
        <v>147</v>
      </c>
      <c r="D101" s="68">
        <f t="shared" si="17"/>
        <v>24</v>
      </c>
      <c r="E101" s="71">
        <f t="shared" si="18"/>
        <v>171</v>
      </c>
      <c r="F101" s="67">
        <v>1</v>
      </c>
      <c r="G101" s="67">
        <v>24</v>
      </c>
      <c r="H101" s="67">
        <v>0</v>
      </c>
      <c r="I101" s="67">
        <v>0</v>
      </c>
      <c r="J101" s="67">
        <f t="shared" si="19"/>
        <v>49</v>
      </c>
      <c r="K101" s="67">
        <f t="shared" si="19"/>
        <v>49</v>
      </c>
      <c r="L101" s="67">
        <f t="shared" si="19"/>
        <v>49</v>
      </c>
      <c r="M101" s="67">
        <f t="shared" si="27"/>
        <v>0</v>
      </c>
      <c r="N101" s="67">
        <f t="shared" si="27"/>
        <v>0</v>
      </c>
      <c r="P101" s="70">
        <f t="shared" si="21"/>
        <v>0</v>
      </c>
      <c r="Q101" s="70">
        <f t="shared" si="22"/>
        <v>9</v>
      </c>
      <c r="R101" s="70">
        <f t="shared" si="23"/>
        <v>8</v>
      </c>
      <c r="S101" s="70">
        <f t="shared" si="24"/>
        <v>4</v>
      </c>
      <c r="T101" s="70">
        <f t="shared" si="25"/>
        <v>2</v>
      </c>
      <c r="U101" s="70">
        <f t="shared" si="26"/>
        <v>1</v>
      </c>
      <c r="V101" s="66">
        <f t="shared" si="16"/>
        <v>99</v>
      </c>
    </row>
    <row r="102" spans="1:22" ht="12.75" x14ac:dyDescent="0.2">
      <c r="A102" s="66">
        <v>100</v>
      </c>
      <c r="B102" s="66">
        <f t="shared" si="14"/>
        <v>25</v>
      </c>
      <c r="C102" s="67">
        <f t="shared" si="15"/>
        <v>150</v>
      </c>
      <c r="D102" s="68">
        <f t="shared" si="17"/>
        <v>24</v>
      </c>
      <c r="E102" s="71">
        <f t="shared" si="18"/>
        <v>174</v>
      </c>
      <c r="F102" s="67">
        <v>0</v>
      </c>
      <c r="G102" s="67">
        <v>25</v>
      </c>
      <c r="H102" s="67">
        <v>0</v>
      </c>
      <c r="I102" s="67">
        <v>0</v>
      </c>
      <c r="J102" s="67">
        <f t="shared" si="19"/>
        <v>50</v>
      </c>
      <c r="K102" s="67">
        <f t="shared" si="19"/>
        <v>50</v>
      </c>
      <c r="L102" s="67">
        <f t="shared" si="19"/>
        <v>50</v>
      </c>
      <c r="M102" s="67">
        <f t="shared" si="27"/>
        <v>0</v>
      </c>
      <c r="N102" s="67">
        <f t="shared" si="27"/>
        <v>0</v>
      </c>
      <c r="P102" s="70">
        <f t="shared" si="21"/>
        <v>0</v>
      </c>
      <c r="Q102" s="70">
        <f t="shared" si="22"/>
        <v>9</v>
      </c>
      <c r="R102" s="70">
        <f t="shared" si="23"/>
        <v>8</v>
      </c>
      <c r="S102" s="70">
        <f t="shared" si="24"/>
        <v>4</v>
      </c>
      <c r="T102" s="70">
        <f t="shared" si="25"/>
        <v>2</v>
      </c>
      <c r="U102" s="70">
        <f t="shared" si="26"/>
        <v>1</v>
      </c>
      <c r="V102" s="66">
        <f t="shared" si="16"/>
        <v>100</v>
      </c>
    </row>
    <row r="103" spans="1:22" ht="12.75" x14ac:dyDescent="0.2">
      <c r="A103" s="66">
        <v>101</v>
      </c>
      <c r="B103" s="66">
        <f t="shared" si="14"/>
        <v>26</v>
      </c>
      <c r="C103" s="67">
        <f t="shared" si="15"/>
        <v>147</v>
      </c>
      <c r="D103" s="68">
        <f t="shared" si="17"/>
        <v>25</v>
      </c>
      <c r="E103" s="71">
        <f t="shared" si="18"/>
        <v>172</v>
      </c>
      <c r="F103" s="67">
        <v>3</v>
      </c>
      <c r="G103" s="67">
        <v>23</v>
      </c>
      <c r="H103" s="67">
        <v>0</v>
      </c>
      <c r="I103" s="67">
        <v>0</v>
      </c>
      <c r="J103" s="67">
        <f t="shared" si="19"/>
        <v>49</v>
      </c>
      <c r="K103" s="67">
        <f t="shared" si="19"/>
        <v>49</v>
      </c>
      <c r="L103" s="67">
        <f t="shared" si="19"/>
        <v>49</v>
      </c>
      <c r="M103" s="67">
        <f t="shared" si="27"/>
        <v>0</v>
      </c>
      <c r="N103" s="67">
        <f t="shared" si="27"/>
        <v>0</v>
      </c>
      <c r="P103" s="70">
        <f t="shared" si="21"/>
        <v>0</v>
      </c>
      <c r="Q103" s="70">
        <f t="shared" si="22"/>
        <v>10</v>
      </c>
      <c r="R103" s="70">
        <f t="shared" si="23"/>
        <v>8</v>
      </c>
      <c r="S103" s="70">
        <f t="shared" si="24"/>
        <v>4</v>
      </c>
      <c r="T103" s="70">
        <f t="shared" si="25"/>
        <v>2</v>
      </c>
      <c r="U103" s="70">
        <f t="shared" si="26"/>
        <v>1</v>
      </c>
      <c r="V103" s="66">
        <f t="shared" si="16"/>
        <v>101</v>
      </c>
    </row>
    <row r="104" spans="1:22" ht="12.75" x14ac:dyDescent="0.2">
      <c r="A104" s="66">
        <v>102</v>
      </c>
      <c r="B104" s="66">
        <f t="shared" si="14"/>
        <v>26</v>
      </c>
      <c r="C104" s="67">
        <f t="shared" si="15"/>
        <v>150</v>
      </c>
      <c r="D104" s="68">
        <f t="shared" si="17"/>
        <v>25</v>
      </c>
      <c r="E104" s="71">
        <f t="shared" si="18"/>
        <v>175</v>
      </c>
      <c r="F104" s="67">
        <v>2</v>
      </c>
      <c r="G104" s="67">
        <v>24</v>
      </c>
      <c r="H104" s="67">
        <v>0</v>
      </c>
      <c r="I104" s="67">
        <v>0</v>
      </c>
      <c r="J104" s="67">
        <f t="shared" ref="J104:L130" si="28">$F104*1+$G104*2+$H104*2+$I104*3</f>
        <v>50</v>
      </c>
      <c r="K104" s="67">
        <f t="shared" si="28"/>
        <v>50</v>
      </c>
      <c r="L104" s="67">
        <f t="shared" si="28"/>
        <v>50</v>
      </c>
      <c r="M104" s="67">
        <f t="shared" si="27"/>
        <v>0</v>
      </c>
      <c r="N104" s="67">
        <f t="shared" si="27"/>
        <v>0</v>
      </c>
      <c r="P104" s="70">
        <f t="shared" si="21"/>
        <v>0</v>
      </c>
      <c r="Q104" s="70">
        <f t="shared" si="22"/>
        <v>10</v>
      </c>
      <c r="R104" s="70">
        <f t="shared" si="23"/>
        <v>8</v>
      </c>
      <c r="S104" s="70">
        <f t="shared" si="24"/>
        <v>4</v>
      </c>
      <c r="T104" s="70">
        <f t="shared" si="25"/>
        <v>2</v>
      </c>
      <c r="U104" s="70">
        <f t="shared" si="26"/>
        <v>1</v>
      </c>
      <c r="V104" s="66">
        <f t="shared" si="16"/>
        <v>102</v>
      </c>
    </row>
    <row r="105" spans="1:22" ht="12.75" x14ac:dyDescent="0.2">
      <c r="A105" s="66">
        <v>103</v>
      </c>
      <c r="B105" s="66">
        <f t="shared" si="14"/>
        <v>26</v>
      </c>
      <c r="C105" s="67">
        <f t="shared" si="15"/>
        <v>153</v>
      </c>
      <c r="D105" s="68">
        <f t="shared" si="17"/>
        <v>25</v>
      </c>
      <c r="E105" s="71">
        <f t="shared" si="18"/>
        <v>178</v>
      </c>
      <c r="F105" s="67">
        <v>1</v>
      </c>
      <c r="G105" s="67">
        <v>25</v>
      </c>
      <c r="H105" s="67">
        <v>0</v>
      </c>
      <c r="I105" s="67">
        <v>0</v>
      </c>
      <c r="J105" s="67">
        <f t="shared" si="28"/>
        <v>51</v>
      </c>
      <c r="K105" s="67">
        <f t="shared" si="28"/>
        <v>51</v>
      </c>
      <c r="L105" s="67">
        <f t="shared" si="28"/>
        <v>51</v>
      </c>
      <c r="M105" s="67">
        <f t="shared" si="27"/>
        <v>0</v>
      </c>
      <c r="N105" s="67">
        <f t="shared" si="27"/>
        <v>0</v>
      </c>
      <c r="P105" s="70">
        <f t="shared" si="21"/>
        <v>0</v>
      </c>
      <c r="Q105" s="70">
        <f t="shared" si="22"/>
        <v>10</v>
      </c>
      <c r="R105" s="70">
        <f t="shared" si="23"/>
        <v>8</v>
      </c>
      <c r="S105" s="70">
        <f t="shared" si="24"/>
        <v>4</v>
      </c>
      <c r="T105" s="70">
        <f t="shared" si="25"/>
        <v>2</v>
      </c>
      <c r="U105" s="70">
        <f t="shared" si="26"/>
        <v>1</v>
      </c>
      <c r="V105" s="66">
        <f t="shared" si="16"/>
        <v>103</v>
      </c>
    </row>
    <row r="106" spans="1:22" ht="12.75" x14ac:dyDescent="0.2">
      <c r="A106" s="66">
        <v>104</v>
      </c>
      <c r="B106" s="66">
        <f t="shared" si="14"/>
        <v>26</v>
      </c>
      <c r="C106" s="67">
        <f t="shared" si="15"/>
        <v>156</v>
      </c>
      <c r="D106" s="68">
        <f t="shared" si="17"/>
        <v>25</v>
      </c>
      <c r="E106" s="71">
        <f t="shared" si="18"/>
        <v>181</v>
      </c>
      <c r="F106" s="67">
        <v>0</v>
      </c>
      <c r="G106" s="67">
        <v>26</v>
      </c>
      <c r="H106" s="67">
        <v>0</v>
      </c>
      <c r="I106" s="67">
        <v>0</v>
      </c>
      <c r="J106" s="67">
        <f t="shared" si="28"/>
        <v>52</v>
      </c>
      <c r="K106" s="67">
        <f t="shared" si="28"/>
        <v>52</v>
      </c>
      <c r="L106" s="67">
        <f t="shared" si="28"/>
        <v>52</v>
      </c>
      <c r="M106" s="67">
        <f t="shared" si="27"/>
        <v>0</v>
      </c>
      <c r="N106" s="67">
        <f t="shared" si="27"/>
        <v>0</v>
      </c>
      <c r="P106" s="70">
        <f t="shared" si="21"/>
        <v>0</v>
      </c>
      <c r="Q106" s="70">
        <f t="shared" si="22"/>
        <v>10</v>
      </c>
      <c r="R106" s="70">
        <f t="shared" si="23"/>
        <v>8</v>
      </c>
      <c r="S106" s="70">
        <f t="shared" si="24"/>
        <v>4</v>
      </c>
      <c r="T106" s="70">
        <f t="shared" si="25"/>
        <v>2</v>
      </c>
      <c r="U106" s="70">
        <f t="shared" si="26"/>
        <v>1</v>
      </c>
      <c r="V106" s="66">
        <f t="shared" si="16"/>
        <v>104</v>
      </c>
    </row>
    <row r="107" spans="1:22" ht="12.75" x14ac:dyDescent="0.2">
      <c r="A107" s="66">
        <v>105</v>
      </c>
      <c r="B107" s="66">
        <f t="shared" si="14"/>
        <v>27</v>
      </c>
      <c r="C107" s="67">
        <f t="shared" si="15"/>
        <v>153</v>
      </c>
      <c r="D107" s="68">
        <f t="shared" si="17"/>
        <v>26</v>
      </c>
      <c r="E107" s="71">
        <f t="shared" si="18"/>
        <v>179</v>
      </c>
      <c r="F107" s="67">
        <v>3</v>
      </c>
      <c r="G107" s="67">
        <v>24</v>
      </c>
      <c r="H107" s="67">
        <v>0</v>
      </c>
      <c r="I107" s="67">
        <v>0</v>
      </c>
      <c r="J107" s="67">
        <f t="shared" si="28"/>
        <v>51</v>
      </c>
      <c r="K107" s="67">
        <f t="shared" si="28"/>
        <v>51</v>
      </c>
      <c r="L107" s="67">
        <f t="shared" si="28"/>
        <v>51</v>
      </c>
      <c r="M107" s="67">
        <f t="shared" si="27"/>
        <v>0</v>
      </c>
      <c r="N107" s="67">
        <f t="shared" si="27"/>
        <v>0</v>
      </c>
      <c r="P107" s="70">
        <f t="shared" si="21"/>
        <v>0</v>
      </c>
      <c r="Q107" s="70">
        <f t="shared" si="22"/>
        <v>11</v>
      </c>
      <c r="R107" s="70">
        <f t="shared" si="23"/>
        <v>8</v>
      </c>
      <c r="S107" s="70">
        <f t="shared" si="24"/>
        <v>4</v>
      </c>
      <c r="T107" s="70">
        <f t="shared" si="25"/>
        <v>2</v>
      </c>
      <c r="U107" s="70">
        <f t="shared" si="26"/>
        <v>1</v>
      </c>
      <c r="V107" s="66">
        <f t="shared" si="16"/>
        <v>105</v>
      </c>
    </row>
    <row r="108" spans="1:22" ht="12.75" x14ac:dyDescent="0.2">
      <c r="A108" s="66">
        <v>106</v>
      </c>
      <c r="B108" s="66">
        <f t="shared" si="14"/>
        <v>27</v>
      </c>
      <c r="C108" s="67">
        <f t="shared" si="15"/>
        <v>156</v>
      </c>
      <c r="D108" s="68">
        <f t="shared" si="17"/>
        <v>26</v>
      </c>
      <c r="E108" s="71">
        <f t="shared" si="18"/>
        <v>182</v>
      </c>
      <c r="F108" s="67">
        <v>2</v>
      </c>
      <c r="G108" s="67">
        <v>25</v>
      </c>
      <c r="H108" s="67">
        <v>0</v>
      </c>
      <c r="I108" s="67">
        <v>0</v>
      </c>
      <c r="J108" s="67">
        <f t="shared" si="28"/>
        <v>52</v>
      </c>
      <c r="K108" s="67">
        <f t="shared" si="28"/>
        <v>52</v>
      </c>
      <c r="L108" s="67">
        <f t="shared" si="28"/>
        <v>52</v>
      </c>
      <c r="M108" s="67">
        <f t="shared" si="27"/>
        <v>0</v>
      </c>
      <c r="N108" s="67">
        <f t="shared" si="27"/>
        <v>0</v>
      </c>
      <c r="P108" s="70">
        <f t="shared" si="21"/>
        <v>0</v>
      </c>
      <c r="Q108" s="70">
        <f t="shared" si="22"/>
        <v>11</v>
      </c>
      <c r="R108" s="70">
        <f t="shared" si="23"/>
        <v>8</v>
      </c>
      <c r="S108" s="70">
        <f t="shared" si="24"/>
        <v>4</v>
      </c>
      <c r="T108" s="70">
        <f t="shared" si="25"/>
        <v>2</v>
      </c>
      <c r="U108" s="70">
        <f t="shared" si="26"/>
        <v>1</v>
      </c>
      <c r="V108" s="66">
        <f t="shared" si="16"/>
        <v>106</v>
      </c>
    </row>
    <row r="109" spans="1:22" ht="12.75" x14ac:dyDescent="0.2">
      <c r="A109" s="66">
        <v>107</v>
      </c>
      <c r="B109" s="66">
        <f t="shared" si="14"/>
        <v>27</v>
      </c>
      <c r="C109" s="67">
        <f t="shared" si="15"/>
        <v>159</v>
      </c>
      <c r="D109" s="68">
        <f t="shared" si="17"/>
        <v>26</v>
      </c>
      <c r="E109" s="71">
        <f t="shared" si="18"/>
        <v>185</v>
      </c>
      <c r="F109" s="67">
        <v>1</v>
      </c>
      <c r="G109" s="67">
        <v>26</v>
      </c>
      <c r="H109" s="67">
        <v>0</v>
      </c>
      <c r="I109" s="67">
        <v>0</v>
      </c>
      <c r="J109" s="67">
        <f t="shared" si="28"/>
        <v>53</v>
      </c>
      <c r="K109" s="67">
        <f t="shared" si="28"/>
        <v>53</v>
      </c>
      <c r="L109" s="67">
        <f t="shared" si="28"/>
        <v>53</v>
      </c>
      <c r="M109" s="67">
        <f t="shared" si="27"/>
        <v>0</v>
      </c>
      <c r="N109" s="67">
        <f t="shared" si="27"/>
        <v>0</v>
      </c>
      <c r="P109" s="70">
        <f t="shared" si="21"/>
        <v>0</v>
      </c>
      <c r="Q109" s="70">
        <f t="shared" si="22"/>
        <v>11</v>
      </c>
      <c r="R109" s="70">
        <f t="shared" si="23"/>
        <v>8</v>
      </c>
      <c r="S109" s="70">
        <f t="shared" si="24"/>
        <v>4</v>
      </c>
      <c r="T109" s="70">
        <f t="shared" si="25"/>
        <v>2</v>
      </c>
      <c r="U109" s="70">
        <f t="shared" si="26"/>
        <v>1</v>
      </c>
      <c r="V109" s="66">
        <f t="shared" si="16"/>
        <v>107</v>
      </c>
    </row>
    <row r="110" spans="1:22" ht="12.75" x14ac:dyDescent="0.2">
      <c r="A110" s="66">
        <v>108</v>
      </c>
      <c r="B110" s="66">
        <f t="shared" si="14"/>
        <v>27</v>
      </c>
      <c r="C110" s="67">
        <f t="shared" si="15"/>
        <v>162</v>
      </c>
      <c r="D110" s="68">
        <f t="shared" si="17"/>
        <v>26</v>
      </c>
      <c r="E110" s="71">
        <f t="shared" si="18"/>
        <v>188</v>
      </c>
      <c r="F110" s="67">
        <v>0</v>
      </c>
      <c r="G110" s="67">
        <v>27</v>
      </c>
      <c r="H110" s="67">
        <v>0</v>
      </c>
      <c r="I110" s="67">
        <v>0</v>
      </c>
      <c r="J110" s="67">
        <f t="shared" si="28"/>
        <v>54</v>
      </c>
      <c r="K110" s="67">
        <f t="shared" si="28"/>
        <v>54</v>
      </c>
      <c r="L110" s="67">
        <f t="shared" si="28"/>
        <v>54</v>
      </c>
      <c r="M110" s="67">
        <f t="shared" si="27"/>
        <v>0</v>
      </c>
      <c r="N110" s="67">
        <f t="shared" si="27"/>
        <v>0</v>
      </c>
      <c r="P110" s="70">
        <f t="shared" si="21"/>
        <v>0</v>
      </c>
      <c r="Q110" s="70">
        <f t="shared" si="22"/>
        <v>11</v>
      </c>
      <c r="R110" s="70">
        <f t="shared" si="23"/>
        <v>8</v>
      </c>
      <c r="S110" s="70">
        <f t="shared" si="24"/>
        <v>4</v>
      </c>
      <c r="T110" s="70">
        <f t="shared" si="25"/>
        <v>2</v>
      </c>
      <c r="U110" s="70">
        <f t="shared" si="26"/>
        <v>1</v>
      </c>
      <c r="V110" s="66">
        <f t="shared" si="16"/>
        <v>108</v>
      </c>
    </row>
    <row r="111" spans="1:22" ht="12.75" x14ac:dyDescent="0.2">
      <c r="A111" s="66">
        <v>109</v>
      </c>
      <c r="B111" s="66">
        <f t="shared" si="14"/>
        <v>28</v>
      </c>
      <c r="C111" s="67">
        <f t="shared" si="15"/>
        <v>159</v>
      </c>
      <c r="D111" s="68">
        <f t="shared" si="17"/>
        <v>27</v>
      </c>
      <c r="E111" s="71">
        <f t="shared" si="18"/>
        <v>186</v>
      </c>
      <c r="F111" s="67">
        <v>3</v>
      </c>
      <c r="G111" s="67">
        <v>25</v>
      </c>
      <c r="H111" s="67">
        <v>0</v>
      </c>
      <c r="I111" s="67">
        <v>0</v>
      </c>
      <c r="J111" s="67">
        <f t="shared" si="28"/>
        <v>53</v>
      </c>
      <c r="K111" s="67">
        <f t="shared" si="28"/>
        <v>53</v>
      </c>
      <c r="L111" s="67">
        <f t="shared" si="28"/>
        <v>53</v>
      </c>
      <c r="M111" s="67">
        <f t="shared" si="27"/>
        <v>0</v>
      </c>
      <c r="N111" s="67">
        <f t="shared" si="27"/>
        <v>0</v>
      </c>
      <c r="P111" s="70">
        <f t="shared" si="21"/>
        <v>0</v>
      </c>
      <c r="Q111" s="70">
        <f t="shared" si="22"/>
        <v>12</v>
      </c>
      <c r="R111" s="70">
        <f t="shared" si="23"/>
        <v>8</v>
      </c>
      <c r="S111" s="70">
        <f t="shared" si="24"/>
        <v>4</v>
      </c>
      <c r="T111" s="70">
        <f t="shared" si="25"/>
        <v>2</v>
      </c>
      <c r="U111" s="70">
        <f t="shared" si="26"/>
        <v>1</v>
      </c>
      <c r="V111" s="66">
        <f t="shared" si="16"/>
        <v>109</v>
      </c>
    </row>
    <row r="112" spans="1:22" ht="12.75" x14ac:dyDescent="0.2">
      <c r="A112" s="66">
        <v>110</v>
      </c>
      <c r="B112" s="66">
        <f t="shared" si="14"/>
        <v>28</v>
      </c>
      <c r="C112" s="67">
        <f t="shared" si="15"/>
        <v>162</v>
      </c>
      <c r="D112" s="68">
        <f t="shared" si="17"/>
        <v>27</v>
      </c>
      <c r="E112" s="71">
        <f t="shared" si="18"/>
        <v>189</v>
      </c>
      <c r="F112" s="67">
        <v>2</v>
      </c>
      <c r="G112" s="67">
        <v>26</v>
      </c>
      <c r="H112" s="67">
        <v>0</v>
      </c>
      <c r="I112" s="67">
        <v>0</v>
      </c>
      <c r="J112" s="67">
        <f t="shared" si="28"/>
        <v>54</v>
      </c>
      <c r="K112" s="67">
        <f t="shared" si="28"/>
        <v>54</v>
      </c>
      <c r="L112" s="67">
        <f t="shared" si="28"/>
        <v>54</v>
      </c>
      <c r="M112" s="67">
        <f t="shared" si="27"/>
        <v>0</v>
      </c>
      <c r="N112" s="67">
        <f t="shared" si="27"/>
        <v>0</v>
      </c>
      <c r="P112" s="70">
        <f t="shared" si="21"/>
        <v>0</v>
      </c>
      <c r="Q112" s="70">
        <f t="shared" si="22"/>
        <v>12</v>
      </c>
      <c r="R112" s="70">
        <f t="shared" si="23"/>
        <v>8</v>
      </c>
      <c r="S112" s="70">
        <f t="shared" si="24"/>
        <v>4</v>
      </c>
      <c r="T112" s="70">
        <f t="shared" si="25"/>
        <v>2</v>
      </c>
      <c r="U112" s="70">
        <f t="shared" si="26"/>
        <v>1</v>
      </c>
      <c r="V112" s="66">
        <f t="shared" si="16"/>
        <v>110</v>
      </c>
    </row>
    <row r="113" spans="1:22" ht="12.75" x14ac:dyDescent="0.2">
      <c r="A113" s="66">
        <v>111</v>
      </c>
      <c r="B113" s="66">
        <f t="shared" si="14"/>
        <v>28</v>
      </c>
      <c r="C113" s="67">
        <f t="shared" si="15"/>
        <v>165</v>
      </c>
      <c r="D113" s="68">
        <f t="shared" si="17"/>
        <v>27</v>
      </c>
      <c r="E113" s="71">
        <f t="shared" si="18"/>
        <v>192</v>
      </c>
      <c r="F113" s="67">
        <v>1</v>
      </c>
      <c r="G113" s="67">
        <v>27</v>
      </c>
      <c r="H113" s="67">
        <v>0</v>
      </c>
      <c r="I113" s="67">
        <v>0</v>
      </c>
      <c r="J113" s="67">
        <f t="shared" si="28"/>
        <v>55</v>
      </c>
      <c r="K113" s="67">
        <f t="shared" si="28"/>
        <v>55</v>
      </c>
      <c r="L113" s="67">
        <f t="shared" si="28"/>
        <v>55</v>
      </c>
      <c r="M113" s="67">
        <f t="shared" si="27"/>
        <v>0</v>
      </c>
      <c r="N113" s="67">
        <f t="shared" si="27"/>
        <v>0</v>
      </c>
      <c r="P113" s="70">
        <f t="shared" si="21"/>
        <v>0</v>
      </c>
      <c r="Q113" s="70">
        <f t="shared" si="22"/>
        <v>12</v>
      </c>
      <c r="R113" s="70">
        <f t="shared" si="23"/>
        <v>8</v>
      </c>
      <c r="S113" s="70">
        <f t="shared" si="24"/>
        <v>4</v>
      </c>
      <c r="T113" s="70">
        <f t="shared" si="25"/>
        <v>2</v>
      </c>
      <c r="U113" s="70">
        <f t="shared" si="26"/>
        <v>1</v>
      </c>
      <c r="V113" s="66">
        <f t="shared" si="16"/>
        <v>111</v>
      </c>
    </row>
    <row r="114" spans="1:22" ht="12.75" x14ac:dyDescent="0.2">
      <c r="A114" s="66">
        <v>112</v>
      </c>
      <c r="B114" s="66">
        <f t="shared" si="14"/>
        <v>28</v>
      </c>
      <c r="C114" s="67">
        <f t="shared" si="15"/>
        <v>168</v>
      </c>
      <c r="D114" s="68">
        <f t="shared" si="17"/>
        <v>27</v>
      </c>
      <c r="E114" s="71">
        <f t="shared" si="18"/>
        <v>195</v>
      </c>
      <c r="F114" s="67">
        <v>0</v>
      </c>
      <c r="G114" s="67">
        <v>28</v>
      </c>
      <c r="H114" s="67">
        <v>0</v>
      </c>
      <c r="I114" s="67">
        <v>0</v>
      </c>
      <c r="J114" s="67">
        <f t="shared" si="28"/>
        <v>56</v>
      </c>
      <c r="K114" s="67">
        <f t="shared" si="28"/>
        <v>56</v>
      </c>
      <c r="L114" s="67">
        <f t="shared" si="28"/>
        <v>56</v>
      </c>
      <c r="M114" s="67">
        <f t="shared" si="27"/>
        <v>0</v>
      </c>
      <c r="N114" s="67">
        <f t="shared" si="27"/>
        <v>0</v>
      </c>
      <c r="P114" s="70">
        <f t="shared" si="21"/>
        <v>0</v>
      </c>
      <c r="Q114" s="70">
        <f t="shared" si="22"/>
        <v>12</v>
      </c>
      <c r="R114" s="70">
        <f t="shared" si="23"/>
        <v>8</v>
      </c>
      <c r="S114" s="70">
        <f t="shared" si="24"/>
        <v>4</v>
      </c>
      <c r="T114" s="70">
        <f t="shared" si="25"/>
        <v>2</v>
      </c>
      <c r="U114" s="70">
        <f t="shared" si="26"/>
        <v>1</v>
      </c>
      <c r="V114" s="66">
        <f t="shared" si="16"/>
        <v>112</v>
      </c>
    </row>
    <row r="115" spans="1:22" ht="12.75" x14ac:dyDescent="0.2">
      <c r="A115" s="66">
        <v>113</v>
      </c>
      <c r="B115" s="66">
        <f t="shared" si="14"/>
        <v>29</v>
      </c>
      <c r="C115" s="67">
        <f t="shared" si="15"/>
        <v>165</v>
      </c>
      <c r="D115" s="68">
        <f t="shared" si="17"/>
        <v>28</v>
      </c>
      <c r="E115" s="71">
        <f t="shared" si="18"/>
        <v>193</v>
      </c>
      <c r="F115" s="67">
        <v>3</v>
      </c>
      <c r="G115" s="67">
        <v>26</v>
      </c>
      <c r="H115" s="67">
        <v>0</v>
      </c>
      <c r="I115" s="67">
        <v>0</v>
      </c>
      <c r="J115" s="67">
        <f t="shared" si="28"/>
        <v>55</v>
      </c>
      <c r="K115" s="67">
        <f t="shared" si="28"/>
        <v>55</v>
      </c>
      <c r="L115" s="67">
        <f t="shared" si="28"/>
        <v>55</v>
      </c>
      <c r="M115" s="67">
        <f t="shared" si="27"/>
        <v>0</v>
      </c>
      <c r="N115" s="67">
        <f t="shared" si="27"/>
        <v>0</v>
      </c>
      <c r="P115" s="70">
        <f t="shared" si="21"/>
        <v>0</v>
      </c>
      <c r="Q115" s="70">
        <f t="shared" si="22"/>
        <v>13</v>
      </c>
      <c r="R115" s="70">
        <f t="shared" si="23"/>
        <v>8</v>
      </c>
      <c r="S115" s="70">
        <f t="shared" si="24"/>
        <v>4</v>
      </c>
      <c r="T115" s="70">
        <f t="shared" si="25"/>
        <v>2</v>
      </c>
      <c r="U115" s="70">
        <f t="shared" si="26"/>
        <v>1</v>
      </c>
      <c r="V115" s="66">
        <f t="shared" si="16"/>
        <v>113</v>
      </c>
    </row>
    <row r="116" spans="1:22" ht="12.75" x14ac:dyDescent="0.2">
      <c r="A116" s="66">
        <v>114</v>
      </c>
      <c r="B116" s="66">
        <f t="shared" si="14"/>
        <v>29</v>
      </c>
      <c r="C116" s="67">
        <f t="shared" si="15"/>
        <v>168</v>
      </c>
      <c r="D116" s="68">
        <f t="shared" si="17"/>
        <v>28</v>
      </c>
      <c r="E116" s="71">
        <f t="shared" si="18"/>
        <v>196</v>
      </c>
      <c r="F116" s="67">
        <v>2</v>
      </c>
      <c r="G116" s="67">
        <v>27</v>
      </c>
      <c r="H116" s="67">
        <v>0</v>
      </c>
      <c r="I116" s="67">
        <v>0</v>
      </c>
      <c r="J116" s="67">
        <f t="shared" si="28"/>
        <v>56</v>
      </c>
      <c r="K116" s="67">
        <f t="shared" si="28"/>
        <v>56</v>
      </c>
      <c r="L116" s="67">
        <f t="shared" si="28"/>
        <v>56</v>
      </c>
      <c r="M116" s="67">
        <f t="shared" si="27"/>
        <v>0</v>
      </c>
      <c r="N116" s="67">
        <f t="shared" si="27"/>
        <v>0</v>
      </c>
      <c r="P116" s="70">
        <f t="shared" si="21"/>
        <v>0</v>
      </c>
      <c r="Q116" s="70">
        <f t="shared" si="22"/>
        <v>13</v>
      </c>
      <c r="R116" s="70">
        <f t="shared" si="23"/>
        <v>8</v>
      </c>
      <c r="S116" s="70">
        <f t="shared" si="24"/>
        <v>4</v>
      </c>
      <c r="T116" s="70">
        <f t="shared" si="25"/>
        <v>2</v>
      </c>
      <c r="U116" s="70">
        <f t="shared" si="26"/>
        <v>1</v>
      </c>
      <c r="V116" s="66">
        <f t="shared" si="16"/>
        <v>114</v>
      </c>
    </row>
    <row r="117" spans="1:22" ht="12.75" x14ac:dyDescent="0.2">
      <c r="A117" s="66">
        <v>115</v>
      </c>
      <c r="B117" s="66">
        <f t="shared" si="14"/>
        <v>29</v>
      </c>
      <c r="C117" s="67">
        <f t="shared" si="15"/>
        <v>171</v>
      </c>
      <c r="D117" s="68">
        <f t="shared" si="17"/>
        <v>28</v>
      </c>
      <c r="E117" s="71">
        <f t="shared" si="18"/>
        <v>199</v>
      </c>
      <c r="F117" s="67">
        <v>1</v>
      </c>
      <c r="G117" s="67">
        <v>28</v>
      </c>
      <c r="H117" s="67">
        <v>0</v>
      </c>
      <c r="I117" s="67">
        <v>0</v>
      </c>
      <c r="J117" s="67">
        <f t="shared" si="28"/>
        <v>57</v>
      </c>
      <c r="K117" s="67">
        <f t="shared" si="28"/>
        <v>57</v>
      </c>
      <c r="L117" s="67">
        <f t="shared" si="28"/>
        <v>57</v>
      </c>
      <c r="M117" s="67">
        <f t="shared" si="27"/>
        <v>0</v>
      </c>
      <c r="N117" s="67">
        <f t="shared" si="27"/>
        <v>0</v>
      </c>
      <c r="P117" s="70">
        <f t="shared" si="21"/>
        <v>0</v>
      </c>
      <c r="Q117" s="70">
        <f t="shared" si="22"/>
        <v>13</v>
      </c>
      <c r="R117" s="70">
        <f t="shared" si="23"/>
        <v>8</v>
      </c>
      <c r="S117" s="70">
        <f t="shared" si="24"/>
        <v>4</v>
      </c>
      <c r="T117" s="70">
        <f t="shared" si="25"/>
        <v>2</v>
      </c>
      <c r="U117" s="70">
        <f t="shared" si="26"/>
        <v>1</v>
      </c>
      <c r="V117" s="66">
        <f t="shared" si="16"/>
        <v>115</v>
      </c>
    </row>
    <row r="118" spans="1:22" ht="12.75" x14ac:dyDescent="0.2">
      <c r="A118" s="66">
        <v>116</v>
      </c>
      <c r="B118" s="66">
        <f t="shared" si="14"/>
        <v>29</v>
      </c>
      <c r="C118" s="67">
        <f t="shared" si="15"/>
        <v>174</v>
      </c>
      <c r="D118" s="68">
        <f t="shared" si="17"/>
        <v>28</v>
      </c>
      <c r="E118" s="71">
        <f t="shared" si="18"/>
        <v>202</v>
      </c>
      <c r="F118" s="67">
        <v>0</v>
      </c>
      <c r="G118" s="67">
        <v>29</v>
      </c>
      <c r="H118" s="67">
        <v>0</v>
      </c>
      <c r="I118" s="67">
        <v>0</v>
      </c>
      <c r="J118" s="67">
        <f t="shared" si="28"/>
        <v>58</v>
      </c>
      <c r="K118" s="67">
        <f t="shared" si="28"/>
        <v>58</v>
      </c>
      <c r="L118" s="67">
        <f t="shared" si="28"/>
        <v>58</v>
      </c>
      <c r="M118" s="67">
        <f t="shared" si="27"/>
        <v>0</v>
      </c>
      <c r="N118" s="67">
        <f t="shared" si="27"/>
        <v>0</v>
      </c>
      <c r="P118" s="70">
        <f t="shared" si="21"/>
        <v>0</v>
      </c>
      <c r="Q118" s="70">
        <f t="shared" si="22"/>
        <v>13</v>
      </c>
      <c r="R118" s="70">
        <f t="shared" si="23"/>
        <v>8</v>
      </c>
      <c r="S118" s="70">
        <f t="shared" si="24"/>
        <v>4</v>
      </c>
      <c r="T118" s="70">
        <f t="shared" si="25"/>
        <v>2</v>
      </c>
      <c r="U118" s="70">
        <f t="shared" si="26"/>
        <v>1</v>
      </c>
      <c r="V118" s="66">
        <f t="shared" si="16"/>
        <v>116</v>
      </c>
    </row>
    <row r="119" spans="1:22" ht="12.75" x14ac:dyDescent="0.2">
      <c r="A119" s="66">
        <v>117</v>
      </c>
      <c r="B119" s="66">
        <f t="shared" si="14"/>
        <v>30</v>
      </c>
      <c r="C119" s="67">
        <f t="shared" si="15"/>
        <v>171</v>
      </c>
      <c r="D119" s="68">
        <f t="shared" si="17"/>
        <v>29</v>
      </c>
      <c r="E119" s="71">
        <f t="shared" si="18"/>
        <v>200</v>
      </c>
      <c r="F119" s="67">
        <v>3</v>
      </c>
      <c r="G119" s="67">
        <v>27</v>
      </c>
      <c r="H119" s="67">
        <v>0</v>
      </c>
      <c r="I119" s="67">
        <v>0</v>
      </c>
      <c r="J119" s="67">
        <f t="shared" si="28"/>
        <v>57</v>
      </c>
      <c r="K119" s="67">
        <f t="shared" si="28"/>
        <v>57</v>
      </c>
      <c r="L119" s="67">
        <f t="shared" si="28"/>
        <v>57</v>
      </c>
      <c r="M119" s="67">
        <f t="shared" si="27"/>
        <v>0</v>
      </c>
      <c r="N119" s="67">
        <f t="shared" si="27"/>
        <v>0</v>
      </c>
      <c r="P119" s="70">
        <f t="shared" si="21"/>
        <v>0</v>
      </c>
      <c r="Q119" s="70">
        <f t="shared" si="22"/>
        <v>14</v>
      </c>
      <c r="R119" s="70">
        <f t="shared" si="23"/>
        <v>8</v>
      </c>
      <c r="S119" s="70">
        <f t="shared" si="24"/>
        <v>4</v>
      </c>
      <c r="T119" s="70">
        <f t="shared" si="25"/>
        <v>2</v>
      </c>
      <c r="U119" s="70">
        <f t="shared" si="26"/>
        <v>1</v>
      </c>
      <c r="V119" s="66">
        <f t="shared" si="16"/>
        <v>117</v>
      </c>
    </row>
    <row r="120" spans="1:22" ht="12.75" x14ac:dyDescent="0.2">
      <c r="A120" s="66">
        <v>118</v>
      </c>
      <c r="B120" s="66">
        <f t="shared" si="14"/>
        <v>30</v>
      </c>
      <c r="C120" s="67">
        <f t="shared" si="15"/>
        <v>174</v>
      </c>
      <c r="D120" s="68">
        <f t="shared" si="17"/>
        <v>29</v>
      </c>
      <c r="E120" s="71">
        <f t="shared" si="18"/>
        <v>203</v>
      </c>
      <c r="F120" s="67">
        <v>2</v>
      </c>
      <c r="G120" s="67">
        <v>28</v>
      </c>
      <c r="H120" s="67">
        <v>0</v>
      </c>
      <c r="I120" s="67">
        <v>0</v>
      </c>
      <c r="J120" s="67">
        <f t="shared" si="28"/>
        <v>58</v>
      </c>
      <c r="K120" s="67">
        <f t="shared" si="28"/>
        <v>58</v>
      </c>
      <c r="L120" s="67">
        <f t="shared" si="28"/>
        <v>58</v>
      </c>
      <c r="M120" s="67">
        <f t="shared" si="27"/>
        <v>0</v>
      </c>
      <c r="N120" s="67">
        <f t="shared" si="27"/>
        <v>0</v>
      </c>
      <c r="P120" s="70">
        <f t="shared" si="21"/>
        <v>0</v>
      </c>
      <c r="Q120" s="70">
        <f t="shared" si="22"/>
        <v>14</v>
      </c>
      <c r="R120" s="70">
        <f t="shared" si="23"/>
        <v>8</v>
      </c>
      <c r="S120" s="70">
        <f t="shared" si="24"/>
        <v>4</v>
      </c>
      <c r="T120" s="70">
        <f t="shared" si="25"/>
        <v>2</v>
      </c>
      <c r="U120" s="70">
        <f t="shared" si="26"/>
        <v>1</v>
      </c>
      <c r="V120" s="66">
        <f t="shared" si="16"/>
        <v>118</v>
      </c>
    </row>
    <row r="121" spans="1:22" ht="12.75" x14ac:dyDescent="0.2">
      <c r="A121" s="66">
        <v>119</v>
      </c>
      <c r="B121" s="66">
        <f t="shared" si="14"/>
        <v>30</v>
      </c>
      <c r="C121" s="67">
        <f t="shared" si="15"/>
        <v>177</v>
      </c>
      <c r="D121" s="68">
        <f t="shared" si="17"/>
        <v>29</v>
      </c>
      <c r="E121" s="71">
        <f t="shared" si="18"/>
        <v>206</v>
      </c>
      <c r="F121" s="67">
        <v>1</v>
      </c>
      <c r="G121" s="67">
        <v>29</v>
      </c>
      <c r="H121" s="67">
        <v>0</v>
      </c>
      <c r="I121" s="67">
        <v>0</v>
      </c>
      <c r="J121" s="67">
        <f t="shared" si="28"/>
        <v>59</v>
      </c>
      <c r="K121" s="67">
        <f t="shared" si="28"/>
        <v>59</v>
      </c>
      <c r="L121" s="67">
        <f t="shared" si="28"/>
        <v>59</v>
      </c>
      <c r="M121" s="67">
        <f t="shared" si="27"/>
        <v>0</v>
      </c>
      <c r="N121" s="67">
        <f t="shared" si="27"/>
        <v>0</v>
      </c>
      <c r="P121" s="70">
        <f t="shared" si="21"/>
        <v>0</v>
      </c>
      <c r="Q121" s="70">
        <f t="shared" si="22"/>
        <v>14</v>
      </c>
      <c r="R121" s="70">
        <f t="shared" si="23"/>
        <v>8</v>
      </c>
      <c r="S121" s="70">
        <f t="shared" si="24"/>
        <v>4</v>
      </c>
      <c r="T121" s="70">
        <f t="shared" si="25"/>
        <v>2</v>
      </c>
      <c r="U121" s="70">
        <f t="shared" si="26"/>
        <v>1</v>
      </c>
      <c r="V121" s="66">
        <f t="shared" si="16"/>
        <v>119</v>
      </c>
    </row>
    <row r="122" spans="1:22" ht="12.75" x14ac:dyDescent="0.2">
      <c r="A122" s="66">
        <v>120</v>
      </c>
      <c r="B122" s="66">
        <f t="shared" si="14"/>
        <v>30</v>
      </c>
      <c r="C122" s="67">
        <f t="shared" si="15"/>
        <v>180</v>
      </c>
      <c r="D122" s="68">
        <f t="shared" si="17"/>
        <v>29</v>
      </c>
      <c r="E122" s="71">
        <f t="shared" si="18"/>
        <v>209</v>
      </c>
      <c r="F122" s="67">
        <v>0</v>
      </c>
      <c r="G122" s="67">
        <v>30</v>
      </c>
      <c r="H122" s="67">
        <v>0</v>
      </c>
      <c r="I122" s="67">
        <v>0</v>
      </c>
      <c r="J122" s="67">
        <f t="shared" si="28"/>
        <v>60</v>
      </c>
      <c r="K122" s="67">
        <f t="shared" si="28"/>
        <v>60</v>
      </c>
      <c r="L122" s="67">
        <f t="shared" si="28"/>
        <v>60</v>
      </c>
      <c r="M122" s="67">
        <f t="shared" si="27"/>
        <v>0</v>
      </c>
      <c r="N122" s="67">
        <f t="shared" si="27"/>
        <v>0</v>
      </c>
      <c r="P122" s="70">
        <f t="shared" si="21"/>
        <v>0</v>
      </c>
      <c r="Q122" s="70">
        <f t="shared" si="22"/>
        <v>14</v>
      </c>
      <c r="R122" s="70">
        <f t="shared" si="23"/>
        <v>8</v>
      </c>
      <c r="S122" s="70">
        <f t="shared" si="24"/>
        <v>4</v>
      </c>
      <c r="T122" s="70">
        <f t="shared" si="25"/>
        <v>2</v>
      </c>
      <c r="U122" s="70">
        <f t="shared" si="26"/>
        <v>1</v>
      </c>
      <c r="V122" s="66">
        <f t="shared" si="16"/>
        <v>120</v>
      </c>
    </row>
    <row r="123" spans="1:22" ht="12.75" x14ac:dyDescent="0.2">
      <c r="A123" s="66">
        <v>121</v>
      </c>
      <c r="B123" s="66">
        <f t="shared" si="14"/>
        <v>31</v>
      </c>
      <c r="C123" s="67">
        <f t="shared" si="15"/>
        <v>177</v>
      </c>
      <c r="D123" s="68">
        <f t="shared" si="17"/>
        <v>30</v>
      </c>
      <c r="E123" s="71">
        <f t="shared" si="18"/>
        <v>207</v>
      </c>
      <c r="F123" s="67">
        <v>3</v>
      </c>
      <c r="G123" s="67">
        <v>28</v>
      </c>
      <c r="H123" s="67">
        <v>0</v>
      </c>
      <c r="I123" s="67">
        <v>0</v>
      </c>
      <c r="J123" s="67">
        <f t="shared" si="28"/>
        <v>59</v>
      </c>
      <c r="K123" s="67">
        <f t="shared" si="28"/>
        <v>59</v>
      </c>
      <c r="L123" s="67">
        <f t="shared" si="28"/>
        <v>59</v>
      </c>
      <c r="M123" s="67">
        <f t="shared" si="27"/>
        <v>0</v>
      </c>
      <c r="N123" s="67">
        <f t="shared" si="27"/>
        <v>0</v>
      </c>
      <c r="P123" s="70">
        <f t="shared" si="21"/>
        <v>0</v>
      </c>
      <c r="Q123" s="70">
        <f t="shared" si="22"/>
        <v>15</v>
      </c>
      <c r="R123" s="70">
        <f t="shared" si="23"/>
        <v>8</v>
      </c>
      <c r="S123" s="70">
        <f t="shared" si="24"/>
        <v>4</v>
      </c>
      <c r="T123" s="70">
        <f t="shared" si="25"/>
        <v>2</v>
      </c>
      <c r="U123" s="70">
        <f t="shared" si="26"/>
        <v>1</v>
      </c>
      <c r="V123" s="66">
        <f t="shared" si="16"/>
        <v>121</v>
      </c>
    </row>
    <row r="124" spans="1:22" ht="12.75" x14ac:dyDescent="0.2">
      <c r="A124" s="66">
        <v>122</v>
      </c>
      <c r="B124" s="66">
        <f t="shared" si="14"/>
        <v>31</v>
      </c>
      <c r="C124" s="67">
        <f t="shared" si="15"/>
        <v>180</v>
      </c>
      <c r="D124" s="68">
        <f t="shared" si="17"/>
        <v>30</v>
      </c>
      <c r="E124" s="71">
        <f t="shared" si="18"/>
        <v>210</v>
      </c>
      <c r="F124" s="67">
        <v>2</v>
      </c>
      <c r="G124" s="67">
        <v>29</v>
      </c>
      <c r="H124" s="67">
        <v>0</v>
      </c>
      <c r="I124" s="67">
        <v>0</v>
      </c>
      <c r="J124" s="67">
        <f t="shared" si="28"/>
        <v>60</v>
      </c>
      <c r="K124" s="67">
        <f t="shared" si="28"/>
        <v>60</v>
      </c>
      <c r="L124" s="67">
        <f t="shared" si="28"/>
        <v>60</v>
      </c>
      <c r="M124" s="67">
        <f t="shared" si="27"/>
        <v>0</v>
      </c>
      <c r="N124" s="67">
        <f t="shared" si="27"/>
        <v>0</v>
      </c>
      <c r="P124" s="70">
        <f t="shared" si="21"/>
        <v>0</v>
      </c>
      <c r="Q124" s="70">
        <f t="shared" si="22"/>
        <v>15</v>
      </c>
      <c r="R124" s="70">
        <f t="shared" si="23"/>
        <v>8</v>
      </c>
      <c r="S124" s="70">
        <f t="shared" si="24"/>
        <v>4</v>
      </c>
      <c r="T124" s="70">
        <f t="shared" si="25"/>
        <v>2</v>
      </c>
      <c r="U124" s="70">
        <f t="shared" si="26"/>
        <v>1</v>
      </c>
      <c r="V124" s="66">
        <f t="shared" si="16"/>
        <v>122</v>
      </c>
    </row>
    <row r="125" spans="1:22" ht="12.75" x14ac:dyDescent="0.2">
      <c r="A125" s="66">
        <v>123</v>
      </c>
      <c r="B125" s="66">
        <f t="shared" si="14"/>
        <v>31</v>
      </c>
      <c r="C125" s="67">
        <f t="shared" si="15"/>
        <v>183</v>
      </c>
      <c r="D125" s="68">
        <f t="shared" si="17"/>
        <v>30</v>
      </c>
      <c r="E125" s="71">
        <f t="shared" si="18"/>
        <v>213</v>
      </c>
      <c r="F125" s="67">
        <v>1</v>
      </c>
      <c r="G125" s="67">
        <v>30</v>
      </c>
      <c r="H125" s="67">
        <v>0</v>
      </c>
      <c r="I125" s="67">
        <v>0</v>
      </c>
      <c r="J125" s="67">
        <f t="shared" si="28"/>
        <v>61</v>
      </c>
      <c r="K125" s="67">
        <f t="shared" si="28"/>
        <v>61</v>
      </c>
      <c r="L125" s="67">
        <f t="shared" si="28"/>
        <v>61</v>
      </c>
      <c r="M125" s="67">
        <f t="shared" si="27"/>
        <v>0</v>
      </c>
      <c r="N125" s="67">
        <f t="shared" si="27"/>
        <v>0</v>
      </c>
      <c r="P125" s="70">
        <f t="shared" si="21"/>
        <v>0</v>
      </c>
      <c r="Q125" s="70">
        <f t="shared" si="22"/>
        <v>15</v>
      </c>
      <c r="R125" s="70">
        <f t="shared" si="23"/>
        <v>8</v>
      </c>
      <c r="S125" s="70">
        <f t="shared" si="24"/>
        <v>4</v>
      </c>
      <c r="T125" s="70">
        <f t="shared" si="25"/>
        <v>2</v>
      </c>
      <c r="U125" s="70">
        <f t="shared" si="26"/>
        <v>1</v>
      </c>
      <c r="V125" s="66">
        <f t="shared" si="16"/>
        <v>123</v>
      </c>
    </row>
    <row r="126" spans="1:22" ht="12.75" x14ac:dyDescent="0.2">
      <c r="A126" s="66">
        <v>124</v>
      </c>
      <c r="B126" s="66">
        <f t="shared" si="14"/>
        <v>31</v>
      </c>
      <c r="C126" s="67">
        <f t="shared" si="15"/>
        <v>186</v>
      </c>
      <c r="D126" s="68">
        <f t="shared" si="17"/>
        <v>30</v>
      </c>
      <c r="E126" s="71">
        <f t="shared" si="18"/>
        <v>216</v>
      </c>
      <c r="F126" s="67">
        <v>0</v>
      </c>
      <c r="G126" s="67">
        <v>31</v>
      </c>
      <c r="H126" s="67">
        <v>0</v>
      </c>
      <c r="I126" s="67">
        <v>0</v>
      </c>
      <c r="J126" s="67">
        <f t="shared" si="28"/>
        <v>62</v>
      </c>
      <c r="K126" s="67">
        <f t="shared" si="28"/>
        <v>62</v>
      </c>
      <c r="L126" s="67">
        <f t="shared" si="28"/>
        <v>62</v>
      </c>
      <c r="M126" s="67">
        <f t="shared" si="27"/>
        <v>0</v>
      </c>
      <c r="N126" s="67">
        <f t="shared" si="27"/>
        <v>0</v>
      </c>
      <c r="P126" s="70">
        <f t="shared" si="21"/>
        <v>0</v>
      </c>
      <c r="Q126" s="70">
        <f t="shared" si="22"/>
        <v>15</v>
      </c>
      <c r="R126" s="70">
        <f t="shared" si="23"/>
        <v>8</v>
      </c>
      <c r="S126" s="70">
        <f t="shared" si="24"/>
        <v>4</v>
      </c>
      <c r="T126" s="70">
        <f t="shared" si="25"/>
        <v>2</v>
      </c>
      <c r="U126" s="70">
        <f t="shared" si="26"/>
        <v>1</v>
      </c>
      <c r="V126" s="66">
        <f t="shared" si="16"/>
        <v>124</v>
      </c>
    </row>
    <row r="127" spans="1:22" ht="12.75" x14ac:dyDescent="0.2">
      <c r="A127" s="66">
        <v>125</v>
      </c>
      <c r="B127" s="66">
        <f t="shared" si="14"/>
        <v>32</v>
      </c>
      <c r="C127" s="67">
        <f t="shared" si="15"/>
        <v>183</v>
      </c>
      <c r="D127" s="68">
        <f t="shared" si="17"/>
        <v>31</v>
      </c>
      <c r="E127" s="71">
        <f t="shared" si="18"/>
        <v>214</v>
      </c>
      <c r="F127" s="67">
        <v>3</v>
      </c>
      <c r="G127" s="67">
        <v>29</v>
      </c>
      <c r="H127" s="67">
        <v>0</v>
      </c>
      <c r="I127" s="67">
        <v>0</v>
      </c>
      <c r="J127" s="67">
        <f t="shared" si="28"/>
        <v>61</v>
      </c>
      <c r="K127" s="67">
        <f t="shared" si="28"/>
        <v>61</v>
      </c>
      <c r="L127" s="67">
        <f t="shared" si="28"/>
        <v>61</v>
      </c>
      <c r="M127" s="67">
        <f t="shared" si="27"/>
        <v>0</v>
      </c>
      <c r="N127" s="67">
        <f t="shared" si="27"/>
        <v>0</v>
      </c>
      <c r="P127" s="70">
        <f t="shared" si="21"/>
        <v>0</v>
      </c>
      <c r="Q127" s="70">
        <f t="shared" si="22"/>
        <v>16</v>
      </c>
      <c r="R127" s="70">
        <f t="shared" si="23"/>
        <v>8</v>
      </c>
      <c r="S127" s="70">
        <f t="shared" si="24"/>
        <v>4</v>
      </c>
      <c r="T127" s="70">
        <f t="shared" si="25"/>
        <v>2</v>
      </c>
      <c r="U127" s="70">
        <f t="shared" si="26"/>
        <v>1</v>
      </c>
      <c r="V127" s="66">
        <f t="shared" si="16"/>
        <v>125</v>
      </c>
    </row>
    <row r="128" spans="1:22" ht="12.75" x14ac:dyDescent="0.2">
      <c r="A128" s="66">
        <v>126</v>
      </c>
      <c r="B128" s="66">
        <f t="shared" si="14"/>
        <v>32</v>
      </c>
      <c r="C128" s="67">
        <f t="shared" si="15"/>
        <v>186</v>
      </c>
      <c r="D128" s="68">
        <f t="shared" si="17"/>
        <v>31</v>
      </c>
      <c r="E128" s="71">
        <f t="shared" si="18"/>
        <v>217</v>
      </c>
      <c r="F128" s="67">
        <v>2</v>
      </c>
      <c r="G128" s="67">
        <v>30</v>
      </c>
      <c r="H128" s="67">
        <v>0</v>
      </c>
      <c r="I128" s="67">
        <v>0</v>
      </c>
      <c r="J128" s="67">
        <f t="shared" si="28"/>
        <v>62</v>
      </c>
      <c r="K128" s="67">
        <f t="shared" si="28"/>
        <v>62</v>
      </c>
      <c r="L128" s="67">
        <f t="shared" si="28"/>
        <v>62</v>
      </c>
      <c r="M128" s="67">
        <f t="shared" si="27"/>
        <v>0</v>
      </c>
      <c r="N128" s="67">
        <f t="shared" si="27"/>
        <v>0</v>
      </c>
      <c r="P128" s="70">
        <f t="shared" si="21"/>
        <v>0</v>
      </c>
      <c r="Q128" s="70">
        <f t="shared" si="22"/>
        <v>16</v>
      </c>
      <c r="R128" s="70">
        <f t="shared" si="23"/>
        <v>8</v>
      </c>
      <c r="S128" s="70">
        <f t="shared" si="24"/>
        <v>4</v>
      </c>
      <c r="T128" s="70">
        <f t="shared" si="25"/>
        <v>2</v>
      </c>
      <c r="U128" s="70">
        <f t="shared" si="26"/>
        <v>1</v>
      </c>
      <c r="V128" s="66">
        <f t="shared" si="16"/>
        <v>126</v>
      </c>
    </row>
    <row r="129" spans="1:22" ht="12.75" x14ac:dyDescent="0.2">
      <c r="A129" s="66">
        <v>127</v>
      </c>
      <c r="B129" s="66">
        <f t="shared" si="14"/>
        <v>32</v>
      </c>
      <c r="C129" s="67">
        <f t="shared" si="15"/>
        <v>189</v>
      </c>
      <c r="D129" s="68">
        <f t="shared" si="17"/>
        <v>31</v>
      </c>
      <c r="E129" s="71">
        <f t="shared" si="18"/>
        <v>220</v>
      </c>
      <c r="F129" s="67">
        <v>1</v>
      </c>
      <c r="G129" s="67">
        <v>31</v>
      </c>
      <c r="H129" s="67">
        <v>0</v>
      </c>
      <c r="I129" s="67">
        <v>0</v>
      </c>
      <c r="J129" s="67">
        <f t="shared" si="28"/>
        <v>63</v>
      </c>
      <c r="K129" s="67">
        <f t="shared" si="28"/>
        <v>63</v>
      </c>
      <c r="L129" s="67">
        <f t="shared" si="28"/>
        <v>63</v>
      </c>
      <c r="M129" s="67">
        <f t="shared" si="27"/>
        <v>0</v>
      </c>
      <c r="N129" s="67">
        <f t="shared" si="27"/>
        <v>0</v>
      </c>
      <c r="P129" s="70">
        <f t="shared" si="21"/>
        <v>0</v>
      </c>
      <c r="Q129" s="70">
        <f t="shared" si="22"/>
        <v>16</v>
      </c>
      <c r="R129" s="70">
        <f t="shared" si="23"/>
        <v>8</v>
      </c>
      <c r="S129" s="70">
        <f t="shared" si="24"/>
        <v>4</v>
      </c>
      <c r="T129" s="70">
        <f t="shared" si="25"/>
        <v>2</v>
      </c>
      <c r="U129" s="70">
        <f t="shared" si="26"/>
        <v>1</v>
      </c>
      <c r="V129" s="66">
        <f t="shared" si="16"/>
        <v>127</v>
      </c>
    </row>
    <row r="130" spans="1:22" ht="12.75" x14ac:dyDescent="0.2">
      <c r="A130" s="66">
        <v>128</v>
      </c>
      <c r="B130" s="66">
        <f t="shared" ref="B130" si="29">SUM(F130:I130)</f>
        <v>32</v>
      </c>
      <c r="C130" s="67">
        <f t="shared" ref="C130" si="30">F130*3+G130*6+H130*10+I130*15</f>
        <v>192</v>
      </c>
      <c r="D130" s="68">
        <f t="shared" si="17"/>
        <v>31</v>
      </c>
      <c r="E130" s="71">
        <f t="shared" si="18"/>
        <v>223</v>
      </c>
      <c r="F130" s="67">
        <v>0</v>
      </c>
      <c r="G130" s="67">
        <v>32</v>
      </c>
      <c r="H130" s="67">
        <v>0</v>
      </c>
      <c r="I130" s="67">
        <v>0</v>
      </c>
      <c r="J130" s="67">
        <f t="shared" si="28"/>
        <v>64</v>
      </c>
      <c r="K130" s="67">
        <f t="shared" si="28"/>
        <v>64</v>
      </c>
      <c r="L130" s="67">
        <f t="shared" si="28"/>
        <v>64</v>
      </c>
      <c r="M130" s="67">
        <f t="shared" si="27"/>
        <v>0</v>
      </c>
      <c r="N130" s="67">
        <f t="shared" si="27"/>
        <v>0</v>
      </c>
      <c r="P130" s="70">
        <f t="shared" si="21"/>
        <v>0</v>
      </c>
      <c r="Q130" s="70">
        <f t="shared" si="22"/>
        <v>16</v>
      </c>
      <c r="R130" s="70">
        <f t="shared" si="23"/>
        <v>8</v>
      </c>
      <c r="S130" s="70">
        <f t="shared" si="24"/>
        <v>4</v>
      </c>
      <c r="T130" s="70">
        <f t="shared" si="25"/>
        <v>2</v>
      </c>
      <c r="U130" s="70">
        <f t="shared" si="26"/>
        <v>1</v>
      </c>
      <c r="V130" s="66">
        <f t="shared" ref="V130" si="31">F130*3+G130*4+H130*5+I130*6</f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L123"/>
  <sheetViews>
    <sheetView workbookViewId="0">
      <selection activeCell="K28" sqref="K28"/>
    </sheetView>
  </sheetViews>
  <sheetFormatPr defaultRowHeight="15" x14ac:dyDescent="0.25"/>
  <cols>
    <col min="1" max="1" width="16.42578125" customWidth="1"/>
    <col min="2" max="2" width="10" bestFit="1" customWidth="1"/>
    <col min="3" max="3" width="7.85546875" customWidth="1"/>
    <col min="4" max="4" width="5.7109375" style="1" bestFit="1" customWidth="1"/>
    <col min="5" max="7" width="10" bestFit="1" customWidth="1"/>
  </cols>
  <sheetData>
    <row r="1" spans="1:12" ht="16.5" thickBot="1" x14ac:dyDescent="0.3">
      <c r="C1" s="117" t="s">
        <v>65</v>
      </c>
      <c r="D1" s="117"/>
      <c r="E1" s="117"/>
      <c r="F1" s="117"/>
      <c r="G1" s="117"/>
    </row>
    <row r="2" spans="1:12" x14ac:dyDescent="0.25">
      <c r="C2" s="2"/>
      <c r="D2" s="9"/>
      <c r="E2" s="8"/>
      <c r="F2" s="3" t="s">
        <v>14</v>
      </c>
      <c r="G2" s="2"/>
    </row>
    <row r="3" spans="1:12" x14ac:dyDescent="0.25">
      <c r="C3" s="2"/>
      <c r="D3" s="9"/>
      <c r="E3" s="4" t="s">
        <v>12</v>
      </c>
      <c r="F3" s="6">
        <v>4</v>
      </c>
      <c r="G3" s="2"/>
    </row>
    <row r="4" spans="1:12" ht="15.75" thickBot="1" x14ac:dyDescent="0.3">
      <c r="C4" s="2"/>
      <c r="D4" s="9"/>
      <c r="E4" s="5" t="s">
        <v>13</v>
      </c>
      <c r="F4" s="7">
        <v>10</v>
      </c>
      <c r="G4" s="2"/>
    </row>
    <row r="5" spans="1:12" x14ac:dyDescent="0.25">
      <c r="C5" s="2"/>
      <c r="D5" s="9"/>
      <c r="E5" s="2"/>
      <c r="F5" s="9"/>
      <c r="G5" s="2"/>
    </row>
    <row r="6" spans="1:12" x14ac:dyDescent="0.25">
      <c r="C6" s="2" t="s">
        <v>15</v>
      </c>
      <c r="D6" s="9"/>
      <c r="E6" s="2"/>
      <c r="F6" s="9"/>
      <c r="G6" s="2"/>
    </row>
    <row r="7" spans="1:12" ht="15.75" thickBot="1" x14ac:dyDescent="0.3"/>
    <row r="8" spans="1:12" ht="15.75" thickBot="1" x14ac:dyDescent="0.3">
      <c r="A8" s="92" t="s">
        <v>77</v>
      </c>
      <c r="B8" s="42" t="s">
        <v>18</v>
      </c>
      <c r="C8" s="15" t="s">
        <v>17</v>
      </c>
      <c r="D8" s="16" t="s">
        <v>4</v>
      </c>
      <c r="E8" s="17" t="s">
        <v>11</v>
      </c>
      <c r="F8" s="17" t="s">
        <v>12</v>
      </c>
      <c r="G8" s="18" t="s">
        <v>13</v>
      </c>
    </row>
    <row r="9" spans="1:12" x14ac:dyDescent="0.25">
      <c r="A9" s="93"/>
      <c r="B9" s="29" t="s">
        <v>39</v>
      </c>
      <c r="C9" s="30" t="s">
        <v>20</v>
      </c>
      <c r="D9" s="21">
        <v>0</v>
      </c>
      <c r="E9" s="63">
        <f>IF(D9&gt;1,1,0)</f>
        <v>0</v>
      </c>
      <c r="F9" s="44">
        <f>IF(D9&gt;=F$3,1,0)</f>
        <v>0</v>
      </c>
      <c r="G9" s="45">
        <f>IF(D9&gt;=F$4,2,0)</f>
        <v>0</v>
      </c>
      <c r="K9" s="10"/>
      <c r="L9" s="10"/>
    </row>
    <row r="10" spans="1:12" x14ac:dyDescent="0.25">
      <c r="A10" s="94"/>
      <c r="B10" s="24" t="s">
        <v>39</v>
      </c>
      <c r="C10" s="28" t="s">
        <v>21</v>
      </c>
      <c r="D10" s="13">
        <v>0</v>
      </c>
      <c r="E10" s="64">
        <f>IF(D10&gt;1,1,0)</f>
        <v>0</v>
      </c>
      <c r="F10" s="19">
        <f>IF(D10&gt;=F$3,1,0)</f>
        <v>0</v>
      </c>
      <c r="G10" s="46">
        <f>IF(D10&gt;=F$4,2,0)</f>
        <v>0</v>
      </c>
      <c r="K10" s="11"/>
      <c r="L10" s="11"/>
    </row>
    <row r="11" spans="1:12" x14ac:dyDescent="0.25">
      <c r="A11" s="94"/>
      <c r="B11" s="24" t="s">
        <v>39</v>
      </c>
      <c r="C11" s="28" t="s">
        <v>22</v>
      </c>
      <c r="D11" s="13">
        <v>0</v>
      </c>
      <c r="E11" s="64">
        <f>IF(D11&gt;1,2,0)</f>
        <v>0</v>
      </c>
      <c r="F11" s="19">
        <f>IF(D11&gt;=F$3,2,0)</f>
        <v>0</v>
      </c>
      <c r="G11" s="46">
        <f>IF(D11&gt;=F$4,4,0)</f>
        <v>0</v>
      </c>
      <c r="K11" s="11"/>
      <c r="L11" s="11"/>
    </row>
    <row r="12" spans="1:12" x14ac:dyDescent="0.25">
      <c r="A12" s="94"/>
      <c r="B12" s="24" t="s">
        <v>39</v>
      </c>
      <c r="C12" s="28" t="s">
        <v>23</v>
      </c>
      <c r="D12" s="13">
        <v>0</v>
      </c>
      <c r="E12" s="64">
        <f>IF(D12&gt;1,2,0)</f>
        <v>0</v>
      </c>
      <c r="F12" s="19">
        <f>IF(D12&gt;=F$3,2,0)</f>
        <v>0</v>
      </c>
      <c r="G12" s="46">
        <f>IF(D12&gt;=F$4,4,0)</f>
        <v>0</v>
      </c>
      <c r="K12" s="11"/>
      <c r="L12" s="11"/>
    </row>
    <row r="13" spans="1:12" ht="15.75" thickBot="1" x14ac:dyDescent="0.3">
      <c r="A13" s="95"/>
      <c r="B13" s="32" t="s">
        <v>39</v>
      </c>
      <c r="C13" s="33" t="s">
        <v>24</v>
      </c>
      <c r="D13" s="34">
        <v>0</v>
      </c>
      <c r="E13" s="65">
        <f>IF(D13&gt;1,2,0)</f>
        <v>0</v>
      </c>
      <c r="F13" s="47">
        <f>IF(D13&gt;=F$3,2,0)</f>
        <v>0</v>
      </c>
      <c r="G13" s="48">
        <f>IF(D13&gt;=F$4,4,0)</f>
        <v>0</v>
      </c>
      <c r="K13" s="11"/>
      <c r="L13" s="11"/>
    </row>
    <row r="14" spans="1:12" x14ac:dyDescent="0.25">
      <c r="A14" s="94"/>
      <c r="B14" s="39" t="s">
        <v>40</v>
      </c>
      <c r="C14" s="40" t="s">
        <v>20</v>
      </c>
      <c r="D14" s="21">
        <v>0</v>
      </c>
      <c r="E14" s="43">
        <f>IF(D14&gt;1,1,0)</f>
        <v>0</v>
      </c>
      <c r="F14" s="43">
        <f>IF(D14&gt;=F$3,1,0)</f>
        <v>0</v>
      </c>
      <c r="G14" s="51">
        <f>IF(D14&gt;=F$4,2,0)</f>
        <v>0</v>
      </c>
      <c r="K14" s="11"/>
      <c r="L14" s="11"/>
    </row>
    <row r="15" spans="1:12" x14ac:dyDescent="0.25">
      <c r="A15" s="94"/>
      <c r="B15" s="26" t="s">
        <v>40</v>
      </c>
      <c r="C15" s="28" t="s">
        <v>21</v>
      </c>
      <c r="D15" s="13">
        <v>0</v>
      </c>
      <c r="E15" s="19">
        <f>IF(D15&gt;1,1,0)</f>
        <v>0</v>
      </c>
      <c r="F15" s="19">
        <f>IF(D15&gt;=F$3,1,0)</f>
        <v>0</v>
      </c>
      <c r="G15" s="46">
        <f>IF(D15&gt;=F$4,2,0)</f>
        <v>0</v>
      </c>
      <c r="K15" s="11"/>
      <c r="L15" s="11"/>
    </row>
    <row r="16" spans="1:12" x14ac:dyDescent="0.25">
      <c r="A16" s="94"/>
      <c r="B16" s="26" t="s">
        <v>40</v>
      </c>
      <c r="C16" s="28" t="s">
        <v>22</v>
      </c>
      <c r="D16" s="13">
        <v>0</v>
      </c>
      <c r="E16" s="19">
        <f>IF(D16&gt;1,2,0)</f>
        <v>0</v>
      </c>
      <c r="F16" s="19">
        <f>IF(D16&gt;=F$3,2,0)</f>
        <v>0</v>
      </c>
      <c r="G16" s="46">
        <f>IF(D16&gt;=F$4,4,0)</f>
        <v>0</v>
      </c>
      <c r="K16" s="11"/>
      <c r="L16" s="11"/>
    </row>
    <row r="17" spans="1:12" x14ac:dyDescent="0.25">
      <c r="A17" s="94"/>
      <c r="B17" s="26" t="s">
        <v>40</v>
      </c>
      <c r="C17" s="28" t="s">
        <v>23</v>
      </c>
      <c r="D17" s="13">
        <v>0</v>
      </c>
      <c r="E17" s="19">
        <f>IF(D17&gt;1,2,0)</f>
        <v>0</v>
      </c>
      <c r="F17" s="19">
        <f>IF(D17&gt;=F$3,2,0)</f>
        <v>0</v>
      </c>
      <c r="G17" s="46">
        <f>IF(D17&gt;=F$4,4,0)</f>
        <v>0</v>
      </c>
      <c r="K17" s="11"/>
      <c r="L17" s="11"/>
    </row>
    <row r="18" spans="1:12" ht="15.75" thickBot="1" x14ac:dyDescent="0.3">
      <c r="A18" s="94"/>
      <c r="B18" s="49" t="s">
        <v>40</v>
      </c>
      <c r="C18" s="50" t="s">
        <v>24</v>
      </c>
      <c r="D18" s="34">
        <v>0</v>
      </c>
      <c r="E18" s="20">
        <f>IF(D18&gt;1,2,0)</f>
        <v>0</v>
      </c>
      <c r="F18" s="20">
        <f>IF(D18&gt;=F$3,2,0)</f>
        <v>0</v>
      </c>
      <c r="G18" s="52">
        <f>IF(D18&gt;=F$4,4,0)</f>
        <v>0</v>
      </c>
      <c r="K18" s="11"/>
      <c r="L18" s="11"/>
    </row>
    <row r="19" spans="1:12" x14ac:dyDescent="0.25">
      <c r="A19" s="93"/>
      <c r="B19" s="25" t="s">
        <v>41</v>
      </c>
      <c r="C19" s="30" t="s">
        <v>20</v>
      </c>
      <c r="D19" s="21">
        <v>0</v>
      </c>
      <c r="E19" s="44">
        <f>IF(D19&gt;1,1,0)</f>
        <v>0</v>
      </c>
      <c r="F19" s="44">
        <f>IF(D19&gt;=F$3,1,0)</f>
        <v>0</v>
      </c>
      <c r="G19" s="45">
        <f>IF(D19&gt;=F$4,2,0)</f>
        <v>0</v>
      </c>
      <c r="K19" s="11"/>
      <c r="L19" s="11"/>
    </row>
    <row r="20" spans="1:12" x14ac:dyDescent="0.25">
      <c r="A20" s="94"/>
      <c r="B20" s="26" t="s">
        <v>41</v>
      </c>
      <c r="C20" s="28" t="s">
        <v>21</v>
      </c>
      <c r="D20" s="13">
        <v>0</v>
      </c>
      <c r="E20" s="19">
        <f>IF(D20&gt;1,1,0)</f>
        <v>0</v>
      </c>
      <c r="F20" s="19">
        <f>IF(D20&gt;=F$3,1,0)</f>
        <v>0</v>
      </c>
      <c r="G20" s="46">
        <f>IF(D20&gt;=F$4,2,0)</f>
        <v>0</v>
      </c>
      <c r="K20" s="11"/>
      <c r="L20" s="11"/>
    </row>
    <row r="21" spans="1:12" x14ac:dyDescent="0.25">
      <c r="A21" s="94"/>
      <c r="B21" s="26" t="s">
        <v>41</v>
      </c>
      <c r="C21" s="28" t="s">
        <v>22</v>
      </c>
      <c r="D21" s="13">
        <v>0</v>
      </c>
      <c r="E21" s="19">
        <f>IF(D21&gt;1,2,0)</f>
        <v>0</v>
      </c>
      <c r="F21" s="19">
        <f>IF(D21&gt;=F$3,2,0)</f>
        <v>0</v>
      </c>
      <c r="G21" s="46">
        <f>IF(D21&gt;=F$4,4,0)</f>
        <v>0</v>
      </c>
      <c r="K21" s="11"/>
      <c r="L21" s="11"/>
    </row>
    <row r="22" spans="1:12" x14ac:dyDescent="0.25">
      <c r="A22" s="94"/>
      <c r="B22" s="26" t="s">
        <v>41</v>
      </c>
      <c r="C22" s="28" t="s">
        <v>23</v>
      </c>
      <c r="D22" s="13">
        <f>Rundeskema!E17</f>
        <v>0</v>
      </c>
      <c r="E22" s="19">
        <f>IF(D22&gt;1,2,0)</f>
        <v>0</v>
      </c>
      <c r="F22" s="19">
        <f>IF(D22&gt;=F$3,2,0)</f>
        <v>0</v>
      </c>
      <c r="G22" s="46">
        <f>IF(D22&gt;=F$4,4,0)</f>
        <v>0</v>
      </c>
      <c r="K22" s="11"/>
      <c r="L22" s="11"/>
    </row>
    <row r="23" spans="1:12" ht="15.75" thickBot="1" x14ac:dyDescent="0.3">
      <c r="A23" s="95"/>
      <c r="B23" s="35" t="s">
        <v>41</v>
      </c>
      <c r="C23" s="33" t="s">
        <v>24</v>
      </c>
      <c r="D23" s="34">
        <f>Rundeskema!E18</f>
        <v>0</v>
      </c>
      <c r="E23" s="47">
        <f>IF(D23&gt;1,2,0)</f>
        <v>0</v>
      </c>
      <c r="F23" s="47">
        <f>IF(D23&gt;=F$3,2,0)</f>
        <v>0</v>
      </c>
      <c r="G23" s="48">
        <f>IF(D23&gt;=F$4,4,0)</f>
        <v>0</v>
      </c>
      <c r="K23" s="11"/>
      <c r="L23" s="11"/>
    </row>
    <row r="24" spans="1:12" x14ac:dyDescent="0.25">
      <c r="A24" s="94"/>
      <c r="B24" s="39" t="s">
        <v>42</v>
      </c>
      <c r="C24" s="40" t="s">
        <v>20</v>
      </c>
      <c r="D24" s="21">
        <f>Rundeskema!E19</f>
        <v>0</v>
      </c>
      <c r="E24" s="43">
        <f>IF(D24&gt;1,1,0)</f>
        <v>0</v>
      </c>
      <c r="F24" s="43">
        <f>IF(D24&gt;=F$3,1,0)</f>
        <v>0</v>
      </c>
      <c r="G24" s="51">
        <f>IF(D24&gt;=F$4,2,0)</f>
        <v>0</v>
      </c>
    </row>
    <row r="25" spans="1:12" x14ac:dyDescent="0.25">
      <c r="A25" s="94"/>
      <c r="B25" s="26" t="s">
        <v>42</v>
      </c>
      <c r="C25" s="28" t="s">
        <v>21</v>
      </c>
      <c r="D25" s="13">
        <f>Rundeskema!E20</f>
        <v>0</v>
      </c>
      <c r="E25" s="19">
        <f>IF(D25&gt;1,1,0)</f>
        <v>0</v>
      </c>
      <c r="F25" s="19">
        <f>IF(D25&gt;=F$3,1,0)</f>
        <v>0</v>
      </c>
      <c r="G25" s="46">
        <f>IF(D25&gt;=F$4,2,0)</f>
        <v>0</v>
      </c>
    </row>
    <row r="26" spans="1:12" x14ac:dyDescent="0.25">
      <c r="A26" s="94"/>
      <c r="B26" s="26" t="s">
        <v>42</v>
      </c>
      <c r="C26" s="28" t="s">
        <v>22</v>
      </c>
      <c r="D26" s="13">
        <f>Rundeskema!E21</f>
        <v>0</v>
      </c>
      <c r="E26" s="19">
        <f>IF(D26&gt;1,2,0)</f>
        <v>0</v>
      </c>
      <c r="F26" s="19">
        <f>IF(D26&gt;=F$3,2,0)</f>
        <v>0</v>
      </c>
      <c r="G26" s="46">
        <f>IF(D26&gt;=F$4,4,0)</f>
        <v>0</v>
      </c>
    </row>
    <row r="27" spans="1:12" x14ac:dyDescent="0.25">
      <c r="A27" s="94"/>
      <c r="B27" s="26" t="s">
        <v>42</v>
      </c>
      <c r="C27" s="28" t="s">
        <v>23</v>
      </c>
      <c r="D27" s="13">
        <f>Rundeskema!E22</f>
        <v>0</v>
      </c>
      <c r="E27" s="19">
        <f>IF(D27&gt;1,2,0)</f>
        <v>0</v>
      </c>
      <c r="F27" s="19">
        <f>IF(D27&gt;=F$3,2,0)</f>
        <v>0</v>
      </c>
      <c r="G27" s="46">
        <f>IF(D27&gt;=F$4,4,0)</f>
        <v>0</v>
      </c>
    </row>
    <row r="28" spans="1:12" ht="15.75" thickBot="1" x14ac:dyDescent="0.3">
      <c r="A28" s="94"/>
      <c r="B28" s="49" t="s">
        <v>42</v>
      </c>
      <c r="C28" s="50" t="s">
        <v>24</v>
      </c>
      <c r="D28" s="34">
        <f>Rundeskema!E23</f>
        <v>0</v>
      </c>
      <c r="E28" s="20">
        <f>IF(D28&gt;1,2,0)</f>
        <v>0</v>
      </c>
      <c r="F28" s="20">
        <f>IF(D28&gt;=F$3,2,0)</f>
        <v>0</v>
      </c>
      <c r="G28" s="52">
        <f>IF(D28&gt;=F$4,4,0)</f>
        <v>0</v>
      </c>
    </row>
    <row r="29" spans="1:12" x14ac:dyDescent="0.25">
      <c r="A29" s="93"/>
      <c r="B29" s="25" t="s">
        <v>43</v>
      </c>
      <c r="C29" s="30" t="s">
        <v>20</v>
      </c>
      <c r="D29" s="21">
        <f>Rundeskema!E24</f>
        <v>0</v>
      </c>
      <c r="E29" s="44">
        <f>IF(D29&gt;1,1,0)</f>
        <v>0</v>
      </c>
      <c r="F29" s="44">
        <f>IF(D29&gt;=F$3,1,0)</f>
        <v>0</v>
      </c>
      <c r="G29" s="45">
        <f>IF(D29&gt;=F$4,2,0)</f>
        <v>0</v>
      </c>
    </row>
    <row r="30" spans="1:12" x14ac:dyDescent="0.25">
      <c r="A30" s="94"/>
      <c r="B30" s="26" t="s">
        <v>43</v>
      </c>
      <c r="C30" s="28" t="s">
        <v>21</v>
      </c>
      <c r="D30" s="13">
        <f>Rundeskema!E25</f>
        <v>0</v>
      </c>
      <c r="E30" s="19">
        <f>IF(D30&gt;1,1,0)</f>
        <v>0</v>
      </c>
      <c r="F30" s="19">
        <f>IF(D30&gt;=F$3,1,0)</f>
        <v>0</v>
      </c>
      <c r="G30" s="46">
        <f>IF(D30&gt;=F$4,2,0)</f>
        <v>0</v>
      </c>
    </row>
    <row r="31" spans="1:12" x14ac:dyDescent="0.25">
      <c r="A31" s="94"/>
      <c r="B31" s="26" t="s">
        <v>43</v>
      </c>
      <c r="C31" s="28" t="s">
        <v>22</v>
      </c>
      <c r="D31" s="13">
        <f>Rundeskema!E26</f>
        <v>0</v>
      </c>
      <c r="E31" s="19">
        <f>IF(D31&gt;1,2,0)</f>
        <v>0</v>
      </c>
      <c r="F31" s="19">
        <f>IF(D31&gt;=F$3,2,0)</f>
        <v>0</v>
      </c>
      <c r="G31" s="46">
        <f>IF(D31&gt;=F$4,4,0)</f>
        <v>0</v>
      </c>
    </row>
    <row r="32" spans="1:12" x14ac:dyDescent="0.25">
      <c r="A32" s="94"/>
      <c r="B32" s="26" t="s">
        <v>43</v>
      </c>
      <c r="C32" s="28" t="s">
        <v>23</v>
      </c>
      <c r="D32" s="13">
        <f>Rundeskema!E27</f>
        <v>0</v>
      </c>
      <c r="E32" s="19">
        <f>IF(D32&gt;1,2,0)</f>
        <v>0</v>
      </c>
      <c r="F32" s="19">
        <f>IF(D32&gt;=F$3,2,0)</f>
        <v>0</v>
      </c>
      <c r="G32" s="46">
        <f>IF(D32&gt;=F$4,4,0)</f>
        <v>0</v>
      </c>
    </row>
    <row r="33" spans="1:10" ht="15.75" thickBot="1" x14ac:dyDescent="0.3">
      <c r="A33" s="95"/>
      <c r="B33" s="35" t="s">
        <v>43</v>
      </c>
      <c r="C33" s="33" t="s">
        <v>24</v>
      </c>
      <c r="D33" s="34">
        <f>Rundeskema!E28</f>
        <v>0</v>
      </c>
      <c r="E33" s="47">
        <f>IF(D33&gt;1,2,0)</f>
        <v>0</v>
      </c>
      <c r="F33" s="47">
        <f>IF(D33&gt;=F$3,2,0)</f>
        <v>0</v>
      </c>
      <c r="G33" s="48">
        <f>IF(D33&gt;=F$4,4,0)</f>
        <v>0</v>
      </c>
    </row>
    <row r="34" spans="1:10" x14ac:dyDescent="0.25">
      <c r="A34" s="94"/>
      <c r="B34" s="39" t="s">
        <v>61</v>
      </c>
      <c r="C34" s="30" t="s">
        <v>20</v>
      </c>
      <c r="D34" s="21">
        <f>Rundeskema!E29</f>
        <v>0</v>
      </c>
      <c r="E34" s="44">
        <f>IF(D34&gt;1,1,0)</f>
        <v>0</v>
      </c>
      <c r="F34" s="44">
        <f>IF(D34&gt;=F$3,1,0)</f>
        <v>0</v>
      </c>
      <c r="G34" s="45">
        <f>IF(D34&gt;=F$4,2,0)</f>
        <v>0</v>
      </c>
      <c r="J34" s="12"/>
    </row>
    <row r="35" spans="1:10" x14ac:dyDescent="0.25">
      <c r="A35" s="94"/>
      <c r="B35" s="26" t="s">
        <v>61</v>
      </c>
      <c r="C35" s="28" t="s">
        <v>21</v>
      </c>
      <c r="D35" s="13">
        <f>Rundeskema!E30</f>
        <v>0</v>
      </c>
      <c r="E35" s="19">
        <f>IF(D35&gt;1,1,0)</f>
        <v>0</v>
      </c>
      <c r="F35" s="19">
        <f>IF(D35&gt;=F$3,1,0)</f>
        <v>0</v>
      </c>
      <c r="G35" s="46">
        <f>IF(D35&gt;=F$4,2,0)</f>
        <v>0</v>
      </c>
    </row>
    <row r="36" spans="1:10" x14ac:dyDescent="0.25">
      <c r="A36" s="94"/>
      <c r="B36" s="26" t="s">
        <v>61</v>
      </c>
      <c r="C36" s="28" t="s">
        <v>22</v>
      </c>
      <c r="D36" s="13">
        <f>Rundeskema!E31</f>
        <v>0</v>
      </c>
      <c r="E36" s="19">
        <f>IF(D36&gt;1,2,0)</f>
        <v>0</v>
      </c>
      <c r="F36" s="19">
        <f>IF(D36&gt;=F$3,2,0)</f>
        <v>0</v>
      </c>
      <c r="G36" s="46">
        <f>IF(D36&gt;=F$4,4,0)</f>
        <v>0</v>
      </c>
    </row>
    <row r="37" spans="1:10" x14ac:dyDescent="0.25">
      <c r="A37" s="94"/>
      <c r="B37" s="26" t="s">
        <v>61</v>
      </c>
      <c r="C37" s="28" t="s">
        <v>23</v>
      </c>
      <c r="D37" s="13">
        <f>Rundeskema!E32</f>
        <v>0</v>
      </c>
      <c r="E37" s="19">
        <f>IF(D37&gt;1,2,0)</f>
        <v>0</v>
      </c>
      <c r="F37" s="19">
        <f>IF(D37&gt;=F$3,2,0)</f>
        <v>0</v>
      </c>
      <c r="G37" s="46">
        <f>IF(D37&gt;=F$4,4,0)</f>
        <v>0</v>
      </c>
    </row>
    <row r="38" spans="1:10" ht="15.75" thickBot="1" x14ac:dyDescent="0.3">
      <c r="A38" s="94"/>
      <c r="B38" s="35" t="s">
        <v>61</v>
      </c>
      <c r="C38" s="33" t="s">
        <v>24</v>
      </c>
      <c r="D38" s="34">
        <f>Rundeskema!E33</f>
        <v>0</v>
      </c>
      <c r="E38" s="47">
        <f>IF(D38&gt;1,2,0)</f>
        <v>0</v>
      </c>
      <c r="F38" s="47">
        <f>IF(D38&gt;=F$3,2,0)</f>
        <v>0</v>
      </c>
      <c r="G38" s="48">
        <f>IF(D38&gt;=F$4,4,0)</f>
        <v>0</v>
      </c>
    </row>
    <row r="39" spans="1:10" x14ac:dyDescent="0.25">
      <c r="A39" s="93"/>
      <c r="B39" s="25" t="s">
        <v>44</v>
      </c>
      <c r="C39" s="40" t="s">
        <v>20</v>
      </c>
      <c r="D39" s="21">
        <f>Rundeskema!E34</f>
        <v>0</v>
      </c>
      <c r="E39" s="43">
        <f>IF(D39&gt;1,1,0)</f>
        <v>0</v>
      </c>
      <c r="F39" s="43">
        <f>IF(D39&gt;=F$3,1,0)</f>
        <v>0</v>
      </c>
      <c r="G39" s="51">
        <f>IF(D39&gt;=F$4,2,0)</f>
        <v>0</v>
      </c>
    </row>
    <row r="40" spans="1:10" x14ac:dyDescent="0.25">
      <c r="A40" s="94"/>
      <c r="B40" s="26" t="s">
        <v>44</v>
      </c>
      <c r="C40" s="28" t="s">
        <v>21</v>
      </c>
      <c r="D40" s="13">
        <f>Rundeskema!E35</f>
        <v>0</v>
      </c>
      <c r="E40" s="19">
        <f>IF(D40&gt;1,1,0)</f>
        <v>0</v>
      </c>
      <c r="F40" s="19">
        <f>IF(D40&gt;=F$3,1,0)</f>
        <v>0</v>
      </c>
      <c r="G40" s="46">
        <f>IF(D40&gt;=F$4,2,0)</f>
        <v>0</v>
      </c>
    </row>
    <row r="41" spans="1:10" x14ac:dyDescent="0.25">
      <c r="A41" s="94"/>
      <c r="B41" s="26" t="s">
        <v>44</v>
      </c>
      <c r="C41" s="28" t="s">
        <v>22</v>
      </c>
      <c r="D41" s="13">
        <f>Rundeskema!E36</f>
        <v>0</v>
      </c>
      <c r="E41" s="19">
        <f>IF(D41&gt;1,2,0)</f>
        <v>0</v>
      </c>
      <c r="F41" s="19">
        <f>IF(D41&gt;=F$3,2,0)</f>
        <v>0</v>
      </c>
      <c r="G41" s="46">
        <f>IF(D41&gt;=F$4,4,0)</f>
        <v>0</v>
      </c>
    </row>
    <row r="42" spans="1:10" x14ac:dyDescent="0.25">
      <c r="A42" s="94"/>
      <c r="B42" s="26" t="s">
        <v>44</v>
      </c>
      <c r="C42" s="28" t="s">
        <v>23</v>
      </c>
      <c r="D42" s="13">
        <f>Rundeskema!E37</f>
        <v>0</v>
      </c>
      <c r="E42" s="19">
        <f>IF(D42&gt;1,2,0)</f>
        <v>0</v>
      </c>
      <c r="F42" s="19">
        <f>IF(D42&gt;=F$3,2,0)</f>
        <v>0</v>
      </c>
      <c r="G42" s="46">
        <f>IF(D42&gt;=F$4,4,0)</f>
        <v>0</v>
      </c>
    </row>
    <row r="43" spans="1:10" ht="15.75" thickBot="1" x14ac:dyDescent="0.3">
      <c r="A43" s="95"/>
      <c r="B43" s="35" t="s">
        <v>44</v>
      </c>
      <c r="C43" s="50" t="s">
        <v>24</v>
      </c>
      <c r="D43" s="34">
        <f>Rundeskema!E38</f>
        <v>0</v>
      </c>
      <c r="E43" s="20">
        <f>IF(D43&gt;1,2,0)</f>
        <v>0</v>
      </c>
      <c r="F43" s="20">
        <f>IF(D43&gt;=F$3,2,0)</f>
        <v>0</v>
      </c>
      <c r="G43" s="52">
        <f>IF(D43&gt;=F$4,4,0)</f>
        <v>0</v>
      </c>
    </row>
    <row r="44" spans="1:10" x14ac:dyDescent="0.25">
      <c r="A44" s="94"/>
      <c r="B44" s="25" t="s">
        <v>45</v>
      </c>
      <c r="C44" s="30" t="s">
        <v>20</v>
      </c>
      <c r="D44" s="21">
        <f>Rundeskema!E39</f>
        <v>0</v>
      </c>
      <c r="E44" s="44">
        <f>IF(D44&gt;1,1,0)</f>
        <v>0</v>
      </c>
      <c r="F44" s="44">
        <f>IF(D44&gt;=F$3,1,0)</f>
        <v>0</v>
      </c>
      <c r="G44" s="45">
        <f>IF(D44&gt;=F$4,2,0)</f>
        <v>0</v>
      </c>
    </row>
    <row r="45" spans="1:10" x14ac:dyDescent="0.25">
      <c r="A45" s="94"/>
      <c r="B45" s="26" t="s">
        <v>45</v>
      </c>
      <c r="C45" s="28" t="s">
        <v>21</v>
      </c>
      <c r="D45" s="13">
        <f>Rundeskema!E40</f>
        <v>0</v>
      </c>
      <c r="E45" s="19">
        <f>IF(D45&gt;1,1,0)</f>
        <v>0</v>
      </c>
      <c r="F45" s="19">
        <f>IF(D45&gt;=F$3,1,0)</f>
        <v>0</v>
      </c>
      <c r="G45" s="46">
        <f>IF(D45&gt;=F$4,2,0)</f>
        <v>0</v>
      </c>
    </row>
    <row r="46" spans="1:10" x14ac:dyDescent="0.25">
      <c r="A46" s="94"/>
      <c r="B46" s="26" t="s">
        <v>45</v>
      </c>
      <c r="C46" s="28" t="s">
        <v>22</v>
      </c>
      <c r="D46" s="13">
        <f>Rundeskema!E41</f>
        <v>0</v>
      </c>
      <c r="E46" s="19">
        <f>IF(D46&gt;1,2,0)</f>
        <v>0</v>
      </c>
      <c r="F46" s="19">
        <f>IF(D46&gt;=F$3,2,0)</f>
        <v>0</v>
      </c>
      <c r="G46" s="46">
        <f>IF(D46&gt;=F$4,4,0)</f>
        <v>0</v>
      </c>
    </row>
    <row r="47" spans="1:10" x14ac:dyDescent="0.25">
      <c r="A47" s="94"/>
      <c r="B47" s="26" t="s">
        <v>45</v>
      </c>
      <c r="C47" s="28" t="s">
        <v>23</v>
      </c>
      <c r="D47" s="13">
        <f>Rundeskema!E42</f>
        <v>0</v>
      </c>
      <c r="E47" s="19">
        <f>IF(D47&gt;1,2,0)</f>
        <v>0</v>
      </c>
      <c r="F47" s="19">
        <f>IF(D47&gt;=F$3,2,0)</f>
        <v>0</v>
      </c>
      <c r="G47" s="46">
        <f>IF(D47&gt;=F$4,4,0)</f>
        <v>0</v>
      </c>
    </row>
    <row r="48" spans="1:10" ht="15.75" thickBot="1" x14ac:dyDescent="0.3">
      <c r="A48" s="94"/>
      <c r="B48" s="35" t="s">
        <v>45</v>
      </c>
      <c r="C48" s="33" t="s">
        <v>24</v>
      </c>
      <c r="D48" s="34">
        <f>Rundeskema!E43</f>
        <v>0</v>
      </c>
      <c r="E48" s="47">
        <f>IF(D48&gt;1,2,0)</f>
        <v>0</v>
      </c>
      <c r="F48" s="47">
        <f>IF(D48&gt;=F$3,2,0)</f>
        <v>0</v>
      </c>
      <c r="G48" s="48">
        <f>IF(D48&gt;=F$4,4,0)</f>
        <v>0</v>
      </c>
    </row>
    <row r="49" spans="1:7" x14ac:dyDescent="0.25">
      <c r="A49" s="93"/>
      <c r="B49" s="25" t="s">
        <v>46</v>
      </c>
      <c r="C49" s="40" t="s">
        <v>20</v>
      </c>
      <c r="D49" s="21">
        <f>Rundeskema!E44</f>
        <v>0</v>
      </c>
      <c r="E49" s="43">
        <f>IF(D49&gt;1,1,0)</f>
        <v>0</v>
      </c>
      <c r="F49" s="43">
        <f>IF(D49&gt;=F$3,1,0)</f>
        <v>0</v>
      </c>
      <c r="G49" s="51">
        <f>IF(D49&gt;=F$4,2,0)</f>
        <v>0</v>
      </c>
    </row>
    <row r="50" spans="1:7" x14ac:dyDescent="0.25">
      <c r="A50" s="94"/>
      <c r="B50" s="26" t="s">
        <v>46</v>
      </c>
      <c r="C50" s="28" t="s">
        <v>21</v>
      </c>
      <c r="D50" s="13">
        <f>Rundeskema!E45</f>
        <v>0</v>
      </c>
      <c r="E50" s="19">
        <f>IF(D50&gt;1,1,0)</f>
        <v>0</v>
      </c>
      <c r="F50" s="19">
        <f>IF(D50&gt;=F$3,1,0)</f>
        <v>0</v>
      </c>
      <c r="G50" s="46">
        <f>IF(D50&gt;=F$4,2,0)</f>
        <v>0</v>
      </c>
    </row>
    <row r="51" spans="1:7" x14ac:dyDescent="0.25">
      <c r="A51" s="94"/>
      <c r="B51" s="26" t="s">
        <v>46</v>
      </c>
      <c r="C51" s="28" t="s">
        <v>22</v>
      </c>
      <c r="D51" s="13">
        <f>Rundeskema!E46</f>
        <v>0</v>
      </c>
      <c r="E51" s="19">
        <f>IF(D51&gt;1,2,0)</f>
        <v>0</v>
      </c>
      <c r="F51" s="19">
        <f>IF(D51&gt;=F$3,2,0)</f>
        <v>0</v>
      </c>
      <c r="G51" s="46">
        <f>IF(D51&gt;=F$4,4,0)</f>
        <v>0</v>
      </c>
    </row>
    <row r="52" spans="1:7" x14ac:dyDescent="0.25">
      <c r="A52" s="94"/>
      <c r="B52" s="26" t="s">
        <v>46</v>
      </c>
      <c r="C52" s="28" t="s">
        <v>23</v>
      </c>
      <c r="D52" s="13">
        <f>Rundeskema!E47</f>
        <v>0</v>
      </c>
      <c r="E52" s="19">
        <f>IF(D52&gt;1,2,0)</f>
        <v>0</v>
      </c>
      <c r="F52" s="19">
        <f>IF(D52&gt;=F$3,2,0)</f>
        <v>0</v>
      </c>
      <c r="G52" s="46">
        <f>IF(D52&gt;=F$4,4,0)</f>
        <v>0</v>
      </c>
    </row>
    <row r="53" spans="1:7" ht="15.75" thickBot="1" x14ac:dyDescent="0.3">
      <c r="A53" s="95"/>
      <c r="B53" s="35" t="s">
        <v>46</v>
      </c>
      <c r="C53" s="50" t="s">
        <v>24</v>
      </c>
      <c r="D53" s="34">
        <f>Rundeskema!E48</f>
        <v>0</v>
      </c>
      <c r="E53" s="20">
        <f>IF(D53&gt;1,2,0)</f>
        <v>0</v>
      </c>
      <c r="F53" s="20">
        <f>IF(D53&gt;=F$3,2,0)</f>
        <v>0</v>
      </c>
      <c r="G53" s="52">
        <f>IF(D53&gt;=F$4,4,0)</f>
        <v>0</v>
      </c>
    </row>
    <row r="54" spans="1:7" x14ac:dyDescent="0.25">
      <c r="A54" s="94"/>
      <c r="B54" s="25" t="s">
        <v>47</v>
      </c>
      <c r="C54" s="30" t="s">
        <v>20</v>
      </c>
      <c r="D54" s="21">
        <f>Rundeskema!E49</f>
        <v>0</v>
      </c>
      <c r="E54" s="44">
        <f>IF(D54&gt;1,1,0)</f>
        <v>0</v>
      </c>
      <c r="F54" s="44">
        <f>IF(D54&gt;=F$3,1,0)</f>
        <v>0</v>
      </c>
      <c r="G54" s="45">
        <f>IF(D54&gt;=F$4,2,0)</f>
        <v>0</v>
      </c>
    </row>
    <row r="55" spans="1:7" x14ac:dyDescent="0.25">
      <c r="A55" s="94"/>
      <c r="B55" s="26" t="s">
        <v>47</v>
      </c>
      <c r="C55" s="28" t="s">
        <v>21</v>
      </c>
      <c r="D55" s="13">
        <f>Rundeskema!E50</f>
        <v>0</v>
      </c>
      <c r="E55" s="19">
        <f>IF(D55&gt;1,1,0)</f>
        <v>0</v>
      </c>
      <c r="F55" s="19">
        <f>IF(D55&gt;=F$3,1,0)</f>
        <v>0</v>
      </c>
      <c r="G55" s="46">
        <f>IF(D55&gt;=F$4,2,0)</f>
        <v>0</v>
      </c>
    </row>
    <row r="56" spans="1:7" x14ac:dyDescent="0.25">
      <c r="A56" s="94"/>
      <c r="B56" s="26" t="s">
        <v>47</v>
      </c>
      <c r="C56" s="28" t="s">
        <v>22</v>
      </c>
      <c r="D56" s="13">
        <f>Rundeskema!E51</f>
        <v>0</v>
      </c>
      <c r="E56" s="19">
        <f>IF(D56&gt;1,2,0)</f>
        <v>0</v>
      </c>
      <c r="F56" s="19">
        <f>IF(D56&gt;=F$3,2,0)</f>
        <v>0</v>
      </c>
      <c r="G56" s="46">
        <f>IF(D56&gt;=F$4,4,0)</f>
        <v>0</v>
      </c>
    </row>
    <row r="57" spans="1:7" x14ac:dyDescent="0.25">
      <c r="A57" s="94"/>
      <c r="B57" s="26" t="s">
        <v>47</v>
      </c>
      <c r="C57" s="28" t="s">
        <v>23</v>
      </c>
      <c r="D57" s="13">
        <f>Rundeskema!E52</f>
        <v>0</v>
      </c>
      <c r="E57" s="19">
        <f>IF(D57&gt;1,2,0)</f>
        <v>0</v>
      </c>
      <c r="F57" s="19">
        <f>IF(D57&gt;=F$3,2,0)</f>
        <v>0</v>
      </c>
      <c r="G57" s="46">
        <f>IF(D57&gt;=F$4,4,0)</f>
        <v>0</v>
      </c>
    </row>
    <row r="58" spans="1:7" ht="15.75" thickBot="1" x14ac:dyDescent="0.3">
      <c r="A58" s="94"/>
      <c r="B58" s="35" t="s">
        <v>47</v>
      </c>
      <c r="C58" s="33" t="s">
        <v>24</v>
      </c>
      <c r="D58" s="34">
        <f>Rundeskema!E53</f>
        <v>0</v>
      </c>
      <c r="E58" s="47">
        <f>IF(D58&gt;1,2,0)</f>
        <v>0</v>
      </c>
      <c r="F58" s="47">
        <f>IF(D58&gt;=F$3,2,0)</f>
        <v>0</v>
      </c>
      <c r="G58" s="48">
        <f>IF(D58&gt;=F$4,4,0)</f>
        <v>0</v>
      </c>
    </row>
    <row r="59" spans="1:7" x14ac:dyDescent="0.25">
      <c r="A59" s="93"/>
      <c r="B59" s="25" t="s">
        <v>62</v>
      </c>
      <c r="C59" s="30" t="s">
        <v>20</v>
      </c>
      <c r="D59" s="21">
        <f>Rundeskema!E54</f>
        <v>0</v>
      </c>
      <c r="E59" s="44">
        <f>IF(D59&gt;1,1,0)</f>
        <v>0</v>
      </c>
      <c r="F59" s="44">
        <f>IF(D59&gt;=F$3,1,0)</f>
        <v>0</v>
      </c>
      <c r="G59" s="45">
        <f>IF(D59&gt;=F$4,2,0)</f>
        <v>0</v>
      </c>
    </row>
    <row r="60" spans="1:7" x14ac:dyDescent="0.25">
      <c r="A60" s="94"/>
      <c r="B60" s="26" t="s">
        <v>62</v>
      </c>
      <c r="C60" s="28" t="s">
        <v>21</v>
      </c>
      <c r="D60" s="13">
        <f>Rundeskema!E55</f>
        <v>0</v>
      </c>
      <c r="E60" s="19">
        <f>IF(D60&gt;1,1,0)</f>
        <v>0</v>
      </c>
      <c r="F60" s="19">
        <f>IF(D60&gt;=F$3,1,0)</f>
        <v>0</v>
      </c>
      <c r="G60" s="46">
        <f>IF(D60&gt;=F$4,2,0)</f>
        <v>0</v>
      </c>
    </row>
    <row r="61" spans="1:7" x14ac:dyDescent="0.25">
      <c r="A61" s="94"/>
      <c r="B61" s="26" t="s">
        <v>62</v>
      </c>
      <c r="C61" s="28" t="s">
        <v>22</v>
      </c>
      <c r="D61" s="13">
        <f>Rundeskema!E56</f>
        <v>0</v>
      </c>
      <c r="E61" s="19">
        <f>IF(D61&gt;1,2,0)</f>
        <v>0</v>
      </c>
      <c r="F61" s="19">
        <f>IF(D61&gt;=F$3,2,0)</f>
        <v>0</v>
      </c>
      <c r="G61" s="46">
        <f>IF(D61&gt;=F$4,4,0)</f>
        <v>0</v>
      </c>
    </row>
    <row r="62" spans="1:7" x14ac:dyDescent="0.25">
      <c r="A62" s="94"/>
      <c r="B62" s="26" t="s">
        <v>62</v>
      </c>
      <c r="C62" s="28" t="s">
        <v>23</v>
      </c>
      <c r="D62" s="13">
        <f>Rundeskema!E57</f>
        <v>0</v>
      </c>
      <c r="E62" s="19">
        <f>IF(D62&gt;1,2,0)</f>
        <v>0</v>
      </c>
      <c r="F62" s="19">
        <f>IF(D62&gt;=F$3,2,0)</f>
        <v>0</v>
      </c>
      <c r="G62" s="46">
        <f>IF(D62&gt;=F$4,4,0)</f>
        <v>0</v>
      </c>
    </row>
    <row r="63" spans="1:7" ht="15.75" thickBot="1" x14ac:dyDescent="0.3">
      <c r="A63" s="95"/>
      <c r="B63" s="35" t="s">
        <v>62</v>
      </c>
      <c r="C63" s="33" t="s">
        <v>24</v>
      </c>
      <c r="D63" s="34">
        <f>Rundeskema!E58</f>
        <v>0</v>
      </c>
      <c r="E63" s="47">
        <f>IF(D63&gt;1,2,0)</f>
        <v>0</v>
      </c>
      <c r="F63" s="47">
        <f>IF(D63&gt;=F$3,2,0)</f>
        <v>0</v>
      </c>
      <c r="G63" s="48">
        <f>IF(D63&gt;=F$4,4,0)</f>
        <v>0</v>
      </c>
    </row>
    <row r="64" spans="1:7" x14ac:dyDescent="0.25">
      <c r="A64" s="94"/>
      <c r="B64" s="25" t="s">
        <v>48</v>
      </c>
      <c r="C64" s="30" t="s">
        <v>20</v>
      </c>
      <c r="D64" s="21">
        <f>Rundeskema!E59</f>
        <v>0</v>
      </c>
      <c r="E64" s="44">
        <f>IF(D64&gt;1,1,0)</f>
        <v>0</v>
      </c>
      <c r="F64" s="44">
        <f>IF(D64&gt;=F$3,1,0)</f>
        <v>0</v>
      </c>
      <c r="G64" s="45">
        <f>IF(D64&gt;=F$4,2,0)</f>
        <v>0</v>
      </c>
    </row>
    <row r="65" spans="1:7" x14ac:dyDescent="0.25">
      <c r="A65" s="94"/>
      <c r="B65" s="26" t="s">
        <v>48</v>
      </c>
      <c r="C65" s="28" t="s">
        <v>21</v>
      </c>
      <c r="D65" s="13">
        <f>Rundeskema!E60</f>
        <v>0</v>
      </c>
      <c r="E65" s="19">
        <f>IF(D65&gt;1,1,0)</f>
        <v>0</v>
      </c>
      <c r="F65" s="19">
        <f>IF(D65&gt;=F$3,1,0)</f>
        <v>0</v>
      </c>
      <c r="G65" s="46">
        <f>IF(D65&gt;=F$4,2,0)</f>
        <v>0</v>
      </c>
    </row>
    <row r="66" spans="1:7" x14ac:dyDescent="0.25">
      <c r="A66" s="94"/>
      <c r="B66" s="26" t="s">
        <v>48</v>
      </c>
      <c r="C66" s="28" t="s">
        <v>22</v>
      </c>
      <c r="D66" s="13">
        <f>Rundeskema!E61</f>
        <v>0</v>
      </c>
      <c r="E66" s="19">
        <f>IF(D66&gt;1,2,0)</f>
        <v>0</v>
      </c>
      <c r="F66" s="19">
        <f>IF(D66&gt;=F$3,2,0)</f>
        <v>0</v>
      </c>
      <c r="G66" s="46">
        <f>IF(D66&gt;=F$4,4,0)</f>
        <v>0</v>
      </c>
    </row>
    <row r="67" spans="1:7" x14ac:dyDescent="0.25">
      <c r="A67" s="94"/>
      <c r="B67" s="26" t="s">
        <v>48</v>
      </c>
      <c r="C67" s="28" t="s">
        <v>23</v>
      </c>
      <c r="D67" s="13">
        <f>Rundeskema!E62</f>
        <v>0</v>
      </c>
      <c r="E67" s="19">
        <f>IF(D67&gt;1,2,0)</f>
        <v>0</v>
      </c>
      <c r="F67" s="19">
        <f>IF(D67&gt;=F$3,2,0)</f>
        <v>0</v>
      </c>
      <c r="G67" s="46">
        <f>IF(D67&gt;=F$4,4,0)</f>
        <v>0</v>
      </c>
    </row>
    <row r="68" spans="1:7" ht="15.75" thickBot="1" x14ac:dyDescent="0.3">
      <c r="A68" s="94"/>
      <c r="B68" s="35" t="s">
        <v>48</v>
      </c>
      <c r="C68" s="33" t="s">
        <v>24</v>
      </c>
      <c r="D68" s="34">
        <f>Rundeskema!E63</f>
        <v>0</v>
      </c>
      <c r="E68" s="47">
        <f>IF(D68&gt;1,2,0)</f>
        <v>0</v>
      </c>
      <c r="F68" s="47">
        <f>IF(D68&gt;=F$3,2,0)</f>
        <v>0</v>
      </c>
      <c r="G68" s="48">
        <f>IF(D68&gt;=F$4,4,0)</f>
        <v>0</v>
      </c>
    </row>
    <row r="69" spans="1:7" x14ac:dyDescent="0.25">
      <c r="A69" s="93"/>
      <c r="B69" s="25" t="s">
        <v>49</v>
      </c>
      <c r="C69" s="40" t="s">
        <v>20</v>
      </c>
      <c r="D69" s="21">
        <f>Rundeskema!E64</f>
        <v>0</v>
      </c>
      <c r="E69" s="43">
        <f>IF(D69&gt;1,1,0)</f>
        <v>0</v>
      </c>
      <c r="F69" s="43">
        <f>IF(D69&gt;=F$3,1,0)</f>
        <v>0</v>
      </c>
      <c r="G69" s="51">
        <f>IF(D69&gt;=F$4,2,0)</f>
        <v>0</v>
      </c>
    </row>
    <row r="70" spans="1:7" x14ac:dyDescent="0.25">
      <c r="A70" s="94"/>
      <c r="B70" s="26" t="s">
        <v>49</v>
      </c>
      <c r="C70" s="28" t="s">
        <v>21</v>
      </c>
      <c r="D70" s="13">
        <f>Rundeskema!E65</f>
        <v>0</v>
      </c>
      <c r="E70" s="19">
        <f>IF(D70&gt;1,1,0)</f>
        <v>0</v>
      </c>
      <c r="F70" s="19">
        <f>IF(D70&gt;=F$3,1,0)</f>
        <v>0</v>
      </c>
      <c r="G70" s="46">
        <f>IF(D70&gt;=F$4,2,0)</f>
        <v>0</v>
      </c>
    </row>
    <row r="71" spans="1:7" x14ac:dyDescent="0.25">
      <c r="A71" s="94"/>
      <c r="B71" s="26" t="s">
        <v>49</v>
      </c>
      <c r="C71" s="28" t="s">
        <v>22</v>
      </c>
      <c r="D71" s="13">
        <f>Rundeskema!E66</f>
        <v>0</v>
      </c>
      <c r="E71" s="19">
        <f>IF(D71&gt;1,2,0)</f>
        <v>0</v>
      </c>
      <c r="F71" s="19">
        <f>IF(D71&gt;=F$3,2,0)</f>
        <v>0</v>
      </c>
      <c r="G71" s="46">
        <f>IF(D71&gt;=F$4,4,0)</f>
        <v>0</v>
      </c>
    </row>
    <row r="72" spans="1:7" x14ac:dyDescent="0.25">
      <c r="A72" s="94"/>
      <c r="B72" s="26" t="s">
        <v>49</v>
      </c>
      <c r="C72" s="28" t="s">
        <v>23</v>
      </c>
      <c r="D72" s="13">
        <f>Rundeskema!E67</f>
        <v>0</v>
      </c>
      <c r="E72" s="19">
        <f>IF(D72&gt;1,2,0)</f>
        <v>0</v>
      </c>
      <c r="F72" s="19">
        <f>IF(D72&gt;=F$3,2,0)</f>
        <v>0</v>
      </c>
      <c r="G72" s="46">
        <f>IF(D72&gt;=F$4,4,0)</f>
        <v>0</v>
      </c>
    </row>
    <row r="73" spans="1:7" ht="15.75" thickBot="1" x14ac:dyDescent="0.3">
      <c r="A73" s="95"/>
      <c r="B73" s="35" t="s">
        <v>49</v>
      </c>
      <c r="C73" s="50" t="s">
        <v>24</v>
      </c>
      <c r="D73" s="34">
        <f>Rundeskema!E68</f>
        <v>0</v>
      </c>
      <c r="E73" s="20">
        <f>IF(D73&gt;1,2,0)</f>
        <v>0</v>
      </c>
      <c r="F73" s="20">
        <f>IF(D73&gt;=F$3,2,0)</f>
        <v>0</v>
      </c>
      <c r="G73" s="52">
        <f>IF(D73&gt;=F$4,4,0)</f>
        <v>0</v>
      </c>
    </row>
    <row r="74" spans="1:7" x14ac:dyDescent="0.25">
      <c r="A74" s="94"/>
      <c r="B74" s="25" t="s">
        <v>50</v>
      </c>
      <c r="C74" s="30" t="s">
        <v>20</v>
      </c>
      <c r="D74" s="21">
        <f>Rundeskema!E69</f>
        <v>0</v>
      </c>
      <c r="E74" s="44">
        <f>IF(D74&gt;1,1,0)</f>
        <v>0</v>
      </c>
      <c r="F74" s="44">
        <f>IF(D74&gt;=F$3,1,0)</f>
        <v>0</v>
      </c>
      <c r="G74" s="45">
        <f>IF(D74&gt;=F$4,2,0)</f>
        <v>0</v>
      </c>
    </row>
    <row r="75" spans="1:7" x14ac:dyDescent="0.25">
      <c r="A75" s="94"/>
      <c r="B75" s="26" t="s">
        <v>50</v>
      </c>
      <c r="C75" s="28" t="s">
        <v>21</v>
      </c>
      <c r="D75" s="13">
        <f>Rundeskema!E70</f>
        <v>0</v>
      </c>
      <c r="E75" s="19">
        <f>IF(D75&gt;1,1,0)</f>
        <v>0</v>
      </c>
      <c r="F75" s="19">
        <f>IF(D75&gt;=F$3,1,0)</f>
        <v>0</v>
      </c>
      <c r="G75" s="46">
        <f>IF(D75&gt;=F$4,2,0)</f>
        <v>0</v>
      </c>
    </row>
    <row r="76" spans="1:7" x14ac:dyDescent="0.25">
      <c r="A76" s="94"/>
      <c r="B76" s="26" t="s">
        <v>50</v>
      </c>
      <c r="C76" s="28" t="s">
        <v>22</v>
      </c>
      <c r="D76" s="13">
        <f>Rundeskema!E71</f>
        <v>0</v>
      </c>
      <c r="E76" s="19">
        <f>IF(D76&gt;1,2,0)</f>
        <v>0</v>
      </c>
      <c r="F76" s="19">
        <f>IF(D76&gt;=F$3,2,0)</f>
        <v>0</v>
      </c>
      <c r="G76" s="46">
        <f>IF(D76&gt;=F$4,4,0)</f>
        <v>0</v>
      </c>
    </row>
    <row r="77" spans="1:7" x14ac:dyDescent="0.25">
      <c r="A77" s="94"/>
      <c r="B77" s="26" t="s">
        <v>50</v>
      </c>
      <c r="C77" s="28" t="s">
        <v>23</v>
      </c>
      <c r="D77" s="13">
        <f>Rundeskema!E72</f>
        <v>0</v>
      </c>
      <c r="E77" s="19">
        <f>IF(D77&gt;1,2,0)</f>
        <v>0</v>
      </c>
      <c r="F77" s="19">
        <f>IF(D77&gt;=F$3,2,0)</f>
        <v>0</v>
      </c>
      <c r="G77" s="46">
        <f>IF(D77&gt;=F$4,4,0)</f>
        <v>0</v>
      </c>
    </row>
    <row r="78" spans="1:7" ht="15.75" thickBot="1" x14ac:dyDescent="0.3">
      <c r="A78" s="94"/>
      <c r="B78" s="35" t="s">
        <v>50</v>
      </c>
      <c r="C78" s="33" t="s">
        <v>24</v>
      </c>
      <c r="D78" s="34">
        <f>Rundeskema!E73</f>
        <v>0</v>
      </c>
      <c r="E78" s="47">
        <f>IF(D78&gt;1,2,0)</f>
        <v>0</v>
      </c>
      <c r="F78" s="47">
        <f>IF(D78&gt;=F$3,2,0)</f>
        <v>0</v>
      </c>
      <c r="G78" s="48">
        <f>IF(D78&gt;=F$4,4,0)</f>
        <v>0</v>
      </c>
    </row>
    <row r="79" spans="1:7" x14ac:dyDescent="0.25">
      <c r="A79" s="93"/>
      <c r="B79" s="25" t="s">
        <v>51</v>
      </c>
      <c r="C79" s="40" t="s">
        <v>20</v>
      </c>
      <c r="D79" s="21">
        <f>Rundeskema!E74</f>
        <v>0</v>
      </c>
      <c r="E79" s="43">
        <f>IF(D79&gt;1,1,0)</f>
        <v>0</v>
      </c>
      <c r="F79" s="43">
        <f>IF(D79&gt;=F$3,1,0)</f>
        <v>0</v>
      </c>
      <c r="G79" s="51">
        <f>IF(D79&gt;=F$4,2,0)</f>
        <v>0</v>
      </c>
    </row>
    <row r="80" spans="1:7" x14ac:dyDescent="0.25">
      <c r="A80" s="94"/>
      <c r="B80" s="26" t="s">
        <v>51</v>
      </c>
      <c r="C80" s="28" t="s">
        <v>21</v>
      </c>
      <c r="D80" s="13">
        <f>Rundeskema!E75</f>
        <v>0</v>
      </c>
      <c r="E80" s="19">
        <f>IF(D80&gt;1,1,0)</f>
        <v>0</v>
      </c>
      <c r="F80" s="19">
        <f>IF(D80&gt;=F$3,1,0)</f>
        <v>0</v>
      </c>
      <c r="G80" s="46">
        <f>IF(D80&gt;=F$4,2,0)</f>
        <v>0</v>
      </c>
    </row>
    <row r="81" spans="1:7" x14ac:dyDescent="0.25">
      <c r="A81" s="94"/>
      <c r="B81" s="26" t="s">
        <v>51</v>
      </c>
      <c r="C81" s="28" t="s">
        <v>22</v>
      </c>
      <c r="D81" s="13">
        <f>Rundeskema!E76</f>
        <v>0</v>
      </c>
      <c r="E81" s="19">
        <f>IF(D81&gt;1,2,0)</f>
        <v>0</v>
      </c>
      <c r="F81" s="19">
        <f>IF(D81&gt;=F$3,2,0)</f>
        <v>0</v>
      </c>
      <c r="G81" s="46">
        <f>IF(D81&gt;=F$4,4,0)</f>
        <v>0</v>
      </c>
    </row>
    <row r="82" spans="1:7" x14ac:dyDescent="0.25">
      <c r="A82" s="94"/>
      <c r="B82" s="26" t="s">
        <v>51</v>
      </c>
      <c r="C82" s="28" t="s">
        <v>23</v>
      </c>
      <c r="D82" s="13">
        <f>Rundeskema!E77</f>
        <v>0</v>
      </c>
      <c r="E82" s="19">
        <f>IF(D82&gt;1,2,0)</f>
        <v>0</v>
      </c>
      <c r="F82" s="19">
        <f>IF(D82&gt;=F$3,2,0)</f>
        <v>0</v>
      </c>
      <c r="G82" s="46">
        <f>IF(D82&gt;=F$4,4,0)</f>
        <v>0</v>
      </c>
    </row>
    <row r="83" spans="1:7" ht="15.75" thickBot="1" x14ac:dyDescent="0.3">
      <c r="A83" s="95"/>
      <c r="B83" s="35" t="s">
        <v>51</v>
      </c>
      <c r="C83" s="50" t="s">
        <v>24</v>
      </c>
      <c r="D83" s="34">
        <f>Rundeskema!E78</f>
        <v>0</v>
      </c>
      <c r="E83" s="20">
        <f>IF(D83&gt;1,2,0)</f>
        <v>0</v>
      </c>
      <c r="F83" s="20">
        <f>IF(D83&gt;=F$3,2,0)</f>
        <v>0</v>
      </c>
      <c r="G83" s="52">
        <f>IF(D83&gt;=F$4,4,0)</f>
        <v>0</v>
      </c>
    </row>
    <row r="84" spans="1:7" x14ac:dyDescent="0.25">
      <c r="A84" s="94"/>
      <c r="B84" s="25" t="s">
        <v>52</v>
      </c>
      <c r="C84" s="30" t="s">
        <v>20</v>
      </c>
      <c r="D84" s="21">
        <f>Rundeskema!E84</f>
        <v>0</v>
      </c>
      <c r="E84" s="44">
        <f>IF(D84&gt;1,1,0)</f>
        <v>0</v>
      </c>
      <c r="F84" s="44">
        <f>IF(D84&gt;=F$3,1,0)</f>
        <v>0</v>
      </c>
      <c r="G84" s="45">
        <f>IF(D84&gt;=F$4,2,0)</f>
        <v>0</v>
      </c>
    </row>
    <row r="85" spans="1:7" x14ac:dyDescent="0.25">
      <c r="A85" s="94"/>
      <c r="B85" s="26" t="s">
        <v>52</v>
      </c>
      <c r="C85" s="28" t="s">
        <v>21</v>
      </c>
      <c r="D85" s="13">
        <f>Rundeskema!E85</f>
        <v>0</v>
      </c>
      <c r="E85" s="19">
        <f>IF(D85&gt;1,1,0)</f>
        <v>0</v>
      </c>
      <c r="F85" s="19">
        <f>IF(D85&gt;=F$3,1,0)</f>
        <v>0</v>
      </c>
      <c r="G85" s="46">
        <f>IF(D85&gt;=F$4,2,0)</f>
        <v>0</v>
      </c>
    </row>
    <row r="86" spans="1:7" x14ac:dyDescent="0.25">
      <c r="A86" s="94"/>
      <c r="B86" s="26" t="s">
        <v>52</v>
      </c>
      <c r="C86" s="28" t="s">
        <v>22</v>
      </c>
      <c r="D86" s="13">
        <f>Rundeskema!E86</f>
        <v>0</v>
      </c>
      <c r="E86" s="19">
        <f>IF(D86&gt;1,2,0)</f>
        <v>0</v>
      </c>
      <c r="F86" s="19">
        <f>IF(D86&gt;=F$3,2,0)</f>
        <v>0</v>
      </c>
      <c r="G86" s="46">
        <f>IF(D86&gt;=F$4,4,0)</f>
        <v>0</v>
      </c>
    </row>
    <row r="87" spans="1:7" x14ac:dyDescent="0.25">
      <c r="A87" s="94"/>
      <c r="B87" s="26" t="s">
        <v>52</v>
      </c>
      <c r="C87" s="28" t="s">
        <v>23</v>
      </c>
      <c r="D87" s="13">
        <f>Rundeskema!E87</f>
        <v>0</v>
      </c>
      <c r="E87" s="19">
        <f>IF(D87&gt;1,2,0)</f>
        <v>0</v>
      </c>
      <c r="F87" s="19">
        <f>IF(D87&gt;=F$3,2,0)</f>
        <v>0</v>
      </c>
      <c r="G87" s="46">
        <f>IF(D87&gt;=F$4,4,0)</f>
        <v>0</v>
      </c>
    </row>
    <row r="88" spans="1:7" ht="15.75" thickBot="1" x14ac:dyDescent="0.3">
      <c r="A88" s="94"/>
      <c r="B88" s="35" t="s">
        <v>52</v>
      </c>
      <c r="C88" s="33" t="s">
        <v>24</v>
      </c>
      <c r="D88" s="34">
        <f>Rundeskema!E88</f>
        <v>0</v>
      </c>
      <c r="E88" s="47">
        <f>IF(D88&gt;1,2,0)</f>
        <v>0</v>
      </c>
      <c r="F88" s="47">
        <f>IF(D88&gt;=F$3,2,0)</f>
        <v>0</v>
      </c>
      <c r="G88" s="48">
        <f>IF(D88&gt;=F$4,4,0)</f>
        <v>0</v>
      </c>
    </row>
    <row r="89" spans="1:7" x14ac:dyDescent="0.25">
      <c r="A89" s="93"/>
      <c r="B89" s="25" t="s">
        <v>63</v>
      </c>
      <c r="C89" s="30" t="s">
        <v>20</v>
      </c>
      <c r="D89" s="21">
        <f>Rundeskema!E89</f>
        <v>0</v>
      </c>
      <c r="E89" s="44">
        <f>IF(D89&gt;1,1,0)</f>
        <v>0</v>
      </c>
      <c r="F89" s="44">
        <f>IF(D89&gt;=F$3,1,0)</f>
        <v>0</v>
      </c>
      <c r="G89" s="45">
        <f>IF(D89&gt;=F$4,2,0)</f>
        <v>0</v>
      </c>
    </row>
    <row r="90" spans="1:7" x14ac:dyDescent="0.25">
      <c r="A90" s="94"/>
      <c r="B90" s="26" t="s">
        <v>63</v>
      </c>
      <c r="C90" s="28" t="s">
        <v>21</v>
      </c>
      <c r="D90" s="13">
        <f>Rundeskema!E90</f>
        <v>0</v>
      </c>
      <c r="E90" s="19">
        <f>IF(D90&gt;1,1,0)</f>
        <v>0</v>
      </c>
      <c r="F90" s="19">
        <f>IF(D90&gt;=F$3,1,0)</f>
        <v>0</v>
      </c>
      <c r="G90" s="46">
        <f>IF(D90&gt;=F$4,2,0)</f>
        <v>0</v>
      </c>
    </row>
    <row r="91" spans="1:7" x14ac:dyDescent="0.25">
      <c r="A91" s="94"/>
      <c r="B91" s="26" t="s">
        <v>63</v>
      </c>
      <c r="C91" s="28" t="s">
        <v>22</v>
      </c>
      <c r="D91" s="13">
        <f>Rundeskema!E91</f>
        <v>0</v>
      </c>
      <c r="E91" s="19">
        <f>IF(D91&gt;1,2,0)</f>
        <v>0</v>
      </c>
      <c r="F91" s="19">
        <f>IF(D91&gt;=F$3,2,0)</f>
        <v>0</v>
      </c>
      <c r="G91" s="46">
        <f>IF(D91&gt;=F$4,4,0)</f>
        <v>0</v>
      </c>
    </row>
    <row r="92" spans="1:7" x14ac:dyDescent="0.25">
      <c r="A92" s="94"/>
      <c r="B92" s="26" t="s">
        <v>63</v>
      </c>
      <c r="C92" s="28" t="s">
        <v>23</v>
      </c>
      <c r="D92" s="13">
        <f>Rundeskema!E92</f>
        <v>0</v>
      </c>
      <c r="E92" s="19">
        <f>IF(D92&gt;1,2,0)</f>
        <v>0</v>
      </c>
      <c r="F92" s="19">
        <f>IF(D92&gt;=F$3,2,0)</f>
        <v>0</v>
      </c>
      <c r="G92" s="46">
        <f>IF(D92&gt;=F$4,4,0)</f>
        <v>0</v>
      </c>
    </row>
    <row r="93" spans="1:7" ht="15.75" thickBot="1" x14ac:dyDescent="0.3">
      <c r="A93" s="95"/>
      <c r="B93" s="35" t="s">
        <v>63</v>
      </c>
      <c r="C93" s="33" t="s">
        <v>24</v>
      </c>
      <c r="D93" s="34">
        <f>Rundeskema!E93</f>
        <v>0</v>
      </c>
      <c r="E93" s="47">
        <f>IF(D93&gt;1,2,0)</f>
        <v>0</v>
      </c>
      <c r="F93" s="47">
        <f>IF(D93&gt;=F$3,2,0)</f>
        <v>0</v>
      </c>
      <c r="G93" s="48">
        <f>IF(D93&gt;=F$4,4,0)</f>
        <v>0</v>
      </c>
    </row>
    <row r="94" spans="1:7" x14ac:dyDescent="0.25">
      <c r="A94" s="94"/>
      <c r="B94" s="25" t="s">
        <v>53</v>
      </c>
      <c r="C94" s="30" t="s">
        <v>20</v>
      </c>
      <c r="D94" s="21">
        <f>Rundeskema!E94</f>
        <v>0</v>
      </c>
      <c r="E94" s="44">
        <f>IF(D94&gt;1,1,0)</f>
        <v>0</v>
      </c>
      <c r="F94" s="44">
        <f>IF(D94&gt;=F$3,1,0)</f>
        <v>0</v>
      </c>
      <c r="G94" s="45">
        <f>IF(D94&gt;=F$4,2,0)</f>
        <v>0</v>
      </c>
    </row>
    <row r="95" spans="1:7" x14ac:dyDescent="0.25">
      <c r="A95" s="94"/>
      <c r="B95" s="26" t="s">
        <v>53</v>
      </c>
      <c r="C95" s="28" t="s">
        <v>21</v>
      </c>
      <c r="D95" s="13">
        <f>Rundeskema!E95</f>
        <v>0</v>
      </c>
      <c r="E95" s="19">
        <f>IF(D95&gt;1,1,0)</f>
        <v>0</v>
      </c>
      <c r="F95" s="19">
        <f>IF(D95&gt;=F$3,1,0)</f>
        <v>0</v>
      </c>
      <c r="G95" s="46">
        <f>IF(D95&gt;=F$4,2,0)</f>
        <v>0</v>
      </c>
    </row>
    <row r="96" spans="1:7" x14ac:dyDescent="0.25">
      <c r="A96" s="94"/>
      <c r="B96" s="26" t="s">
        <v>53</v>
      </c>
      <c r="C96" s="28" t="s">
        <v>22</v>
      </c>
      <c r="D96" s="13">
        <f>Rundeskema!E96</f>
        <v>0</v>
      </c>
      <c r="E96" s="19">
        <f>IF(D96&gt;1,2,0)</f>
        <v>0</v>
      </c>
      <c r="F96" s="19">
        <f>IF(D96&gt;=F$3,2,0)</f>
        <v>0</v>
      </c>
      <c r="G96" s="46">
        <f>IF(D96&gt;=F$4,4,0)</f>
        <v>0</v>
      </c>
    </row>
    <row r="97" spans="1:7" x14ac:dyDescent="0.25">
      <c r="A97" s="94"/>
      <c r="B97" s="26" t="s">
        <v>53</v>
      </c>
      <c r="C97" s="28" t="s">
        <v>23</v>
      </c>
      <c r="D97" s="13">
        <f>Rundeskema!E97</f>
        <v>0</v>
      </c>
      <c r="E97" s="19">
        <f>IF(D97&gt;1,2,0)</f>
        <v>0</v>
      </c>
      <c r="F97" s="19">
        <f>IF(D97&gt;=F$3,2,0)</f>
        <v>0</v>
      </c>
      <c r="G97" s="46">
        <f>IF(D97&gt;=F$4,4,0)</f>
        <v>0</v>
      </c>
    </row>
    <row r="98" spans="1:7" ht="15.75" thickBot="1" x14ac:dyDescent="0.3">
      <c r="A98" s="94"/>
      <c r="B98" s="35" t="s">
        <v>53</v>
      </c>
      <c r="C98" s="33" t="s">
        <v>24</v>
      </c>
      <c r="D98" s="34">
        <f>Rundeskema!E98</f>
        <v>0</v>
      </c>
      <c r="E98" s="47">
        <f>IF(D98&gt;1,2,0)</f>
        <v>0</v>
      </c>
      <c r="F98" s="47">
        <f>IF(D98&gt;=F$3,2,0)</f>
        <v>0</v>
      </c>
      <c r="G98" s="48">
        <f>IF(D98&gt;=F$4,4,0)</f>
        <v>0</v>
      </c>
    </row>
    <row r="99" spans="1:7" x14ac:dyDescent="0.25">
      <c r="A99" s="93"/>
      <c r="B99" s="25" t="s">
        <v>54</v>
      </c>
      <c r="C99" s="40" t="s">
        <v>20</v>
      </c>
      <c r="D99" s="21">
        <f>Rundeskema!E99</f>
        <v>0</v>
      </c>
      <c r="E99" s="43">
        <f>IF(D99&gt;1,1,0)</f>
        <v>0</v>
      </c>
      <c r="F99" s="43">
        <f>IF(D99&gt;=F$3,1,0)</f>
        <v>0</v>
      </c>
      <c r="G99" s="51">
        <f>IF(D99&gt;=F$4,2,0)</f>
        <v>0</v>
      </c>
    </row>
    <row r="100" spans="1:7" x14ac:dyDescent="0.25">
      <c r="A100" s="94"/>
      <c r="B100" s="26" t="s">
        <v>54</v>
      </c>
      <c r="C100" s="28" t="s">
        <v>21</v>
      </c>
      <c r="D100" s="13">
        <f>Rundeskema!E100</f>
        <v>0</v>
      </c>
      <c r="E100" s="19">
        <f>IF(D100&gt;1,1,0)</f>
        <v>0</v>
      </c>
      <c r="F100" s="19">
        <f>IF(D100&gt;=F$3,1,0)</f>
        <v>0</v>
      </c>
      <c r="G100" s="46">
        <f>IF(D100&gt;=F$4,2,0)</f>
        <v>0</v>
      </c>
    </row>
    <row r="101" spans="1:7" x14ac:dyDescent="0.25">
      <c r="A101" s="94"/>
      <c r="B101" s="26" t="s">
        <v>54</v>
      </c>
      <c r="C101" s="28" t="s">
        <v>22</v>
      </c>
      <c r="D101" s="13">
        <f>Rundeskema!E101</f>
        <v>0</v>
      </c>
      <c r="E101" s="19">
        <f>IF(D101&gt;1,2,0)</f>
        <v>0</v>
      </c>
      <c r="F101" s="19">
        <f>IF(D101&gt;=F$3,2,0)</f>
        <v>0</v>
      </c>
      <c r="G101" s="46">
        <f>IF(D101&gt;=F$4,4,0)</f>
        <v>0</v>
      </c>
    </row>
    <row r="102" spans="1:7" x14ac:dyDescent="0.25">
      <c r="A102" s="94"/>
      <c r="B102" s="26" t="s">
        <v>54</v>
      </c>
      <c r="C102" s="28" t="s">
        <v>23</v>
      </c>
      <c r="D102" s="13">
        <f>Rundeskema!E102</f>
        <v>0</v>
      </c>
      <c r="E102" s="19">
        <f>IF(D102&gt;1,2,0)</f>
        <v>0</v>
      </c>
      <c r="F102" s="19">
        <f>IF(D102&gt;=F$3,2,0)</f>
        <v>0</v>
      </c>
      <c r="G102" s="46">
        <f>IF(D102&gt;=F$4,4,0)</f>
        <v>0</v>
      </c>
    </row>
    <row r="103" spans="1:7" ht="15.75" thickBot="1" x14ac:dyDescent="0.3">
      <c r="A103" s="95"/>
      <c r="B103" s="35" t="s">
        <v>54</v>
      </c>
      <c r="C103" s="50" t="s">
        <v>24</v>
      </c>
      <c r="D103" s="34">
        <f>Rundeskema!E103</f>
        <v>0</v>
      </c>
      <c r="E103" s="20">
        <f>IF(D103&gt;1,2,0)</f>
        <v>0</v>
      </c>
      <c r="F103" s="20">
        <f>IF(D103&gt;=F$3,2,0)</f>
        <v>0</v>
      </c>
      <c r="G103" s="52">
        <f>IF(D103&gt;=F$4,4,0)</f>
        <v>0</v>
      </c>
    </row>
    <row r="104" spans="1:7" x14ac:dyDescent="0.25">
      <c r="A104" s="94"/>
      <c r="B104" s="25" t="s">
        <v>55</v>
      </c>
      <c r="C104" s="30" t="s">
        <v>20</v>
      </c>
      <c r="D104" s="21" t="e">
        <f>Rundeskema!#REF!</f>
        <v>#REF!</v>
      </c>
      <c r="E104" s="44" t="e">
        <f>IF(D104&gt;1,1,0)</f>
        <v>#REF!</v>
      </c>
      <c r="F104" s="44" t="e">
        <f>IF(D104&gt;=F$3,1,0)</f>
        <v>#REF!</v>
      </c>
      <c r="G104" s="45" t="e">
        <f>IF(D104&gt;=F$4,2,0)</f>
        <v>#REF!</v>
      </c>
    </row>
    <row r="105" spans="1:7" x14ac:dyDescent="0.25">
      <c r="A105" s="94"/>
      <c r="B105" s="26" t="s">
        <v>55</v>
      </c>
      <c r="C105" s="28" t="s">
        <v>21</v>
      </c>
      <c r="D105" s="13" t="e">
        <f>Rundeskema!#REF!</f>
        <v>#REF!</v>
      </c>
      <c r="E105" s="19" t="e">
        <f>IF(D105&gt;1,1,0)</f>
        <v>#REF!</v>
      </c>
      <c r="F105" s="19" t="e">
        <f>IF(D105&gt;=F$3,1,0)</f>
        <v>#REF!</v>
      </c>
      <c r="G105" s="46" t="e">
        <f>IF(D105&gt;=F$4,2,0)</f>
        <v>#REF!</v>
      </c>
    </row>
    <row r="106" spans="1:7" x14ac:dyDescent="0.25">
      <c r="A106" s="94"/>
      <c r="B106" s="26" t="s">
        <v>55</v>
      </c>
      <c r="C106" s="28" t="s">
        <v>22</v>
      </c>
      <c r="D106" s="13" t="e">
        <f>Rundeskema!#REF!</f>
        <v>#REF!</v>
      </c>
      <c r="E106" s="19" t="e">
        <f>IF(D106&gt;1,2,0)</f>
        <v>#REF!</v>
      </c>
      <c r="F106" s="19" t="e">
        <f>IF(D106&gt;=F$3,2,0)</f>
        <v>#REF!</v>
      </c>
      <c r="G106" s="46" t="e">
        <f>IF(D106&gt;=F$4,4,0)</f>
        <v>#REF!</v>
      </c>
    </row>
    <row r="107" spans="1:7" x14ac:dyDescent="0.25">
      <c r="A107" s="94"/>
      <c r="B107" s="26" t="s">
        <v>55</v>
      </c>
      <c r="C107" s="28" t="s">
        <v>23</v>
      </c>
      <c r="D107" s="13" t="e">
        <f>Rundeskema!#REF!</f>
        <v>#REF!</v>
      </c>
      <c r="E107" s="19" t="e">
        <f>IF(D107&gt;1,2,0)</f>
        <v>#REF!</v>
      </c>
      <c r="F107" s="19" t="e">
        <f>IF(D107&gt;=F$3,2,0)</f>
        <v>#REF!</v>
      </c>
      <c r="G107" s="46" t="e">
        <f>IF(D107&gt;=F$4,4,0)</f>
        <v>#REF!</v>
      </c>
    </row>
    <row r="108" spans="1:7" ht="15.75" thickBot="1" x14ac:dyDescent="0.3">
      <c r="A108" s="94"/>
      <c r="B108" s="35" t="s">
        <v>55</v>
      </c>
      <c r="C108" s="33" t="s">
        <v>24</v>
      </c>
      <c r="D108" s="34" t="e">
        <f>Rundeskema!#REF!</f>
        <v>#REF!</v>
      </c>
      <c r="E108" s="47" t="e">
        <f>IF(D108&gt;1,2,0)</f>
        <v>#REF!</v>
      </c>
      <c r="F108" s="47" t="e">
        <f>IF(D108&gt;=F$3,2,0)</f>
        <v>#REF!</v>
      </c>
      <c r="G108" s="48" t="e">
        <f>IF(D108&gt;=F$4,4,0)</f>
        <v>#REF!</v>
      </c>
    </row>
    <row r="109" spans="1:7" x14ac:dyDescent="0.25">
      <c r="A109" s="93"/>
      <c r="B109" s="25" t="s">
        <v>56</v>
      </c>
      <c r="C109" s="40" t="s">
        <v>20</v>
      </c>
      <c r="D109" s="21">
        <f>Rundeskema!E109</f>
        <v>0</v>
      </c>
      <c r="E109" s="43">
        <f>IF(D109&gt;1,1,0)</f>
        <v>0</v>
      </c>
      <c r="F109" s="43">
        <f>IF(D109&gt;=F$3,1,0)</f>
        <v>0</v>
      </c>
      <c r="G109" s="51">
        <f>IF(D109&gt;=F$4,2,0)</f>
        <v>0</v>
      </c>
    </row>
    <row r="110" spans="1:7" x14ac:dyDescent="0.25">
      <c r="A110" s="94"/>
      <c r="B110" s="26" t="s">
        <v>56</v>
      </c>
      <c r="C110" s="28" t="s">
        <v>21</v>
      </c>
      <c r="D110" s="13">
        <f>Rundeskema!E110</f>
        <v>0</v>
      </c>
      <c r="E110" s="19">
        <f>IF(D110&gt;1,1,0)</f>
        <v>0</v>
      </c>
      <c r="F110" s="19">
        <f>IF(D110&gt;=F$3,1,0)</f>
        <v>0</v>
      </c>
      <c r="G110" s="46">
        <f>IF(D110&gt;=F$4,2,0)</f>
        <v>0</v>
      </c>
    </row>
    <row r="111" spans="1:7" x14ac:dyDescent="0.25">
      <c r="A111" s="94"/>
      <c r="B111" s="26" t="s">
        <v>56</v>
      </c>
      <c r="C111" s="28" t="s">
        <v>22</v>
      </c>
      <c r="D111" s="13">
        <f>Rundeskema!E111</f>
        <v>0</v>
      </c>
      <c r="E111" s="19">
        <f>IF(D111&gt;1,2,0)</f>
        <v>0</v>
      </c>
      <c r="F111" s="19">
        <f>IF(D111&gt;=F$3,2,0)</f>
        <v>0</v>
      </c>
      <c r="G111" s="46">
        <f>IF(D111&gt;=F$4,4,0)</f>
        <v>0</v>
      </c>
    </row>
    <row r="112" spans="1:7" x14ac:dyDescent="0.25">
      <c r="A112" s="94"/>
      <c r="B112" s="26" t="s">
        <v>56</v>
      </c>
      <c r="C112" s="28" t="s">
        <v>23</v>
      </c>
      <c r="D112" s="13">
        <f>Rundeskema!E112</f>
        <v>0</v>
      </c>
      <c r="E112" s="19">
        <f>IF(D112&gt;1,2,0)</f>
        <v>0</v>
      </c>
      <c r="F112" s="19">
        <f>IF(D112&gt;=F$3,2,0)</f>
        <v>0</v>
      </c>
      <c r="G112" s="46">
        <f>IF(D112&gt;=F$4,4,0)</f>
        <v>0</v>
      </c>
    </row>
    <row r="113" spans="1:7" ht="15.75" thickBot="1" x14ac:dyDescent="0.3">
      <c r="A113" s="95"/>
      <c r="B113" s="35" t="s">
        <v>56</v>
      </c>
      <c r="C113" s="50" t="s">
        <v>24</v>
      </c>
      <c r="D113" s="34">
        <f>Rundeskema!E113</f>
        <v>0</v>
      </c>
      <c r="E113" s="20">
        <f>IF(D113&gt;1,2,0)</f>
        <v>0</v>
      </c>
      <c r="F113" s="20">
        <f>IF(D113&gt;=F$3,2,0)</f>
        <v>0</v>
      </c>
      <c r="G113" s="52">
        <f>IF(D113&gt;=F$4,4,0)</f>
        <v>0</v>
      </c>
    </row>
    <row r="114" spans="1:7" x14ac:dyDescent="0.25">
      <c r="A114" s="94"/>
      <c r="B114" s="25" t="s">
        <v>57</v>
      </c>
      <c r="C114" s="30" t="s">
        <v>20</v>
      </c>
      <c r="D114" s="21">
        <f>Rundeskema!E114</f>
        <v>0</v>
      </c>
      <c r="E114" s="44">
        <f>IF(D114&gt;1,1,0)</f>
        <v>0</v>
      </c>
      <c r="F114" s="44">
        <f>IF(D114&gt;=F$3,1,0)</f>
        <v>0</v>
      </c>
      <c r="G114" s="45">
        <f>IF(D114&gt;=F$4,2,0)</f>
        <v>0</v>
      </c>
    </row>
    <row r="115" spans="1:7" x14ac:dyDescent="0.25">
      <c r="A115" s="94"/>
      <c r="B115" s="26" t="s">
        <v>57</v>
      </c>
      <c r="C115" s="28" t="s">
        <v>21</v>
      </c>
      <c r="D115" s="13">
        <f>Rundeskema!E115</f>
        <v>0</v>
      </c>
      <c r="E115" s="19">
        <f>IF(D115&gt;1,1,0)</f>
        <v>0</v>
      </c>
      <c r="F115" s="19">
        <f>IF(D115&gt;=F$3,1,0)</f>
        <v>0</v>
      </c>
      <c r="G115" s="46">
        <f>IF(D115&gt;=F$4,2,0)</f>
        <v>0</v>
      </c>
    </row>
    <row r="116" spans="1:7" x14ac:dyDescent="0.25">
      <c r="A116" s="94"/>
      <c r="B116" s="26" t="s">
        <v>57</v>
      </c>
      <c r="C116" s="28" t="s">
        <v>22</v>
      </c>
      <c r="D116" s="13">
        <f>Rundeskema!E116</f>
        <v>0</v>
      </c>
      <c r="E116" s="19">
        <f>IF(D116&gt;1,2,0)</f>
        <v>0</v>
      </c>
      <c r="F116" s="19">
        <f>IF(D116&gt;=F$3,2,0)</f>
        <v>0</v>
      </c>
      <c r="G116" s="46">
        <f>IF(D116&gt;=F$4,4,0)</f>
        <v>0</v>
      </c>
    </row>
    <row r="117" spans="1:7" x14ac:dyDescent="0.25">
      <c r="A117" s="94"/>
      <c r="B117" s="26" t="s">
        <v>57</v>
      </c>
      <c r="C117" s="28" t="s">
        <v>23</v>
      </c>
      <c r="D117" s="13">
        <f>Rundeskema!E117</f>
        <v>0</v>
      </c>
      <c r="E117" s="19">
        <f>IF(D117&gt;1,2,0)</f>
        <v>0</v>
      </c>
      <c r="F117" s="19">
        <f>IF(D117&gt;=F$3,2,0)</f>
        <v>0</v>
      </c>
      <c r="G117" s="46">
        <f>IF(D117&gt;=F$4,4,0)</f>
        <v>0</v>
      </c>
    </row>
    <row r="118" spans="1:7" ht="15.75" thickBot="1" x14ac:dyDescent="0.3">
      <c r="A118" s="94"/>
      <c r="B118" s="35" t="s">
        <v>57</v>
      </c>
      <c r="C118" s="33" t="s">
        <v>24</v>
      </c>
      <c r="D118" s="34">
        <f>Rundeskema!E118</f>
        <v>0</v>
      </c>
      <c r="E118" s="47">
        <f>IF(D118&gt;1,2,0)</f>
        <v>0</v>
      </c>
      <c r="F118" s="47">
        <f>IF(D118&gt;=F$3,2,0)</f>
        <v>0</v>
      </c>
      <c r="G118" s="48">
        <f>IF(D118&gt;=F$4,4,0)</f>
        <v>0</v>
      </c>
    </row>
    <row r="119" spans="1:7" x14ac:dyDescent="0.25">
      <c r="A119" s="93"/>
      <c r="B119" s="25" t="s">
        <v>64</v>
      </c>
      <c r="C119" s="30" t="s">
        <v>20</v>
      </c>
      <c r="D119" s="21">
        <f>Rundeskema!E119</f>
        <v>0</v>
      </c>
      <c r="E119" s="44">
        <f>IF(D119&gt;1,1,0)</f>
        <v>0</v>
      </c>
      <c r="F119" s="44">
        <f>IF(D119&gt;=F$3,1,0)</f>
        <v>0</v>
      </c>
      <c r="G119" s="45">
        <f>IF(D119&gt;=F$4,2,0)</f>
        <v>0</v>
      </c>
    </row>
    <row r="120" spans="1:7" x14ac:dyDescent="0.25">
      <c r="A120" s="94"/>
      <c r="B120" s="26" t="s">
        <v>64</v>
      </c>
      <c r="C120" s="28" t="s">
        <v>21</v>
      </c>
      <c r="D120" s="13">
        <f>Rundeskema!E120</f>
        <v>0</v>
      </c>
      <c r="E120" s="19">
        <f>IF(D120&gt;1,1,0)</f>
        <v>0</v>
      </c>
      <c r="F120" s="19">
        <f>IF(D120&gt;=F$3,1,0)</f>
        <v>0</v>
      </c>
      <c r="G120" s="46">
        <f>IF(D120&gt;=F$4,2,0)</f>
        <v>0</v>
      </c>
    </row>
    <row r="121" spans="1:7" x14ac:dyDescent="0.25">
      <c r="A121" s="94"/>
      <c r="B121" s="26" t="s">
        <v>64</v>
      </c>
      <c r="C121" s="28" t="s">
        <v>22</v>
      </c>
      <c r="D121" s="13">
        <f>Rundeskema!E121</f>
        <v>0</v>
      </c>
      <c r="E121" s="19">
        <f>IF(D121&gt;1,2,0)</f>
        <v>0</v>
      </c>
      <c r="F121" s="19">
        <f>IF(D121&gt;=F$3,2,0)</f>
        <v>0</v>
      </c>
      <c r="G121" s="46">
        <f>IF(D121&gt;=F$4,4,0)</f>
        <v>0</v>
      </c>
    </row>
    <row r="122" spans="1:7" x14ac:dyDescent="0.25">
      <c r="A122" s="94"/>
      <c r="B122" s="26" t="s">
        <v>64</v>
      </c>
      <c r="C122" s="28" t="s">
        <v>23</v>
      </c>
      <c r="D122" s="13">
        <f>Rundeskema!E122</f>
        <v>0</v>
      </c>
      <c r="E122" s="19">
        <f>IF(D122&gt;1,2,0)</f>
        <v>0</v>
      </c>
      <c r="F122" s="19">
        <f>IF(D122&gt;=F$3,2,0)</f>
        <v>0</v>
      </c>
      <c r="G122" s="46">
        <f>IF(D122&gt;=F$4,4,0)</f>
        <v>0</v>
      </c>
    </row>
    <row r="123" spans="1:7" ht="15.75" thickBot="1" x14ac:dyDescent="0.3">
      <c r="A123" s="95"/>
      <c r="B123" s="35" t="s">
        <v>64</v>
      </c>
      <c r="C123" s="33" t="s">
        <v>24</v>
      </c>
      <c r="D123" s="34">
        <f>Rundeskema!E123</f>
        <v>0</v>
      </c>
      <c r="E123" s="47">
        <f>IF(D123&gt;1,2,0)</f>
        <v>0</v>
      </c>
      <c r="F123" s="47">
        <f>IF(D123&gt;=F$3,2,0)</f>
        <v>0</v>
      </c>
      <c r="G123" s="48">
        <f>IF(D123&gt;=F$4,4,0)</f>
        <v>0</v>
      </c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workbookViewId="0">
      <selection activeCell="N3" sqref="N3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2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2" ht="12.75" x14ac:dyDescent="0.2">
      <c r="A2" s="66">
        <v>0</v>
      </c>
      <c r="B2" s="66">
        <f t="shared" ref="B2:B33" si="0">SUM(F2:I2)</f>
        <v>0</v>
      </c>
      <c r="C2" s="67">
        <f t="shared" ref="C2:C33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>$F2*1+$G2*2+$H2*2+$I2*3</f>
        <v>0</v>
      </c>
      <c r="K2" s="67">
        <f>$F2*1+$G2*2+$H2*2+$I2*3</f>
        <v>0</v>
      </c>
      <c r="L2" s="67">
        <f>$F2*1+$G2*2+$H2*2+$I2*3</f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33" si="2">F2*3+G2*4+H2*5+I2*6</f>
        <v>0</v>
      </c>
    </row>
    <row r="3" spans="1:22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3">SUM(P3:U3)</f>
        <v>0</v>
      </c>
      <c r="E3" s="71">
        <f t="shared" ref="E3:E66" si="4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ref="J3:L66" si="5">$F3*1+$G3*2+$H3*2+$I3*3</f>
        <v>0</v>
      </c>
      <c r="K3" s="67">
        <f t="shared" si="5"/>
        <v>0</v>
      </c>
      <c r="L3" s="67">
        <f t="shared" si="5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2"/>
        <v>0</v>
      </c>
    </row>
    <row r="4" spans="1:22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3"/>
        <v>1</v>
      </c>
      <c r="E4" s="71">
        <f t="shared" si="4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5"/>
        <v>0</v>
      </c>
      <c r="K4" s="67">
        <f t="shared" si="5"/>
        <v>0</v>
      </c>
      <c r="L4" s="67">
        <f t="shared" si="5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2"/>
        <v>0</v>
      </c>
    </row>
    <row r="5" spans="1:22" ht="12.75" x14ac:dyDescent="0.2">
      <c r="A5" s="66">
        <v>3</v>
      </c>
      <c r="B5" s="66">
        <f t="shared" si="0"/>
        <v>1</v>
      </c>
      <c r="C5" s="67">
        <f t="shared" si="1"/>
        <v>3</v>
      </c>
      <c r="D5" s="68">
        <f t="shared" si="3"/>
        <v>0</v>
      </c>
      <c r="E5" s="71">
        <f t="shared" si="4"/>
        <v>3</v>
      </c>
      <c r="F5" s="67">
        <v>1</v>
      </c>
      <c r="G5" s="67">
        <v>0</v>
      </c>
      <c r="H5" s="67">
        <v>0</v>
      </c>
      <c r="I5" s="67">
        <v>0</v>
      </c>
      <c r="J5" s="67">
        <f t="shared" si="5"/>
        <v>1</v>
      </c>
      <c r="K5" s="67">
        <f t="shared" si="5"/>
        <v>1</v>
      </c>
      <c r="L5" s="67">
        <f t="shared" si="5"/>
        <v>1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0</v>
      </c>
      <c r="U5" s="70">
        <f t="shared" si="12"/>
        <v>0</v>
      </c>
      <c r="V5" s="66">
        <f t="shared" si="2"/>
        <v>3</v>
      </c>
    </row>
    <row r="6" spans="1:22" ht="12.75" x14ac:dyDescent="0.2">
      <c r="A6" s="66">
        <v>4</v>
      </c>
      <c r="B6" s="66">
        <f t="shared" si="0"/>
        <v>1</v>
      </c>
      <c r="C6" s="67">
        <f t="shared" si="1"/>
        <v>6</v>
      </c>
      <c r="D6" s="68">
        <f t="shared" si="3"/>
        <v>0</v>
      </c>
      <c r="E6" s="71">
        <f t="shared" si="4"/>
        <v>6</v>
      </c>
      <c r="F6" s="67">
        <v>0</v>
      </c>
      <c r="G6" s="67">
        <v>1</v>
      </c>
      <c r="H6" s="67">
        <v>0</v>
      </c>
      <c r="I6" s="67">
        <v>0</v>
      </c>
      <c r="J6" s="67">
        <f t="shared" si="5"/>
        <v>2</v>
      </c>
      <c r="K6" s="67">
        <f t="shared" si="5"/>
        <v>2</v>
      </c>
      <c r="L6" s="67">
        <f t="shared" si="5"/>
        <v>2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0</v>
      </c>
      <c r="U6" s="70">
        <f t="shared" si="12"/>
        <v>0</v>
      </c>
      <c r="V6" s="66">
        <f t="shared" si="2"/>
        <v>4</v>
      </c>
    </row>
    <row r="7" spans="1:22" ht="12.75" x14ac:dyDescent="0.2">
      <c r="A7" s="66">
        <v>5</v>
      </c>
      <c r="B7" s="66">
        <f t="shared" si="0"/>
        <v>1</v>
      </c>
      <c r="C7" s="67">
        <f t="shared" si="1"/>
        <v>10</v>
      </c>
      <c r="D7" s="68">
        <f t="shared" si="3"/>
        <v>0</v>
      </c>
      <c r="E7" s="71">
        <f t="shared" si="4"/>
        <v>10</v>
      </c>
      <c r="F7" s="67">
        <v>0</v>
      </c>
      <c r="G7" s="67">
        <v>0</v>
      </c>
      <c r="H7" s="67">
        <v>1</v>
      </c>
      <c r="I7" s="67">
        <v>0</v>
      </c>
      <c r="J7" s="67">
        <f t="shared" si="5"/>
        <v>2</v>
      </c>
      <c r="K7" s="67">
        <f t="shared" si="5"/>
        <v>2</v>
      </c>
      <c r="L7" s="67">
        <f t="shared" si="5"/>
        <v>2</v>
      </c>
      <c r="M7" s="67">
        <f t="shared" si="6"/>
        <v>2</v>
      </c>
      <c r="N7" s="67">
        <f t="shared" si="6"/>
        <v>2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f t="shared" si="11"/>
        <v>0</v>
      </c>
      <c r="U7" s="70">
        <f t="shared" si="12"/>
        <v>0</v>
      </c>
      <c r="V7" s="66">
        <f t="shared" si="2"/>
        <v>5</v>
      </c>
    </row>
    <row r="8" spans="1:22" ht="12.75" x14ac:dyDescent="0.2">
      <c r="A8" s="66">
        <v>6</v>
      </c>
      <c r="B8" s="66">
        <f t="shared" si="0"/>
        <v>1</v>
      </c>
      <c r="C8" s="67">
        <f t="shared" si="1"/>
        <v>15</v>
      </c>
      <c r="D8" s="68">
        <f t="shared" si="3"/>
        <v>0</v>
      </c>
      <c r="E8" s="71">
        <f t="shared" si="4"/>
        <v>15</v>
      </c>
      <c r="F8" s="67">
        <v>0</v>
      </c>
      <c r="G8" s="67">
        <v>0</v>
      </c>
      <c r="H8" s="67">
        <v>0</v>
      </c>
      <c r="I8" s="67">
        <v>1</v>
      </c>
      <c r="J8" s="67">
        <f t="shared" si="5"/>
        <v>3</v>
      </c>
      <c r="K8" s="67">
        <f t="shared" si="5"/>
        <v>3</v>
      </c>
      <c r="L8" s="67">
        <f t="shared" si="5"/>
        <v>3</v>
      </c>
      <c r="M8" s="67">
        <f t="shared" si="6"/>
        <v>3</v>
      </c>
      <c r="N8" s="67">
        <f t="shared" si="6"/>
        <v>3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0</v>
      </c>
      <c r="T8" s="70">
        <f t="shared" si="11"/>
        <v>0</v>
      </c>
      <c r="U8" s="70">
        <f t="shared" si="12"/>
        <v>0</v>
      </c>
      <c r="V8" s="66">
        <f t="shared" si="2"/>
        <v>6</v>
      </c>
    </row>
    <row r="9" spans="1:22" ht="12.75" x14ac:dyDescent="0.2">
      <c r="A9" s="66">
        <v>7</v>
      </c>
      <c r="B9" s="66">
        <f t="shared" si="0"/>
        <v>2</v>
      </c>
      <c r="C9" s="67">
        <f t="shared" si="1"/>
        <v>9</v>
      </c>
      <c r="D9" s="68">
        <f t="shared" si="3"/>
        <v>1</v>
      </c>
      <c r="E9" s="71">
        <f t="shared" si="4"/>
        <v>10</v>
      </c>
      <c r="F9" s="67">
        <v>1</v>
      </c>
      <c r="G9" s="67">
        <v>1</v>
      </c>
      <c r="H9" s="67">
        <v>0</v>
      </c>
      <c r="I9" s="67">
        <v>0</v>
      </c>
      <c r="J9" s="67">
        <f t="shared" si="5"/>
        <v>3</v>
      </c>
      <c r="K9" s="67">
        <f t="shared" si="5"/>
        <v>3</v>
      </c>
      <c r="L9" s="67">
        <f t="shared" si="5"/>
        <v>3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0</v>
      </c>
      <c r="T9" s="70">
        <f t="shared" si="11"/>
        <v>0</v>
      </c>
      <c r="U9" s="70">
        <f t="shared" si="12"/>
        <v>1</v>
      </c>
      <c r="V9" s="66">
        <f t="shared" si="2"/>
        <v>7</v>
      </c>
    </row>
    <row r="10" spans="1:22" ht="12.75" x14ac:dyDescent="0.2">
      <c r="A10" s="66">
        <v>8</v>
      </c>
      <c r="B10" s="66">
        <f t="shared" si="0"/>
        <v>2</v>
      </c>
      <c r="C10" s="67">
        <f t="shared" si="1"/>
        <v>12</v>
      </c>
      <c r="D10" s="68">
        <f t="shared" si="3"/>
        <v>1</v>
      </c>
      <c r="E10" s="71">
        <f t="shared" si="4"/>
        <v>13</v>
      </c>
      <c r="F10" s="67">
        <v>0</v>
      </c>
      <c r="G10" s="67">
        <v>2</v>
      </c>
      <c r="H10" s="67">
        <v>0</v>
      </c>
      <c r="I10" s="67">
        <v>0</v>
      </c>
      <c r="J10" s="67">
        <f t="shared" si="5"/>
        <v>4</v>
      </c>
      <c r="K10" s="67">
        <f t="shared" si="5"/>
        <v>4</v>
      </c>
      <c r="L10" s="67">
        <f t="shared" si="5"/>
        <v>4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0</v>
      </c>
      <c r="T10" s="70">
        <f t="shared" si="11"/>
        <v>0</v>
      </c>
      <c r="U10" s="70">
        <f t="shared" si="12"/>
        <v>1</v>
      </c>
      <c r="V10" s="66">
        <f t="shared" si="2"/>
        <v>8</v>
      </c>
    </row>
    <row r="11" spans="1:22" ht="12.75" x14ac:dyDescent="0.2">
      <c r="A11" s="66">
        <v>9</v>
      </c>
      <c r="B11" s="66">
        <f t="shared" si="0"/>
        <v>3</v>
      </c>
      <c r="C11" s="67">
        <f t="shared" si="1"/>
        <v>9</v>
      </c>
      <c r="D11" s="68">
        <f t="shared" si="3"/>
        <v>2</v>
      </c>
      <c r="E11" s="71">
        <f t="shared" si="4"/>
        <v>11</v>
      </c>
      <c r="F11" s="67">
        <v>3</v>
      </c>
      <c r="G11" s="67">
        <v>0</v>
      </c>
      <c r="H11" s="67">
        <v>0</v>
      </c>
      <c r="I11" s="67">
        <v>0</v>
      </c>
      <c r="J11" s="67">
        <f t="shared" si="5"/>
        <v>3</v>
      </c>
      <c r="K11" s="67">
        <f t="shared" si="5"/>
        <v>3</v>
      </c>
      <c r="L11" s="67">
        <f t="shared" si="5"/>
        <v>3</v>
      </c>
      <c r="M11" s="67">
        <f t="shared" si="6"/>
        <v>0</v>
      </c>
      <c r="N11" s="67">
        <f t="shared" si="6"/>
        <v>0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1</v>
      </c>
      <c r="U11" s="70">
        <f t="shared" si="12"/>
        <v>1</v>
      </c>
      <c r="V11" s="66">
        <f t="shared" si="2"/>
        <v>9</v>
      </c>
    </row>
    <row r="12" spans="1:22" ht="12.75" x14ac:dyDescent="0.2">
      <c r="A12" s="66">
        <v>10</v>
      </c>
      <c r="B12" s="66">
        <f t="shared" si="0"/>
        <v>3</v>
      </c>
      <c r="C12" s="67">
        <f t="shared" si="1"/>
        <v>12</v>
      </c>
      <c r="D12" s="68">
        <f t="shared" si="3"/>
        <v>2</v>
      </c>
      <c r="E12" s="71">
        <f t="shared" si="4"/>
        <v>14</v>
      </c>
      <c r="F12" s="67">
        <v>2</v>
      </c>
      <c r="G12" s="67">
        <v>1</v>
      </c>
      <c r="H12" s="67">
        <v>0</v>
      </c>
      <c r="I12" s="67">
        <v>0</v>
      </c>
      <c r="J12" s="67">
        <f t="shared" si="5"/>
        <v>4</v>
      </c>
      <c r="K12" s="67">
        <f t="shared" si="5"/>
        <v>4</v>
      </c>
      <c r="L12" s="67">
        <f t="shared" si="5"/>
        <v>4</v>
      </c>
      <c r="M12" s="67">
        <f t="shared" si="6"/>
        <v>0</v>
      </c>
      <c r="N12" s="67">
        <f t="shared" si="6"/>
        <v>0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1</v>
      </c>
      <c r="U12" s="70">
        <f t="shared" si="12"/>
        <v>1</v>
      </c>
      <c r="V12" s="66">
        <f t="shared" si="2"/>
        <v>10</v>
      </c>
    </row>
    <row r="13" spans="1:22" ht="12.75" x14ac:dyDescent="0.2">
      <c r="A13" s="66">
        <v>11</v>
      </c>
      <c r="B13" s="66">
        <f t="shared" si="0"/>
        <v>3</v>
      </c>
      <c r="C13" s="67">
        <f t="shared" si="1"/>
        <v>15</v>
      </c>
      <c r="D13" s="68">
        <f t="shared" si="3"/>
        <v>2</v>
      </c>
      <c r="E13" s="71">
        <f t="shared" si="4"/>
        <v>17</v>
      </c>
      <c r="F13" s="67">
        <v>1</v>
      </c>
      <c r="G13" s="67">
        <v>2</v>
      </c>
      <c r="H13" s="67">
        <v>0</v>
      </c>
      <c r="I13" s="67">
        <v>0</v>
      </c>
      <c r="J13" s="67">
        <f t="shared" si="5"/>
        <v>5</v>
      </c>
      <c r="K13" s="67">
        <f t="shared" si="5"/>
        <v>5</v>
      </c>
      <c r="L13" s="67">
        <f t="shared" si="5"/>
        <v>5</v>
      </c>
      <c r="M13" s="67">
        <f t="shared" si="6"/>
        <v>0</v>
      </c>
      <c r="N13" s="67">
        <f t="shared" si="6"/>
        <v>0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1</v>
      </c>
      <c r="U13" s="70">
        <f t="shared" si="12"/>
        <v>1</v>
      </c>
      <c r="V13" s="66">
        <f t="shared" si="2"/>
        <v>11</v>
      </c>
    </row>
    <row r="14" spans="1:22" ht="12.75" x14ac:dyDescent="0.2">
      <c r="A14" s="66">
        <v>12</v>
      </c>
      <c r="B14" s="66">
        <f t="shared" si="0"/>
        <v>3</v>
      </c>
      <c r="C14" s="67">
        <f t="shared" si="1"/>
        <v>18</v>
      </c>
      <c r="D14" s="68">
        <f t="shared" si="3"/>
        <v>2</v>
      </c>
      <c r="E14" s="71">
        <f t="shared" si="4"/>
        <v>20</v>
      </c>
      <c r="F14" s="67">
        <v>0</v>
      </c>
      <c r="G14" s="67">
        <v>3</v>
      </c>
      <c r="H14" s="67">
        <v>0</v>
      </c>
      <c r="I14" s="67">
        <v>0</v>
      </c>
      <c r="J14" s="67">
        <f t="shared" si="5"/>
        <v>6</v>
      </c>
      <c r="K14" s="67">
        <f t="shared" si="5"/>
        <v>6</v>
      </c>
      <c r="L14" s="67">
        <f t="shared" si="5"/>
        <v>6</v>
      </c>
      <c r="M14" s="67">
        <f t="shared" si="6"/>
        <v>0</v>
      </c>
      <c r="N14" s="67">
        <f t="shared" si="6"/>
        <v>0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1</v>
      </c>
      <c r="U14" s="70">
        <f t="shared" si="12"/>
        <v>1</v>
      </c>
      <c r="V14" s="66">
        <f t="shared" si="2"/>
        <v>12</v>
      </c>
    </row>
    <row r="15" spans="1:22" ht="12.75" x14ac:dyDescent="0.2">
      <c r="A15" s="66">
        <v>13</v>
      </c>
      <c r="B15" s="66">
        <f t="shared" si="0"/>
        <v>4</v>
      </c>
      <c r="C15" s="67">
        <f t="shared" si="1"/>
        <v>15</v>
      </c>
      <c r="D15" s="68">
        <f t="shared" si="3"/>
        <v>3</v>
      </c>
      <c r="E15" s="71">
        <f t="shared" si="4"/>
        <v>18</v>
      </c>
      <c r="F15" s="67">
        <v>3</v>
      </c>
      <c r="G15" s="67">
        <v>1</v>
      </c>
      <c r="H15" s="67">
        <v>0</v>
      </c>
      <c r="I15" s="67">
        <v>0</v>
      </c>
      <c r="J15" s="67">
        <f t="shared" si="5"/>
        <v>5</v>
      </c>
      <c r="K15" s="67">
        <f t="shared" si="5"/>
        <v>5</v>
      </c>
      <c r="L15" s="67">
        <f t="shared" si="5"/>
        <v>5</v>
      </c>
      <c r="M15" s="67">
        <f t="shared" si="6"/>
        <v>0</v>
      </c>
      <c r="N15" s="67">
        <f t="shared" si="6"/>
        <v>0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2</v>
      </c>
      <c r="U15" s="70">
        <f t="shared" si="12"/>
        <v>1</v>
      </c>
      <c r="V15" s="66">
        <f t="shared" si="2"/>
        <v>13</v>
      </c>
    </row>
    <row r="16" spans="1:22" ht="12.75" x14ac:dyDescent="0.2">
      <c r="A16" s="66">
        <v>14</v>
      </c>
      <c r="B16" s="66">
        <f t="shared" si="0"/>
        <v>4</v>
      </c>
      <c r="C16" s="67">
        <f t="shared" si="1"/>
        <v>18</v>
      </c>
      <c r="D16" s="68">
        <f t="shared" si="3"/>
        <v>3</v>
      </c>
      <c r="E16" s="71">
        <f t="shared" si="4"/>
        <v>21</v>
      </c>
      <c r="F16" s="67">
        <v>2</v>
      </c>
      <c r="G16" s="67">
        <v>2</v>
      </c>
      <c r="H16" s="67">
        <v>0</v>
      </c>
      <c r="I16" s="67">
        <v>0</v>
      </c>
      <c r="J16" s="67">
        <f t="shared" si="5"/>
        <v>6</v>
      </c>
      <c r="K16" s="67">
        <f t="shared" si="5"/>
        <v>6</v>
      </c>
      <c r="L16" s="67">
        <f t="shared" si="5"/>
        <v>6</v>
      </c>
      <c r="M16" s="67">
        <f t="shared" si="6"/>
        <v>0</v>
      </c>
      <c r="N16" s="67">
        <f t="shared" si="6"/>
        <v>0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2</v>
      </c>
      <c r="U16" s="70">
        <f t="shared" si="12"/>
        <v>1</v>
      </c>
      <c r="V16" s="66">
        <f t="shared" si="2"/>
        <v>14</v>
      </c>
    </row>
    <row r="17" spans="1:22" ht="12.75" x14ac:dyDescent="0.2">
      <c r="A17" s="66">
        <v>15</v>
      </c>
      <c r="B17" s="66">
        <f t="shared" si="0"/>
        <v>4</v>
      </c>
      <c r="C17" s="67">
        <f t="shared" si="1"/>
        <v>21</v>
      </c>
      <c r="D17" s="68">
        <f t="shared" si="3"/>
        <v>3</v>
      </c>
      <c r="E17" s="71">
        <f t="shared" si="4"/>
        <v>24</v>
      </c>
      <c r="F17" s="67">
        <v>1</v>
      </c>
      <c r="G17" s="67">
        <v>3</v>
      </c>
      <c r="H17" s="67">
        <v>0</v>
      </c>
      <c r="I17" s="67">
        <v>0</v>
      </c>
      <c r="J17" s="67">
        <f t="shared" si="5"/>
        <v>7</v>
      </c>
      <c r="K17" s="67">
        <f t="shared" si="5"/>
        <v>7</v>
      </c>
      <c r="L17" s="67">
        <f t="shared" si="5"/>
        <v>7</v>
      </c>
      <c r="M17" s="67">
        <f t="shared" si="6"/>
        <v>0</v>
      </c>
      <c r="N17" s="67">
        <f t="shared" si="6"/>
        <v>0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0</v>
      </c>
      <c r="T17" s="70">
        <f t="shared" si="11"/>
        <v>2</v>
      </c>
      <c r="U17" s="70">
        <f t="shared" si="12"/>
        <v>1</v>
      </c>
      <c r="V17" s="66">
        <f t="shared" si="2"/>
        <v>15</v>
      </c>
    </row>
    <row r="18" spans="1:22" ht="12.75" x14ac:dyDescent="0.2">
      <c r="A18" s="66">
        <v>16</v>
      </c>
      <c r="B18" s="66">
        <f t="shared" si="0"/>
        <v>4</v>
      </c>
      <c r="C18" s="67">
        <f t="shared" si="1"/>
        <v>24</v>
      </c>
      <c r="D18" s="68">
        <f t="shared" si="3"/>
        <v>3</v>
      </c>
      <c r="E18" s="71">
        <f t="shared" si="4"/>
        <v>27</v>
      </c>
      <c r="F18" s="67">
        <v>0</v>
      </c>
      <c r="G18" s="67">
        <v>4</v>
      </c>
      <c r="H18" s="67">
        <v>0</v>
      </c>
      <c r="I18" s="67">
        <v>0</v>
      </c>
      <c r="J18" s="67">
        <f t="shared" si="5"/>
        <v>8</v>
      </c>
      <c r="K18" s="67">
        <f t="shared" si="5"/>
        <v>8</v>
      </c>
      <c r="L18" s="67">
        <f t="shared" si="5"/>
        <v>8</v>
      </c>
      <c r="M18" s="67">
        <f t="shared" si="6"/>
        <v>0</v>
      </c>
      <c r="N18" s="67">
        <f t="shared" si="6"/>
        <v>0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0</v>
      </c>
      <c r="T18" s="70">
        <f t="shared" si="11"/>
        <v>2</v>
      </c>
      <c r="U18" s="70">
        <f t="shared" si="12"/>
        <v>1</v>
      </c>
      <c r="V18" s="66">
        <f t="shared" si="2"/>
        <v>16</v>
      </c>
    </row>
    <row r="19" spans="1:22" ht="12.75" x14ac:dyDescent="0.2">
      <c r="A19" s="66">
        <v>17</v>
      </c>
      <c r="B19" s="66">
        <f t="shared" si="0"/>
        <v>5</v>
      </c>
      <c r="C19" s="67">
        <f t="shared" si="1"/>
        <v>21</v>
      </c>
      <c r="D19" s="68">
        <f t="shared" si="3"/>
        <v>4</v>
      </c>
      <c r="E19" s="71">
        <f t="shared" si="4"/>
        <v>25</v>
      </c>
      <c r="F19" s="67">
        <v>3</v>
      </c>
      <c r="G19" s="67">
        <v>2</v>
      </c>
      <c r="H19" s="67">
        <v>0</v>
      </c>
      <c r="I19" s="67">
        <v>0</v>
      </c>
      <c r="J19" s="67">
        <f t="shared" si="5"/>
        <v>7</v>
      </c>
      <c r="K19" s="67">
        <f t="shared" si="5"/>
        <v>7</v>
      </c>
      <c r="L19" s="67">
        <f t="shared" si="5"/>
        <v>7</v>
      </c>
      <c r="M19" s="67">
        <f t="shared" si="6"/>
        <v>0</v>
      </c>
      <c r="N19" s="67">
        <f t="shared" si="6"/>
        <v>0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1</v>
      </c>
      <c r="T19" s="70">
        <f t="shared" si="11"/>
        <v>2</v>
      </c>
      <c r="U19" s="70">
        <f t="shared" si="12"/>
        <v>1</v>
      </c>
      <c r="V19" s="66">
        <f t="shared" si="2"/>
        <v>17</v>
      </c>
    </row>
    <row r="20" spans="1:22" ht="12.75" x14ac:dyDescent="0.2">
      <c r="A20" s="66">
        <v>18</v>
      </c>
      <c r="B20" s="66">
        <f t="shared" si="0"/>
        <v>5</v>
      </c>
      <c r="C20" s="67">
        <f t="shared" si="1"/>
        <v>24</v>
      </c>
      <c r="D20" s="68">
        <f t="shared" si="3"/>
        <v>4</v>
      </c>
      <c r="E20" s="71">
        <f t="shared" si="4"/>
        <v>28</v>
      </c>
      <c r="F20" s="67">
        <v>2</v>
      </c>
      <c r="G20" s="67">
        <v>3</v>
      </c>
      <c r="H20" s="67">
        <v>0</v>
      </c>
      <c r="I20" s="67">
        <v>0</v>
      </c>
      <c r="J20" s="67">
        <f t="shared" si="5"/>
        <v>8</v>
      </c>
      <c r="K20" s="67">
        <f t="shared" si="5"/>
        <v>8</v>
      </c>
      <c r="L20" s="67">
        <f t="shared" si="5"/>
        <v>8</v>
      </c>
      <c r="M20" s="67">
        <f t="shared" si="6"/>
        <v>0</v>
      </c>
      <c r="N20" s="67">
        <f t="shared" si="6"/>
        <v>0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1</v>
      </c>
      <c r="T20" s="70">
        <f t="shared" si="11"/>
        <v>2</v>
      </c>
      <c r="U20" s="70">
        <f t="shared" si="12"/>
        <v>1</v>
      </c>
      <c r="V20" s="66">
        <f t="shared" si="2"/>
        <v>18</v>
      </c>
    </row>
    <row r="21" spans="1:22" ht="12.75" x14ac:dyDescent="0.2">
      <c r="A21" s="66">
        <v>19</v>
      </c>
      <c r="B21" s="66">
        <f t="shared" si="0"/>
        <v>5</v>
      </c>
      <c r="C21" s="67">
        <f t="shared" si="1"/>
        <v>27</v>
      </c>
      <c r="D21" s="68">
        <f t="shared" si="3"/>
        <v>4</v>
      </c>
      <c r="E21" s="71">
        <f t="shared" si="4"/>
        <v>31</v>
      </c>
      <c r="F21" s="67">
        <v>1</v>
      </c>
      <c r="G21" s="67">
        <v>4</v>
      </c>
      <c r="H21" s="67">
        <v>0</v>
      </c>
      <c r="I21" s="67">
        <v>0</v>
      </c>
      <c r="J21" s="67">
        <f t="shared" si="5"/>
        <v>9</v>
      </c>
      <c r="K21" s="67">
        <f t="shared" si="5"/>
        <v>9</v>
      </c>
      <c r="L21" s="67">
        <f t="shared" si="5"/>
        <v>9</v>
      </c>
      <c r="M21" s="67">
        <f t="shared" si="6"/>
        <v>0</v>
      </c>
      <c r="N21" s="67">
        <f t="shared" si="6"/>
        <v>0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1</v>
      </c>
      <c r="T21" s="70">
        <f t="shared" si="11"/>
        <v>2</v>
      </c>
      <c r="U21" s="70">
        <f t="shared" si="12"/>
        <v>1</v>
      </c>
      <c r="V21" s="66">
        <f t="shared" si="2"/>
        <v>19</v>
      </c>
    </row>
    <row r="22" spans="1:22" ht="12.75" x14ac:dyDescent="0.2">
      <c r="A22" s="66">
        <v>20</v>
      </c>
      <c r="B22" s="66">
        <f t="shared" si="0"/>
        <v>5</v>
      </c>
      <c r="C22" s="67">
        <f t="shared" si="1"/>
        <v>30</v>
      </c>
      <c r="D22" s="68">
        <f t="shared" si="3"/>
        <v>4</v>
      </c>
      <c r="E22" s="71">
        <f t="shared" si="4"/>
        <v>34</v>
      </c>
      <c r="F22" s="67">
        <v>0</v>
      </c>
      <c r="G22" s="67">
        <v>5</v>
      </c>
      <c r="H22" s="67">
        <v>0</v>
      </c>
      <c r="I22" s="67">
        <v>0</v>
      </c>
      <c r="J22" s="67">
        <f t="shared" si="5"/>
        <v>10</v>
      </c>
      <c r="K22" s="67">
        <f t="shared" si="5"/>
        <v>10</v>
      </c>
      <c r="L22" s="67">
        <f t="shared" si="5"/>
        <v>10</v>
      </c>
      <c r="M22" s="67">
        <f t="shared" si="6"/>
        <v>0</v>
      </c>
      <c r="N22" s="67">
        <f t="shared" si="6"/>
        <v>0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1</v>
      </c>
      <c r="T22" s="70">
        <f t="shared" si="11"/>
        <v>2</v>
      </c>
      <c r="U22" s="70">
        <f t="shared" si="12"/>
        <v>1</v>
      </c>
      <c r="V22" s="66">
        <f t="shared" si="2"/>
        <v>20</v>
      </c>
    </row>
    <row r="23" spans="1:22" ht="12.75" x14ac:dyDescent="0.2">
      <c r="A23" s="66">
        <v>21</v>
      </c>
      <c r="B23" s="66">
        <f t="shared" si="0"/>
        <v>6</v>
      </c>
      <c r="C23" s="67">
        <f t="shared" si="1"/>
        <v>27</v>
      </c>
      <c r="D23" s="68">
        <f t="shared" si="3"/>
        <v>5</v>
      </c>
      <c r="E23" s="71">
        <f t="shared" si="4"/>
        <v>32</v>
      </c>
      <c r="F23" s="67">
        <v>3</v>
      </c>
      <c r="G23" s="67">
        <v>3</v>
      </c>
      <c r="H23" s="67">
        <v>0</v>
      </c>
      <c r="I23" s="67">
        <v>0</v>
      </c>
      <c r="J23" s="67">
        <f t="shared" si="5"/>
        <v>9</v>
      </c>
      <c r="K23" s="67">
        <f t="shared" si="5"/>
        <v>9</v>
      </c>
      <c r="L23" s="67">
        <f t="shared" si="5"/>
        <v>9</v>
      </c>
      <c r="M23" s="67">
        <f t="shared" si="6"/>
        <v>0</v>
      </c>
      <c r="N23" s="67">
        <f t="shared" si="6"/>
        <v>0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2</v>
      </c>
      <c r="T23" s="70">
        <f t="shared" si="11"/>
        <v>2</v>
      </c>
      <c r="U23" s="70">
        <f t="shared" si="12"/>
        <v>1</v>
      </c>
      <c r="V23" s="66">
        <f t="shared" si="2"/>
        <v>21</v>
      </c>
    </row>
    <row r="24" spans="1:22" ht="12.75" x14ac:dyDescent="0.2">
      <c r="A24" s="66">
        <v>22</v>
      </c>
      <c r="B24" s="66">
        <f t="shared" si="0"/>
        <v>6</v>
      </c>
      <c r="C24" s="67">
        <f t="shared" si="1"/>
        <v>30</v>
      </c>
      <c r="D24" s="68">
        <f t="shared" si="3"/>
        <v>5</v>
      </c>
      <c r="E24" s="71">
        <f t="shared" si="4"/>
        <v>35</v>
      </c>
      <c r="F24" s="67">
        <v>2</v>
      </c>
      <c r="G24" s="67">
        <v>4</v>
      </c>
      <c r="H24" s="67">
        <v>0</v>
      </c>
      <c r="I24" s="67">
        <v>0</v>
      </c>
      <c r="J24" s="67">
        <f t="shared" si="5"/>
        <v>10</v>
      </c>
      <c r="K24" s="67">
        <f t="shared" si="5"/>
        <v>10</v>
      </c>
      <c r="L24" s="67">
        <f t="shared" si="5"/>
        <v>10</v>
      </c>
      <c r="M24" s="67">
        <f t="shared" si="6"/>
        <v>0</v>
      </c>
      <c r="N24" s="67">
        <f t="shared" si="6"/>
        <v>0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2</v>
      </c>
      <c r="T24" s="70">
        <f t="shared" si="11"/>
        <v>2</v>
      </c>
      <c r="U24" s="70">
        <f t="shared" si="12"/>
        <v>1</v>
      </c>
      <c r="V24" s="66">
        <f t="shared" si="2"/>
        <v>22</v>
      </c>
    </row>
    <row r="25" spans="1:22" ht="12.75" x14ac:dyDescent="0.2">
      <c r="A25" s="66">
        <v>23</v>
      </c>
      <c r="B25" s="66">
        <f t="shared" si="0"/>
        <v>6</v>
      </c>
      <c r="C25" s="67">
        <f t="shared" si="1"/>
        <v>33</v>
      </c>
      <c r="D25" s="68">
        <f t="shared" si="3"/>
        <v>5</v>
      </c>
      <c r="E25" s="71">
        <f t="shared" si="4"/>
        <v>38</v>
      </c>
      <c r="F25" s="67">
        <v>1</v>
      </c>
      <c r="G25" s="67">
        <v>5</v>
      </c>
      <c r="H25" s="67">
        <v>0</v>
      </c>
      <c r="I25" s="67">
        <v>0</v>
      </c>
      <c r="J25" s="67">
        <f t="shared" si="5"/>
        <v>11</v>
      </c>
      <c r="K25" s="67">
        <f t="shared" si="5"/>
        <v>11</v>
      </c>
      <c r="L25" s="67">
        <f t="shared" si="5"/>
        <v>11</v>
      </c>
      <c r="M25" s="67">
        <f t="shared" si="6"/>
        <v>0</v>
      </c>
      <c r="N25" s="67">
        <f t="shared" si="6"/>
        <v>0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2</v>
      </c>
      <c r="T25" s="70">
        <f t="shared" si="11"/>
        <v>2</v>
      </c>
      <c r="U25" s="70">
        <f t="shared" si="12"/>
        <v>1</v>
      </c>
      <c r="V25" s="66">
        <f t="shared" si="2"/>
        <v>23</v>
      </c>
    </row>
    <row r="26" spans="1:22" ht="12.75" x14ac:dyDescent="0.2">
      <c r="A26" s="66">
        <v>24</v>
      </c>
      <c r="B26" s="66">
        <f t="shared" si="0"/>
        <v>6</v>
      </c>
      <c r="C26" s="67">
        <f t="shared" si="1"/>
        <v>36</v>
      </c>
      <c r="D26" s="68">
        <f t="shared" si="3"/>
        <v>5</v>
      </c>
      <c r="E26" s="71">
        <f t="shared" si="4"/>
        <v>41</v>
      </c>
      <c r="F26" s="67">
        <v>0</v>
      </c>
      <c r="G26" s="67">
        <v>6</v>
      </c>
      <c r="H26" s="67">
        <v>0</v>
      </c>
      <c r="I26" s="67">
        <v>0</v>
      </c>
      <c r="J26" s="67">
        <f t="shared" si="5"/>
        <v>12</v>
      </c>
      <c r="K26" s="67">
        <f t="shared" si="5"/>
        <v>12</v>
      </c>
      <c r="L26" s="67">
        <f t="shared" si="5"/>
        <v>12</v>
      </c>
      <c r="M26" s="67">
        <f t="shared" si="6"/>
        <v>0</v>
      </c>
      <c r="N26" s="67">
        <f t="shared" si="6"/>
        <v>0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2</v>
      </c>
      <c r="T26" s="70">
        <f t="shared" si="11"/>
        <v>2</v>
      </c>
      <c r="U26" s="70">
        <f t="shared" si="12"/>
        <v>1</v>
      </c>
      <c r="V26" s="66">
        <f t="shared" si="2"/>
        <v>24</v>
      </c>
    </row>
    <row r="27" spans="1:22" ht="12.75" x14ac:dyDescent="0.2">
      <c r="A27" s="66">
        <v>25</v>
      </c>
      <c r="B27" s="66">
        <f t="shared" si="0"/>
        <v>7</v>
      </c>
      <c r="C27" s="67">
        <f t="shared" si="1"/>
        <v>33</v>
      </c>
      <c r="D27" s="68">
        <f t="shared" si="3"/>
        <v>6</v>
      </c>
      <c r="E27" s="71">
        <f t="shared" si="4"/>
        <v>39</v>
      </c>
      <c r="F27" s="67">
        <v>3</v>
      </c>
      <c r="G27" s="67">
        <v>4</v>
      </c>
      <c r="H27" s="67">
        <v>0</v>
      </c>
      <c r="I27" s="67">
        <v>0</v>
      </c>
      <c r="J27" s="67">
        <f t="shared" si="5"/>
        <v>11</v>
      </c>
      <c r="K27" s="67">
        <f t="shared" si="5"/>
        <v>11</v>
      </c>
      <c r="L27" s="67">
        <f t="shared" si="5"/>
        <v>11</v>
      </c>
      <c r="M27" s="67">
        <f t="shared" si="6"/>
        <v>0</v>
      </c>
      <c r="N27" s="67">
        <f t="shared" si="6"/>
        <v>0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3</v>
      </c>
      <c r="T27" s="70">
        <f t="shared" si="11"/>
        <v>2</v>
      </c>
      <c r="U27" s="70">
        <f t="shared" si="12"/>
        <v>1</v>
      </c>
      <c r="V27" s="66">
        <f t="shared" si="2"/>
        <v>25</v>
      </c>
    </row>
    <row r="28" spans="1:22" ht="12.75" x14ac:dyDescent="0.2">
      <c r="A28" s="66">
        <v>26</v>
      </c>
      <c r="B28" s="66">
        <f t="shared" si="0"/>
        <v>7</v>
      </c>
      <c r="C28" s="67">
        <f t="shared" si="1"/>
        <v>36</v>
      </c>
      <c r="D28" s="68">
        <f t="shared" si="3"/>
        <v>6</v>
      </c>
      <c r="E28" s="71">
        <f t="shared" si="4"/>
        <v>42</v>
      </c>
      <c r="F28" s="67">
        <v>2</v>
      </c>
      <c r="G28" s="67">
        <v>5</v>
      </c>
      <c r="H28" s="67">
        <v>0</v>
      </c>
      <c r="I28" s="67">
        <v>0</v>
      </c>
      <c r="J28" s="67">
        <f t="shared" si="5"/>
        <v>12</v>
      </c>
      <c r="K28" s="67">
        <f t="shared" si="5"/>
        <v>12</v>
      </c>
      <c r="L28" s="67">
        <f t="shared" si="5"/>
        <v>12</v>
      </c>
      <c r="M28" s="67">
        <f t="shared" si="6"/>
        <v>0</v>
      </c>
      <c r="N28" s="67">
        <f t="shared" si="6"/>
        <v>0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3</v>
      </c>
      <c r="T28" s="70">
        <f t="shared" si="11"/>
        <v>2</v>
      </c>
      <c r="U28" s="70">
        <f t="shared" si="12"/>
        <v>1</v>
      </c>
      <c r="V28" s="66">
        <f t="shared" si="2"/>
        <v>26</v>
      </c>
    </row>
    <row r="29" spans="1:22" ht="12.75" x14ac:dyDescent="0.2">
      <c r="A29" s="66">
        <v>27</v>
      </c>
      <c r="B29" s="66">
        <f t="shared" si="0"/>
        <v>7</v>
      </c>
      <c r="C29" s="67">
        <f t="shared" si="1"/>
        <v>39</v>
      </c>
      <c r="D29" s="68">
        <f t="shared" si="3"/>
        <v>6</v>
      </c>
      <c r="E29" s="71">
        <f t="shared" si="4"/>
        <v>45</v>
      </c>
      <c r="F29" s="67">
        <v>1</v>
      </c>
      <c r="G29" s="67">
        <v>6</v>
      </c>
      <c r="H29" s="67">
        <v>0</v>
      </c>
      <c r="I29" s="67">
        <v>0</v>
      </c>
      <c r="J29" s="67">
        <f t="shared" si="5"/>
        <v>13</v>
      </c>
      <c r="K29" s="67">
        <f t="shared" si="5"/>
        <v>13</v>
      </c>
      <c r="L29" s="67">
        <f t="shared" si="5"/>
        <v>13</v>
      </c>
      <c r="M29" s="67">
        <f t="shared" si="6"/>
        <v>0</v>
      </c>
      <c r="N29" s="67">
        <f t="shared" si="6"/>
        <v>0</v>
      </c>
      <c r="P29" s="70">
        <f t="shared" si="7"/>
        <v>0</v>
      </c>
      <c r="Q29" s="70">
        <f t="shared" si="8"/>
        <v>0</v>
      </c>
      <c r="R29" s="70">
        <f t="shared" si="9"/>
        <v>0</v>
      </c>
      <c r="S29" s="70">
        <f t="shared" si="10"/>
        <v>3</v>
      </c>
      <c r="T29" s="70">
        <f t="shared" si="11"/>
        <v>2</v>
      </c>
      <c r="U29" s="70">
        <f t="shared" si="12"/>
        <v>1</v>
      </c>
      <c r="V29" s="66">
        <f t="shared" si="2"/>
        <v>27</v>
      </c>
    </row>
    <row r="30" spans="1:22" ht="12.75" x14ac:dyDescent="0.2">
      <c r="A30" s="66">
        <v>28</v>
      </c>
      <c r="B30" s="66">
        <f t="shared" si="0"/>
        <v>7</v>
      </c>
      <c r="C30" s="67">
        <f t="shared" si="1"/>
        <v>42</v>
      </c>
      <c r="D30" s="68">
        <f t="shared" si="3"/>
        <v>6</v>
      </c>
      <c r="E30" s="71">
        <f t="shared" si="4"/>
        <v>48</v>
      </c>
      <c r="F30" s="67">
        <v>0</v>
      </c>
      <c r="G30" s="67">
        <v>7</v>
      </c>
      <c r="H30" s="67">
        <v>0</v>
      </c>
      <c r="I30" s="67">
        <v>0</v>
      </c>
      <c r="J30" s="67">
        <f t="shared" si="5"/>
        <v>14</v>
      </c>
      <c r="K30" s="67">
        <f t="shared" si="5"/>
        <v>14</v>
      </c>
      <c r="L30" s="67">
        <f t="shared" si="5"/>
        <v>14</v>
      </c>
      <c r="M30" s="67">
        <f t="shared" si="6"/>
        <v>0</v>
      </c>
      <c r="N30" s="67">
        <f t="shared" si="6"/>
        <v>0</v>
      </c>
      <c r="P30" s="70">
        <f t="shared" si="7"/>
        <v>0</v>
      </c>
      <c r="Q30" s="70">
        <f t="shared" si="8"/>
        <v>0</v>
      </c>
      <c r="R30" s="70">
        <f t="shared" si="9"/>
        <v>0</v>
      </c>
      <c r="S30" s="70">
        <f t="shared" si="10"/>
        <v>3</v>
      </c>
      <c r="T30" s="70">
        <f t="shared" si="11"/>
        <v>2</v>
      </c>
      <c r="U30" s="70">
        <f t="shared" si="12"/>
        <v>1</v>
      </c>
      <c r="V30" s="66">
        <f t="shared" si="2"/>
        <v>28</v>
      </c>
    </row>
    <row r="31" spans="1:22" ht="12.75" x14ac:dyDescent="0.2">
      <c r="A31" s="66">
        <v>29</v>
      </c>
      <c r="B31" s="66">
        <f t="shared" si="0"/>
        <v>8</v>
      </c>
      <c r="C31" s="67">
        <f t="shared" si="1"/>
        <v>39</v>
      </c>
      <c r="D31" s="68">
        <f t="shared" si="3"/>
        <v>7</v>
      </c>
      <c r="E31" s="71">
        <f t="shared" si="4"/>
        <v>46</v>
      </c>
      <c r="F31" s="67">
        <v>3</v>
      </c>
      <c r="G31" s="67">
        <v>5</v>
      </c>
      <c r="H31" s="67">
        <v>0</v>
      </c>
      <c r="I31" s="67">
        <v>0</v>
      </c>
      <c r="J31" s="67">
        <f t="shared" si="5"/>
        <v>13</v>
      </c>
      <c r="K31" s="67">
        <f t="shared" si="5"/>
        <v>13</v>
      </c>
      <c r="L31" s="67">
        <f t="shared" si="5"/>
        <v>13</v>
      </c>
      <c r="M31" s="67">
        <f t="shared" si="6"/>
        <v>0</v>
      </c>
      <c r="N31" s="67">
        <f t="shared" si="6"/>
        <v>0</v>
      </c>
      <c r="P31" s="70">
        <f t="shared" si="7"/>
        <v>0</v>
      </c>
      <c r="Q31" s="70">
        <f t="shared" si="8"/>
        <v>0</v>
      </c>
      <c r="R31" s="70">
        <f t="shared" si="9"/>
        <v>0</v>
      </c>
      <c r="S31" s="70">
        <f t="shared" si="10"/>
        <v>4</v>
      </c>
      <c r="T31" s="70">
        <f t="shared" si="11"/>
        <v>2</v>
      </c>
      <c r="U31" s="70">
        <f t="shared" si="12"/>
        <v>1</v>
      </c>
      <c r="V31" s="66">
        <f t="shared" si="2"/>
        <v>29</v>
      </c>
    </row>
    <row r="32" spans="1:22" ht="12.75" x14ac:dyDescent="0.2">
      <c r="A32" s="66">
        <v>30</v>
      </c>
      <c r="B32" s="66">
        <f t="shared" si="0"/>
        <v>8</v>
      </c>
      <c r="C32" s="67">
        <f t="shared" si="1"/>
        <v>42</v>
      </c>
      <c r="D32" s="68">
        <f t="shared" si="3"/>
        <v>7</v>
      </c>
      <c r="E32" s="71">
        <f t="shared" si="4"/>
        <v>49</v>
      </c>
      <c r="F32" s="67">
        <v>2</v>
      </c>
      <c r="G32" s="67">
        <v>6</v>
      </c>
      <c r="H32" s="67">
        <v>0</v>
      </c>
      <c r="I32" s="67">
        <v>0</v>
      </c>
      <c r="J32" s="67">
        <f t="shared" si="5"/>
        <v>14</v>
      </c>
      <c r="K32" s="67">
        <f t="shared" si="5"/>
        <v>14</v>
      </c>
      <c r="L32" s="67">
        <f t="shared" si="5"/>
        <v>14</v>
      </c>
      <c r="M32" s="67">
        <f t="shared" si="6"/>
        <v>0</v>
      </c>
      <c r="N32" s="67">
        <f t="shared" si="6"/>
        <v>0</v>
      </c>
      <c r="P32" s="70">
        <f t="shared" si="7"/>
        <v>0</v>
      </c>
      <c r="Q32" s="70">
        <f t="shared" si="8"/>
        <v>0</v>
      </c>
      <c r="R32" s="70">
        <f t="shared" si="9"/>
        <v>0</v>
      </c>
      <c r="S32" s="70">
        <f t="shared" si="10"/>
        <v>4</v>
      </c>
      <c r="T32" s="70">
        <f t="shared" si="11"/>
        <v>2</v>
      </c>
      <c r="U32" s="70">
        <f t="shared" si="12"/>
        <v>1</v>
      </c>
      <c r="V32" s="66">
        <f t="shared" si="2"/>
        <v>30</v>
      </c>
    </row>
    <row r="33" spans="1:22" ht="12.75" x14ac:dyDescent="0.2">
      <c r="A33" s="66">
        <v>31</v>
      </c>
      <c r="B33" s="66">
        <f t="shared" si="0"/>
        <v>8</v>
      </c>
      <c r="C33" s="67">
        <f t="shared" si="1"/>
        <v>45</v>
      </c>
      <c r="D33" s="68">
        <f t="shared" si="3"/>
        <v>7</v>
      </c>
      <c r="E33" s="71">
        <f t="shared" si="4"/>
        <v>52</v>
      </c>
      <c r="F33" s="67">
        <v>1</v>
      </c>
      <c r="G33" s="67">
        <v>7</v>
      </c>
      <c r="H33" s="67">
        <v>0</v>
      </c>
      <c r="I33" s="67">
        <v>0</v>
      </c>
      <c r="J33" s="67">
        <f t="shared" si="5"/>
        <v>15</v>
      </c>
      <c r="K33" s="67">
        <f t="shared" si="5"/>
        <v>15</v>
      </c>
      <c r="L33" s="67">
        <f t="shared" si="5"/>
        <v>15</v>
      </c>
      <c r="M33" s="67">
        <f t="shared" si="6"/>
        <v>0</v>
      </c>
      <c r="N33" s="67">
        <f t="shared" si="6"/>
        <v>0</v>
      </c>
      <c r="P33" s="70">
        <f t="shared" si="7"/>
        <v>0</v>
      </c>
      <c r="Q33" s="70">
        <f t="shared" si="8"/>
        <v>0</v>
      </c>
      <c r="R33" s="70">
        <f t="shared" si="9"/>
        <v>0</v>
      </c>
      <c r="S33" s="70">
        <f t="shared" si="10"/>
        <v>4</v>
      </c>
      <c r="T33" s="70">
        <f t="shared" si="11"/>
        <v>2</v>
      </c>
      <c r="U33" s="70">
        <f t="shared" si="12"/>
        <v>1</v>
      </c>
      <c r="V33" s="66">
        <f t="shared" si="2"/>
        <v>31</v>
      </c>
    </row>
    <row r="34" spans="1:22" ht="12.75" x14ac:dyDescent="0.2">
      <c r="A34" s="66">
        <v>32</v>
      </c>
      <c r="B34" s="66">
        <f t="shared" ref="B34:B65" si="13">SUM(F34:I34)</f>
        <v>8</v>
      </c>
      <c r="C34" s="67">
        <f t="shared" ref="C34:C65" si="14">F34*3+G34*6+H34*10+I34*15</f>
        <v>48</v>
      </c>
      <c r="D34" s="68">
        <f t="shared" si="3"/>
        <v>7</v>
      </c>
      <c r="E34" s="71">
        <f t="shared" si="4"/>
        <v>55</v>
      </c>
      <c r="F34" s="67">
        <v>0</v>
      </c>
      <c r="G34" s="67">
        <v>8</v>
      </c>
      <c r="H34" s="67">
        <v>0</v>
      </c>
      <c r="I34" s="67">
        <v>0</v>
      </c>
      <c r="J34" s="67">
        <f t="shared" si="5"/>
        <v>16</v>
      </c>
      <c r="K34" s="67">
        <f t="shared" si="5"/>
        <v>16</v>
      </c>
      <c r="L34" s="67">
        <f t="shared" si="5"/>
        <v>16</v>
      </c>
      <c r="M34" s="67">
        <f t="shared" si="6"/>
        <v>0</v>
      </c>
      <c r="N34" s="67">
        <f t="shared" si="6"/>
        <v>0</v>
      </c>
      <c r="P34" s="70">
        <f t="shared" si="7"/>
        <v>0</v>
      </c>
      <c r="Q34" s="70">
        <f t="shared" si="8"/>
        <v>0</v>
      </c>
      <c r="R34" s="70">
        <f t="shared" si="9"/>
        <v>0</v>
      </c>
      <c r="S34" s="70">
        <f t="shared" si="10"/>
        <v>4</v>
      </c>
      <c r="T34" s="70">
        <f t="shared" si="11"/>
        <v>2</v>
      </c>
      <c r="U34" s="70">
        <f t="shared" si="12"/>
        <v>1</v>
      </c>
      <c r="V34" s="66">
        <f t="shared" ref="V34:V65" si="15">F34*3+G34*4+H34*5+I34*6</f>
        <v>32</v>
      </c>
    </row>
    <row r="35" spans="1:22" ht="12.75" x14ac:dyDescent="0.2">
      <c r="A35" s="66">
        <v>33</v>
      </c>
      <c r="B35" s="66">
        <f t="shared" si="13"/>
        <v>9</v>
      </c>
      <c r="C35" s="67">
        <f t="shared" si="14"/>
        <v>45</v>
      </c>
      <c r="D35" s="68">
        <f t="shared" si="3"/>
        <v>8</v>
      </c>
      <c r="E35" s="71">
        <f t="shared" si="4"/>
        <v>53</v>
      </c>
      <c r="F35" s="67">
        <v>3</v>
      </c>
      <c r="G35" s="67">
        <v>6</v>
      </c>
      <c r="H35" s="67">
        <v>0</v>
      </c>
      <c r="I35" s="67">
        <v>0</v>
      </c>
      <c r="J35" s="67">
        <f t="shared" si="5"/>
        <v>15</v>
      </c>
      <c r="K35" s="67">
        <f t="shared" si="5"/>
        <v>15</v>
      </c>
      <c r="L35" s="67">
        <f t="shared" si="5"/>
        <v>15</v>
      </c>
      <c r="M35" s="67">
        <f t="shared" ref="M35:N66" si="16">$H35*2+$I35*3</f>
        <v>0</v>
      </c>
      <c r="N35" s="67">
        <f t="shared" si="16"/>
        <v>0</v>
      </c>
      <c r="P35" s="70">
        <f t="shared" si="7"/>
        <v>0</v>
      </c>
      <c r="Q35" s="70">
        <f t="shared" si="8"/>
        <v>0</v>
      </c>
      <c r="R35" s="70">
        <f t="shared" si="9"/>
        <v>1</v>
      </c>
      <c r="S35" s="70">
        <f t="shared" si="10"/>
        <v>4</v>
      </c>
      <c r="T35" s="70">
        <f t="shared" si="11"/>
        <v>2</v>
      </c>
      <c r="U35" s="70">
        <f t="shared" si="12"/>
        <v>1</v>
      </c>
      <c r="V35" s="66">
        <f t="shared" si="15"/>
        <v>33</v>
      </c>
    </row>
    <row r="36" spans="1:22" ht="12.75" x14ac:dyDescent="0.2">
      <c r="A36" s="66">
        <v>34</v>
      </c>
      <c r="B36" s="66">
        <f t="shared" si="13"/>
        <v>9</v>
      </c>
      <c r="C36" s="67">
        <f t="shared" si="14"/>
        <v>48</v>
      </c>
      <c r="D36" s="68">
        <f t="shared" si="3"/>
        <v>8</v>
      </c>
      <c r="E36" s="71">
        <f t="shared" si="4"/>
        <v>56</v>
      </c>
      <c r="F36" s="67">
        <v>2</v>
      </c>
      <c r="G36" s="67">
        <v>7</v>
      </c>
      <c r="H36" s="67">
        <v>0</v>
      </c>
      <c r="I36" s="67">
        <v>0</v>
      </c>
      <c r="J36" s="67">
        <f t="shared" si="5"/>
        <v>16</v>
      </c>
      <c r="K36" s="67">
        <f t="shared" si="5"/>
        <v>16</v>
      </c>
      <c r="L36" s="67">
        <f t="shared" si="5"/>
        <v>16</v>
      </c>
      <c r="M36" s="67">
        <f t="shared" si="16"/>
        <v>0</v>
      </c>
      <c r="N36" s="67">
        <f t="shared" si="16"/>
        <v>0</v>
      </c>
      <c r="P36" s="70">
        <f t="shared" si="7"/>
        <v>0</v>
      </c>
      <c r="Q36" s="70">
        <f t="shared" si="8"/>
        <v>0</v>
      </c>
      <c r="R36" s="70">
        <f t="shared" si="9"/>
        <v>1</v>
      </c>
      <c r="S36" s="70">
        <f t="shared" si="10"/>
        <v>4</v>
      </c>
      <c r="T36" s="70">
        <f t="shared" si="11"/>
        <v>2</v>
      </c>
      <c r="U36" s="70">
        <f t="shared" si="12"/>
        <v>1</v>
      </c>
      <c r="V36" s="66">
        <f t="shared" si="15"/>
        <v>34</v>
      </c>
    </row>
    <row r="37" spans="1:22" ht="12.75" x14ac:dyDescent="0.2">
      <c r="A37" s="66">
        <v>35</v>
      </c>
      <c r="B37" s="66">
        <f t="shared" si="13"/>
        <v>9</v>
      </c>
      <c r="C37" s="67">
        <f t="shared" si="14"/>
        <v>51</v>
      </c>
      <c r="D37" s="68">
        <f t="shared" si="3"/>
        <v>8</v>
      </c>
      <c r="E37" s="71">
        <f t="shared" si="4"/>
        <v>59</v>
      </c>
      <c r="F37" s="67">
        <v>1</v>
      </c>
      <c r="G37" s="67">
        <v>8</v>
      </c>
      <c r="H37" s="67">
        <v>0</v>
      </c>
      <c r="I37" s="67">
        <v>0</v>
      </c>
      <c r="J37" s="67">
        <f t="shared" si="5"/>
        <v>17</v>
      </c>
      <c r="K37" s="67">
        <f t="shared" si="5"/>
        <v>17</v>
      </c>
      <c r="L37" s="67">
        <f t="shared" si="5"/>
        <v>17</v>
      </c>
      <c r="M37" s="67">
        <f t="shared" si="16"/>
        <v>0</v>
      </c>
      <c r="N37" s="67">
        <f t="shared" si="16"/>
        <v>0</v>
      </c>
      <c r="P37" s="70">
        <f t="shared" si="7"/>
        <v>0</v>
      </c>
      <c r="Q37" s="70">
        <f t="shared" si="8"/>
        <v>0</v>
      </c>
      <c r="R37" s="70">
        <f t="shared" si="9"/>
        <v>1</v>
      </c>
      <c r="S37" s="70">
        <f t="shared" si="10"/>
        <v>4</v>
      </c>
      <c r="T37" s="70">
        <f t="shared" si="11"/>
        <v>2</v>
      </c>
      <c r="U37" s="70">
        <f t="shared" si="12"/>
        <v>1</v>
      </c>
      <c r="V37" s="66">
        <f t="shared" si="15"/>
        <v>35</v>
      </c>
    </row>
    <row r="38" spans="1:22" ht="12.75" x14ac:dyDescent="0.2">
      <c r="A38" s="66">
        <v>36</v>
      </c>
      <c r="B38" s="66">
        <f t="shared" si="13"/>
        <v>9</v>
      </c>
      <c r="C38" s="67">
        <f t="shared" si="14"/>
        <v>54</v>
      </c>
      <c r="D38" s="68">
        <f t="shared" si="3"/>
        <v>8</v>
      </c>
      <c r="E38" s="71">
        <f t="shared" si="4"/>
        <v>62</v>
      </c>
      <c r="F38" s="67">
        <v>0</v>
      </c>
      <c r="G38" s="67">
        <v>9</v>
      </c>
      <c r="H38" s="67">
        <v>0</v>
      </c>
      <c r="I38" s="67">
        <v>0</v>
      </c>
      <c r="J38" s="67">
        <f t="shared" si="5"/>
        <v>18</v>
      </c>
      <c r="K38" s="67">
        <f t="shared" si="5"/>
        <v>18</v>
      </c>
      <c r="L38" s="67">
        <f t="shared" si="5"/>
        <v>18</v>
      </c>
      <c r="M38" s="67">
        <f t="shared" si="16"/>
        <v>0</v>
      </c>
      <c r="N38" s="67">
        <f t="shared" si="16"/>
        <v>0</v>
      </c>
      <c r="P38" s="70">
        <f t="shared" si="7"/>
        <v>0</v>
      </c>
      <c r="Q38" s="70">
        <f t="shared" si="8"/>
        <v>0</v>
      </c>
      <c r="R38" s="70">
        <f t="shared" si="9"/>
        <v>1</v>
      </c>
      <c r="S38" s="70">
        <f t="shared" si="10"/>
        <v>4</v>
      </c>
      <c r="T38" s="70">
        <f t="shared" si="11"/>
        <v>2</v>
      </c>
      <c r="U38" s="70">
        <f t="shared" si="12"/>
        <v>1</v>
      </c>
      <c r="V38" s="66">
        <f t="shared" si="15"/>
        <v>36</v>
      </c>
    </row>
    <row r="39" spans="1:22" ht="12.75" x14ac:dyDescent="0.2">
      <c r="A39" s="66">
        <v>37</v>
      </c>
      <c r="B39" s="66">
        <f t="shared" si="13"/>
        <v>10</v>
      </c>
      <c r="C39" s="67">
        <f t="shared" si="14"/>
        <v>51</v>
      </c>
      <c r="D39" s="68">
        <f t="shared" si="3"/>
        <v>9</v>
      </c>
      <c r="E39" s="71">
        <f t="shared" si="4"/>
        <v>60</v>
      </c>
      <c r="F39" s="67">
        <v>3</v>
      </c>
      <c r="G39" s="67">
        <v>7</v>
      </c>
      <c r="H39" s="67">
        <v>0</v>
      </c>
      <c r="I39" s="67">
        <v>0</v>
      </c>
      <c r="J39" s="67">
        <f t="shared" si="5"/>
        <v>17</v>
      </c>
      <c r="K39" s="67">
        <f t="shared" si="5"/>
        <v>17</v>
      </c>
      <c r="L39" s="67">
        <f t="shared" si="5"/>
        <v>17</v>
      </c>
      <c r="M39" s="67">
        <f t="shared" si="16"/>
        <v>0</v>
      </c>
      <c r="N39" s="67">
        <f t="shared" si="16"/>
        <v>0</v>
      </c>
      <c r="P39" s="70">
        <f t="shared" si="7"/>
        <v>0</v>
      </c>
      <c r="Q39" s="70">
        <f t="shared" si="8"/>
        <v>0</v>
      </c>
      <c r="R39" s="70">
        <f t="shared" si="9"/>
        <v>2</v>
      </c>
      <c r="S39" s="70">
        <f t="shared" si="10"/>
        <v>4</v>
      </c>
      <c r="T39" s="70">
        <f t="shared" si="11"/>
        <v>2</v>
      </c>
      <c r="U39" s="70">
        <f t="shared" si="12"/>
        <v>1</v>
      </c>
      <c r="V39" s="66">
        <f t="shared" si="15"/>
        <v>37</v>
      </c>
    </row>
    <row r="40" spans="1:22" ht="12.75" x14ac:dyDescent="0.2">
      <c r="A40" s="66">
        <v>38</v>
      </c>
      <c r="B40" s="66">
        <f t="shared" si="13"/>
        <v>10</v>
      </c>
      <c r="C40" s="67">
        <f t="shared" si="14"/>
        <v>54</v>
      </c>
      <c r="D40" s="68">
        <f t="shared" si="3"/>
        <v>9</v>
      </c>
      <c r="E40" s="71">
        <f t="shared" si="4"/>
        <v>63</v>
      </c>
      <c r="F40" s="67">
        <v>2</v>
      </c>
      <c r="G40" s="67">
        <v>8</v>
      </c>
      <c r="H40" s="67">
        <v>0</v>
      </c>
      <c r="I40" s="67">
        <v>0</v>
      </c>
      <c r="J40" s="67">
        <f t="shared" si="5"/>
        <v>18</v>
      </c>
      <c r="K40" s="67">
        <f t="shared" si="5"/>
        <v>18</v>
      </c>
      <c r="L40" s="67">
        <f t="shared" si="5"/>
        <v>18</v>
      </c>
      <c r="M40" s="67">
        <f t="shared" si="16"/>
        <v>0</v>
      </c>
      <c r="N40" s="67">
        <f t="shared" si="16"/>
        <v>0</v>
      </c>
      <c r="P40" s="70">
        <f t="shared" si="7"/>
        <v>0</v>
      </c>
      <c r="Q40" s="70">
        <f t="shared" si="8"/>
        <v>0</v>
      </c>
      <c r="R40" s="70">
        <f t="shared" si="9"/>
        <v>2</v>
      </c>
      <c r="S40" s="70">
        <f t="shared" si="10"/>
        <v>4</v>
      </c>
      <c r="T40" s="70">
        <f t="shared" si="11"/>
        <v>2</v>
      </c>
      <c r="U40" s="70">
        <f t="shared" si="12"/>
        <v>1</v>
      </c>
      <c r="V40" s="66">
        <f t="shared" si="15"/>
        <v>38</v>
      </c>
    </row>
    <row r="41" spans="1:22" ht="12.75" x14ac:dyDescent="0.2">
      <c r="A41" s="66">
        <v>39</v>
      </c>
      <c r="B41" s="66">
        <f t="shared" si="13"/>
        <v>10</v>
      </c>
      <c r="C41" s="67">
        <f t="shared" si="14"/>
        <v>57</v>
      </c>
      <c r="D41" s="68">
        <f t="shared" si="3"/>
        <v>9</v>
      </c>
      <c r="E41" s="71">
        <f t="shared" si="4"/>
        <v>66</v>
      </c>
      <c r="F41" s="67">
        <v>1</v>
      </c>
      <c r="G41" s="67">
        <v>9</v>
      </c>
      <c r="H41" s="67">
        <v>0</v>
      </c>
      <c r="I41" s="67">
        <v>0</v>
      </c>
      <c r="J41" s="67">
        <f t="shared" si="5"/>
        <v>19</v>
      </c>
      <c r="K41" s="67">
        <f t="shared" si="5"/>
        <v>19</v>
      </c>
      <c r="L41" s="67">
        <f t="shared" si="5"/>
        <v>19</v>
      </c>
      <c r="M41" s="67">
        <f t="shared" si="16"/>
        <v>0</v>
      </c>
      <c r="N41" s="67">
        <f t="shared" si="16"/>
        <v>0</v>
      </c>
      <c r="P41" s="70">
        <f t="shared" si="7"/>
        <v>0</v>
      </c>
      <c r="Q41" s="70">
        <f t="shared" si="8"/>
        <v>0</v>
      </c>
      <c r="R41" s="70">
        <f t="shared" si="9"/>
        <v>2</v>
      </c>
      <c r="S41" s="70">
        <f t="shared" si="10"/>
        <v>4</v>
      </c>
      <c r="T41" s="70">
        <f t="shared" si="11"/>
        <v>2</v>
      </c>
      <c r="U41" s="70">
        <f t="shared" si="12"/>
        <v>1</v>
      </c>
      <c r="V41" s="66">
        <f t="shared" si="15"/>
        <v>39</v>
      </c>
    </row>
    <row r="42" spans="1:22" ht="12.75" x14ac:dyDescent="0.2">
      <c r="A42" s="66">
        <v>40</v>
      </c>
      <c r="B42" s="66">
        <f t="shared" si="13"/>
        <v>10</v>
      </c>
      <c r="C42" s="67">
        <f t="shared" si="14"/>
        <v>60</v>
      </c>
      <c r="D42" s="68">
        <f t="shared" si="3"/>
        <v>9</v>
      </c>
      <c r="E42" s="71">
        <f t="shared" si="4"/>
        <v>69</v>
      </c>
      <c r="F42" s="67">
        <v>0</v>
      </c>
      <c r="G42" s="67">
        <v>10</v>
      </c>
      <c r="H42" s="67">
        <v>0</v>
      </c>
      <c r="I42" s="67">
        <v>0</v>
      </c>
      <c r="J42" s="67">
        <f t="shared" si="5"/>
        <v>20</v>
      </c>
      <c r="K42" s="67">
        <f t="shared" si="5"/>
        <v>20</v>
      </c>
      <c r="L42" s="67">
        <f t="shared" si="5"/>
        <v>20</v>
      </c>
      <c r="M42" s="67">
        <f t="shared" si="16"/>
        <v>0</v>
      </c>
      <c r="N42" s="67">
        <f t="shared" si="16"/>
        <v>0</v>
      </c>
      <c r="P42" s="70">
        <f t="shared" si="7"/>
        <v>0</v>
      </c>
      <c r="Q42" s="70">
        <f t="shared" si="8"/>
        <v>0</v>
      </c>
      <c r="R42" s="70">
        <f t="shared" si="9"/>
        <v>2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15"/>
        <v>40</v>
      </c>
    </row>
    <row r="43" spans="1:22" ht="12.75" x14ac:dyDescent="0.2">
      <c r="A43" s="66">
        <v>41</v>
      </c>
      <c r="B43" s="66">
        <f t="shared" si="13"/>
        <v>11</v>
      </c>
      <c r="C43" s="67">
        <f t="shared" si="14"/>
        <v>57</v>
      </c>
      <c r="D43" s="68">
        <f t="shared" si="3"/>
        <v>10</v>
      </c>
      <c r="E43" s="71">
        <f t="shared" si="4"/>
        <v>67</v>
      </c>
      <c r="F43" s="67">
        <v>3</v>
      </c>
      <c r="G43" s="67">
        <v>8</v>
      </c>
      <c r="H43" s="67">
        <v>0</v>
      </c>
      <c r="I43" s="67">
        <v>0</v>
      </c>
      <c r="J43" s="67">
        <f t="shared" si="5"/>
        <v>19</v>
      </c>
      <c r="K43" s="67">
        <f t="shared" si="5"/>
        <v>19</v>
      </c>
      <c r="L43" s="67">
        <f t="shared" si="5"/>
        <v>19</v>
      </c>
      <c r="M43" s="67">
        <f t="shared" si="16"/>
        <v>0</v>
      </c>
      <c r="N43" s="67">
        <f t="shared" si="16"/>
        <v>0</v>
      </c>
      <c r="P43" s="70">
        <f t="shared" si="7"/>
        <v>0</v>
      </c>
      <c r="Q43" s="70">
        <f t="shared" si="8"/>
        <v>0</v>
      </c>
      <c r="R43" s="70">
        <f t="shared" si="9"/>
        <v>3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15"/>
        <v>41</v>
      </c>
    </row>
    <row r="44" spans="1:22" ht="12.75" x14ac:dyDescent="0.2">
      <c r="A44" s="66">
        <v>42</v>
      </c>
      <c r="B44" s="66">
        <f t="shared" si="13"/>
        <v>11</v>
      </c>
      <c r="C44" s="67">
        <f t="shared" si="14"/>
        <v>60</v>
      </c>
      <c r="D44" s="68">
        <f t="shared" si="3"/>
        <v>10</v>
      </c>
      <c r="E44" s="71">
        <f t="shared" si="4"/>
        <v>70</v>
      </c>
      <c r="F44" s="67">
        <v>2</v>
      </c>
      <c r="G44" s="67">
        <v>9</v>
      </c>
      <c r="H44" s="67">
        <v>0</v>
      </c>
      <c r="I44" s="67">
        <v>0</v>
      </c>
      <c r="J44" s="67">
        <f t="shared" si="5"/>
        <v>20</v>
      </c>
      <c r="K44" s="67">
        <f t="shared" si="5"/>
        <v>20</v>
      </c>
      <c r="L44" s="67">
        <f t="shared" si="5"/>
        <v>20</v>
      </c>
      <c r="M44" s="67">
        <f t="shared" si="16"/>
        <v>0</v>
      </c>
      <c r="N44" s="67">
        <f t="shared" si="16"/>
        <v>0</v>
      </c>
      <c r="P44" s="70">
        <f t="shared" si="7"/>
        <v>0</v>
      </c>
      <c r="Q44" s="70">
        <f t="shared" si="8"/>
        <v>0</v>
      </c>
      <c r="R44" s="70">
        <f t="shared" si="9"/>
        <v>3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15"/>
        <v>42</v>
      </c>
    </row>
    <row r="45" spans="1:22" ht="12.75" x14ac:dyDescent="0.2">
      <c r="A45" s="66">
        <v>43</v>
      </c>
      <c r="B45" s="66">
        <f t="shared" si="13"/>
        <v>11</v>
      </c>
      <c r="C45" s="67">
        <f t="shared" si="14"/>
        <v>63</v>
      </c>
      <c r="D45" s="68">
        <f t="shared" si="3"/>
        <v>10</v>
      </c>
      <c r="E45" s="71">
        <f t="shared" si="4"/>
        <v>73</v>
      </c>
      <c r="F45" s="67">
        <v>1</v>
      </c>
      <c r="G45" s="67">
        <v>10</v>
      </c>
      <c r="H45" s="67">
        <v>0</v>
      </c>
      <c r="I45" s="67">
        <v>0</v>
      </c>
      <c r="J45" s="67">
        <f t="shared" si="5"/>
        <v>21</v>
      </c>
      <c r="K45" s="67">
        <f t="shared" si="5"/>
        <v>21</v>
      </c>
      <c r="L45" s="67">
        <f t="shared" si="5"/>
        <v>21</v>
      </c>
      <c r="M45" s="67">
        <f t="shared" si="16"/>
        <v>0</v>
      </c>
      <c r="N45" s="67">
        <f t="shared" si="16"/>
        <v>0</v>
      </c>
      <c r="P45" s="70">
        <f t="shared" si="7"/>
        <v>0</v>
      </c>
      <c r="Q45" s="70">
        <f t="shared" si="8"/>
        <v>0</v>
      </c>
      <c r="R45" s="70">
        <f t="shared" si="9"/>
        <v>3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15"/>
        <v>43</v>
      </c>
    </row>
    <row r="46" spans="1:22" ht="12.75" x14ac:dyDescent="0.2">
      <c r="A46" s="66">
        <v>44</v>
      </c>
      <c r="B46" s="66">
        <f t="shared" si="13"/>
        <v>11</v>
      </c>
      <c r="C46" s="67">
        <f t="shared" si="14"/>
        <v>66</v>
      </c>
      <c r="D46" s="68">
        <f t="shared" si="3"/>
        <v>10</v>
      </c>
      <c r="E46" s="71">
        <f t="shared" si="4"/>
        <v>76</v>
      </c>
      <c r="F46" s="67">
        <v>0</v>
      </c>
      <c r="G46" s="67">
        <v>11</v>
      </c>
      <c r="H46" s="67">
        <v>0</v>
      </c>
      <c r="I46" s="67">
        <v>0</v>
      </c>
      <c r="J46" s="67">
        <f t="shared" si="5"/>
        <v>22</v>
      </c>
      <c r="K46" s="67">
        <f t="shared" si="5"/>
        <v>22</v>
      </c>
      <c r="L46" s="67">
        <f t="shared" si="5"/>
        <v>22</v>
      </c>
      <c r="M46" s="67">
        <f t="shared" si="16"/>
        <v>0</v>
      </c>
      <c r="N46" s="67">
        <f t="shared" si="16"/>
        <v>0</v>
      </c>
      <c r="P46" s="70">
        <f t="shared" si="7"/>
        <v>0</v>
      </c>
      <c r="Q46" s="70">
        <f t="shared" si="8"/>
        <v>0</v>
      </c>
      <c r="R46" s="70">
        <f t="shared" si="9"/>
        <v>3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15"/>
        <v>44</v>
      </c>
    </row>
    <row r="47" spans="1:22" ht="12.75" x14ac:dyDescent="0.2">
      <c r="A47" s="66">
        <v>45</v>
      </c>
      <c r="B47" s="66">
        <f t="shared" si="13"/>
        <v>12</v>
      </c>
      <c r="C47" s="67">
        <f t="shared" si="14"/>
        <v>63</v>
      </c>
      <c r="D47" s="68">
        <f t="shared" si="3"/>
        <v>11</v>
      </c>
      <c r="E47" s="71">
        <f t="shared" si="4"/>
        <v>74</v>
      </c>
      <c r="F47" s="67">
        <v>3</v>
      </c>
      <c r="G47" s="67">
        <v>9</v>
      </c>
      <c r="H47" s="67">
        <v>0</v>
      </c>
      <c r="I47" s="67">
        <v>0</v>
      </c>
      <c r="J47" s="67">
        <f t="shared" si="5"/>
        <v>21</v>
      </c>
      <c r="K47" s="67">
        <f t="shared" si="5"/>
        <v>21</v>
      </c>
      <c r="L47" s="67">
        <f t="shared" si="5"/>
        <v>21</v>
      </c>
      <c r="M47" s="67">
        <f t="shared" si="16"/>
        <v>0</v>
      </c>
      <c r="N47" s="67">
        <f t="shared" si="16"/>
        <v>0</v>
      </c>
      <c r="P47" s="70">
        <f t="shared" si="7"/>
        <v>0</v>
      </c>
      <c r="Q47" s="70">
        <f t="shared" si="8"/>
        <v>0</v>
      </c>
      <c r="R47" s="70">
        <f t="shared" si="9"/>
        <v>4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15"/>
        <v>45</v>
      </c>
    </row>
    <row r="48" spans="1:22" ht="12.75" x14ac:dyDescent="0.2">
      <c r="A48" s="66">
        <v>46</v>
      </c>
      <c r="B48" s="66">
        <f t="shared" si="13"/>
        <v>12</v>
      </c>
      <c r="C48" s="67">
        <f t="shared" si="14"/>
        <v>66</v>
      </c>
      <c r="D48" s="68">
        <f t="shared" si="3"/>
        <v>11</v>
      </c>
      <c r="E48" s="71">
        <f t="shared" si="4"/>
        <v>77</v>
      </c>
      <c r="F48" s="67">
        <v>2</v>
      </c>
      <c r="G48" s="67">
        <v>10</v>
      </c>
      <c r="H48" s="67">
        <v>0</v>
      </c>
      <c r="I48" s="67">
        <v>0</v>
      </c>
      <c r="J48" s="67">
        <f t="shared" si="5"/>
        <v>22</v>
      </c>
      <c r="K48" s="67">
        <f t="shared" si="5"/>
        <v>22</v>
      </c>
      <c r="L48" s="67">
        <f t="shared" si="5"/>
        <v>22</v>
      </c>
      <c r="M48" s="67">
        <f t="shared" si="16"/>
        <v>0</v>
      </c>
      <c r="N48" s="67">
        <f t="shared" si="16"/>
        <v>0</v>
      </c>
      <c r="P48" s="70">
        <f t="shared" si="7"/>
        <v>0</v>
      </c>
      <c r="Q48" s="70">
        <f t="shared" si="8"/>
        <v>0</v>
      </c>
      <c r="R48" s="70">
        <f t="shared" si="9"/>
        <v>4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15"/>
        <v>46</v>
      </c>
    </row>
    <row r="49" spans="1:22" ht="12.75" x14ac:dyDescent="0.2">
      <c r="A49" s="66">
        <v>47</v>
      </c>
      <c r="B49" s="66">
        <f t="shared" si="13"/>
        <v>12</v>
      </c>
      <c r="C49" s="67">
        <f t="shared" si="14"/>
        <v>69</v>
      </c>
      <c r="D49" s="68">
        <f t="shared" si="3"/>
        <v>11</v>
      </c>
      <c r="E49" s="71">
        <f t="shared" si="4"/>
        <v>80</v>
      </c>
      <c r="F49" s="67">
        <v>1</v>
      </c>
      <c r="G49" s="67">
        <v>11</v>
      </c>
      <c r="H49" s="67">
        <v>0</v>
      </c>
      <c r="I49" s="67">
        <v>0</v>
      </c>
      <c r="J49" s="67">
        <f t="shared" si="5"/>
        <v>23</v>
      </c>
      <c r="K49" s="67">
        <f t="shared" si="5"/>
        <v>23</v>
      </c>
      <c r="L49" s="67">
        <f t="shared" si="5"/>
        <v>23</v>
      </c>
      <c r="M49" s="67">
        <f t="shared" si="16"/>
        <v>0</v>
      </c>
      <c r="N49" s="67">
        <f t="shared" si="16"/>
        <v>0</v>
      </c>
      <c r="P49" s="70">
        <f t="shared" si="7"/>
        <v>0</v>
      </c>
      <c r="Q49" s="70">
        <f t="shared" si="8"/>
        <v>0</v>
      </c>
      <c r="R49" s="70">
        <f t="shared" si="9"/>
        <v>4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15"/>
        <v>47</v>
      </c>
    </row>
    <row r="50" spans="1:22" ht="12.75" x14ac:dyDescent="0.2">
      <c r="A50" s="66">
        <v>48</v>
      </c>
      <c r="B50" s="66">
        <f t="shared" si="13"/>
        <v>12</v>
      </c>
      <c r="C50" s="67">
        <f t="shared" si="14"/>
        <v>72</v>
      </c>
      <c r="D50" s="68">
        <f t="shared" si="3"/>
        <v>11</v>
      </c>
      <c r="E50" s="71">
        <f t="shared" si="4"/>
        <v>83</v>
      </c>
      <c r="F50" s="67">
        <v>0</v>
      </c>
      <c r="G50" s="67">
        <v>12</v>
      </c>
      <c r="H50" s="67">
        <v>0</v>
      </c>
      <c r="I50" s="67">
        <v>0</v>
      </c>
      <c r="J50" s="67">
        <f t="shared" si="5"/>
        <v>24</v>
      </c>
      <c r="K50" s="67">
        <f t="shared" si="5"/>
        <v>24</v>
      </c>
      <c r="L50" s="67">
        <f t="shared" si="5"/>
        <v>24</v>
      </c>
      <c r="M50" s="67">
        <f t="shared" si="16"/>
        <v>0</v>
      </c>
      <c r="N50" s="67">
        <f t="shared" si="16"/>
        <v>0</v>
      </c>
      <c r="P50" s="70">
        <f t="shared" si="7"/>
        <v>0</v>
      </c>
      <c r="Q50" s="70">
        <f t="shared" si="8"/>
        <v>0</v>
      </c>
      <c r="R50" s="70">
        <f t="shared" si="9"/>
        <v>4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15"/>
        <v>48</v>
      </c>
    </row>
    <row r="51" spans="1:22" ht="12.75" x14ac:dyDescent="0.2">
      <c r="A51" s="66">
        <v>49</v>
      </c>
      <c r="B51" s="66">
        <f t="shared" si="13"/>
        <v>13</v>
      </c>
      <c r="C51" s="67">
        <f t="shared" si="14"/>
        <v>69</v>
      </c>
      <c r="D51" s="68">
        <f t="shared" si="3"/>
        <v>12</v>
      </c>
      <c r="E51" s="71">
        <f t="shared" si="4"/>
        <v>81</v>
      </c>
      <c r="F51" s="67">
        <v>3</v>
      </c>
      <c r="G51" s="67">
        <v>10</v>
      </c>
      <c r="H51" s="67">
        <v>0</v>
      </c>
      <c r="I51" s="67">
        <v>0</v>
      </c>
      <c r="J51" s="67">
        <f t="shared" si="5"/>
        <v>23</v>
      </c>
      <c r="K51" s="67">
        <f t="shared" si="5"/>
        <v>23</v>
      </c>
      <c r="L51" s="67">
        <f t="shared" si="5"/>
        <v>23</v>
      </c>
      <c r="M51" s="67">
        <f t="shared" si="16"/>
        <v>0</v>
      </c>
      <c r="N51" s="67">
        <f t="shared" si="16"/>
        <v>0</v>
      </c>
      <c r="P51" s="70">
        <f t="shared" si="7"/>
        <v>0</v>
      </c>
      <c r="Q51" s="70">
        <f t="shared" si="8"/>
        <v>0</v>
      </c>
      <c r="R51" s="70">
        <f t="shared" si="9"/>
        <v>5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15"/>
        <v>49</v>
      </c>
    </row>
    <row r="52" spans="1:22" ht="12.75" x14ac:dyDescent="0.2">
      <c r="A52" s="66">
        <v>50</v>
      </c>
      <c r="B52" s="66">
        <f t="shared" si="13"/>
        <v>13</v>
      </c>
      <c r="C52" s="67">
        <f t="shared" si="14"/>
        <v>72</v>
      </c>
      <c r="D52" s="68">
        <f t="shared" si="3"/>
        <v>12</v>
      </c>
      <c r="E52" s="71">
        <f t="shared" si="4"/>
        <v>84</v>
      </c>
      <c r="F52" s="67">
        <v>2</v>
      </c>
      <c r="G52" s="67">
        <v>11</v>
      </c>
      <c r="H52" s="67">
        <v>0</v>
      </c>
      <c r="I52" s="67">
        <v>0</v>
      </c>
      <c r="J52" s="67">
        <f t="shared" si="5"/>
        <v>24</v>
      </c>
      <c r="K52" s="67">
        <f t="shared" si="5"/>
        <v>24</v>
      </c>
      <c r="L52" s="67">
        <f t="shared" si="5"/>
        <v>24</v>
      </c>
      <c r="M52" s="67">
        <f t="shared" si="16"/>
        <v>0</v>
      </c>
      <c r="N52" s="67">
        <f t="shared" si="16"/>
        <v>0</v>
      </c>
      <c r="P52" s="70">
        <f t="shared" si="7"/>
        <v>0</v>
      </c>
      <c r="Q52" s="70">
        <f t="shared" si="8"/>
        <v>0</v>
      </c>
      <c r="R52" s="70">
        <f t="shared" si="9"/>
        <v>5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15"/>
        <v>50</v>
      </c>
    </row>
    <row r="53" spans="1:22" ht="12.75" x14ac:dyDescent="0.2">
      <c r="A53" s="66">
        <v>51</v>
      </c>
      <c r="B53" s="66">
        <f t="shared" si="13"/>
        <v>13</v>
      </c>
      <c r="C53" s="67">
        <f t="shared" si="14"/>
        <v>75</v>
      </c>
      <c r="D53" s="68">
        <f t="shared" si="3"/>
        <v>12</v>
      </c>
      <c r="E53" s="71">
        <f t="shared" si="4"/>
        <v>87</v>
      </c>
      <c r="F53" s="67">
        <v>1</v>
      </c>
      <c r="G53" s="67">
        <v>12</v>
      </c>
      <c r="H53" s="67">
        <v>0</v>
      </c>
      <c r="I53" s="67">
        <v>0</v>
      </c>
      <c r="J53" s="67">
        <f t="shared" si="5"/>
        <v>25</v>
      </c>
      <c r="K53" s="67">
        <f t="shared" si="5"/>
        <v>25</v>
      </c>
      <c r="L53" s="67">
        <f t="shared" si="5"/>
        <v>25</v>
      </c>
      <c r="M53" s="67">
        <f t="shared" si="16"/>
        <v>0</v>
      </c>
      <c r="N53" s="67">
        <f t="shared" si="16"/>
        <v>0</v>
      </c>
      <c r="P53" s="70">
        <f t="shared" si="7"/>
        <v>0</v>
      </c>
      <c r="Q53" s="70">
        <f t="shared" si="8"/>
        <v>0</v>
      </c>
      <c r="R53" s="70">
        <f t="shared" si="9"/>
        <v>5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15"/>
        <v>51</v>
      </c>
    </row>
    <row r="54" spans="1:22" ht="12.75" x14ac:dyDescent="0.2">
      <c r="A54" s="66">
        <v>52</v>
      </c>
      <c r="B54" s="66">
        <f t="shared" si="13"/>
        <v>13</v>
      </c>
      <c r="C54" s="67">
        <f t="shared" si="14"/>
        <v>78</v>
      </c>
      <c r="D54" s="68">
        <f t="shared" si="3"/>
        <v>12</v>
      </c>
      <c r="E54" s="71">
        <f t="shared" si="4"/>
        <v>90</v>
      </c>
      <c r="F54" s="67">
        <v>0</v>
      </c>
      <c r="G54" s="67">
        <v>13</v>
      </c>
      <c r="H54" s="67">
        <v>0</v>
      </c>
      <c r="I54" s="67">
        <v>0</v>
      </c>
      <c r="J54" s="67">
        <f t="shared" si="5"/>
        <v>26</v>
      </c>
      <c r="K54" s="67">
        <f t="shared" si="5"/>
        <v>26</v>
      </c>
      <c r="L54" s="67">
        <f t="shared" si="5"/>
        <v>26</v>
      </c>
      <c r="M54" s="67">
        <f t="shared" si="16"/>
        <v>0</v>
      </c>
      <c r="N54" s="67">
        <f t="shared" si="16"/>
        <v>0</v>
      </c>
      <c r="P54" s="70">
        <f t="shared" si="7"/>
        <v>0</v>
      </c>
      <c r="Q54" s="70">
        <f t="shared" si="8"/>
        <v>0</v>
      </c>
      <c r="R54" s="70">
        <f t="shared" si="9"/>
        <v>5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15"/>
        <v>52</v>
      </c>
    </row>
    <row r="55" spans="1:22" ht="12.75" x14ac:dyDescent="0.2">
      <c r="A55" s="66">
        <v>53</v>
      </c>
      <c r="B55" s="66">
        <f t="shared" si="13"/>
        <v>14</v>
      </c>
      <c r="C55" s="67">
        <f t="shared" si="14"/>
        <v>75</v>
      </c>
      <c r="D55" s="68">
        <f t="shared" si="3"/>
        <v>13</v>
      </c>
      <c r="E55" s="71">
        <f t="shared" si="4"/>
        <v>88</v>
      </c>
      <c r="F55" s="67">
        <v>3</v>
      </c>
      <c r="G55" s="67">
        <v>11</v>
      </c>
      <c r="H55" s="67">
        <v>0</v>
      </c>
      <c r="I55" s="67">
        <v>0</v>
      </c>
      <c r="J55" s="67">
        <f t="shared" si="5"/>
        <v>25</v>
      </c>
      <c r="K55" s="67">
        <f t="shared" si="5"/>
        <v>25</v>
      </c>
      <c r="L55" s="67">
        <f t="shared" si="5"/>
        <v>25</v>
      </c>
      <c r="M55" s="67">
        <f t="shared" si="16"/>
        <v>0</v>
      </c>
      <c r="N55" s="67">
        <f t="shared" si="16"/>
        <v>0</v>
      </c>
      <c r="P55" s="70">
        <f t="shared" si="7"/>
        <v>0</v>
      </c>
      <c r="Q55" s="70">
        <f t="shared" si="8"/>
        <v>0</v>
      </c>
      <c r="R55" s="70">
        <f t="shared" si="9"/>
        <v>6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15"/>
        <v>53</v>
      </c>
    </row>
    <row r="56" spans="1:22" ht="12.75" x14ac:dyDescent="0.2">
      <c r="A56" s="66">
        <v>54</v>
      </c>
      <c r="B56" s="66">
        <f t="shared" si="13"/>
        <v>14</v>
      </c>
      <c r="C56" s="67">
        <f t="shared" si="14"/>
        <v>78</v>
      </c>
      <c r="D56" s="68">
        <f t="shared" si="3"/>
        <v>13</v>
      </c>
      <c r="E56" s="71">
        <f t="shared" si="4"/>
        <v>91</v>
      </c>
      <c r="F56" s="67">
        <v>2</v>
      </c>
      <c r="G56" s="67">
        <v>12</v>
      </c>
      <c r="H56" s="67">
        <v>0</v>
      </c>
      <c r="I56" s="67">
        <v>0</v>
      </c>
      <c r="J56" s="67">
        <f t="shared" si="5"/>
        <v>26</v>
      </c>
      <c r="K56" s="67">
        <f t="shared" si="5"/>
        <v>26</v>
      </c>
      <c r="L56" s="67">
        <f t="shared" si="5"/>
        <v>26</v>
      </c>
      <c r="M56" s="67">
        <f t="shared" si="16"/>
        <v>0</v>
      </c>
      <c r="N56" s="67">
        <f t="shared" si="16"/>
        <v>0</v>
      </c>
      <c r="P56" s="70">
        <f t="shared" si="7"/>
        <v>0</v>
      </c>
      <c r="Q56" s="70">
        <f t="shared" si="8"/>
        <v>0</v>
      </c>
      <c r="R56" s="70">
        <f t="shared" si="9"/>
        <v>6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15"/>
        <v>54</v>
      </c>
    </row>
    <row r="57" spans="1:22" ht="12.75" x14ac:dyDescent="0.2">
      <c r="A57" s="66">
        <v>55</v>
      </c>
      <c r="B57" s="66">
        <f t="shared" si="13"/>
        <v>14</v>
      </c>
      <c r="C57" s="67">
        <f t="shared" si="14"/>
        <v>81</v>
      </c>
      <c r="D57" s="68">
        <f t="shared" si="3"/>
        <v>13</v>
      </c>
      <c r="E57" s="71">
        <f t="shared" si="4"/>
        <v>94</v>
      </c>
      <c r="F57" s="67">
        <v>1</v>
      </c>
      <c r="G57" s="67">
        <v>13</v>
      </c>
      <c r="H57" s="67">
        <v>0</v>
      </c>
      <c r="I57" s="67">
        <v>0</v>
      </c>
      <c r="J57" s="67">
        <f t="shared" si="5"/>
        <v>27</v>
      </c>
      <c r="K57" s="67">
        <f t="shared" si="5"/>
        <v>27</v>
      </c>
      <c r="L57" s="67">
        <f t="shared" si="5"/>
        <v>27</v>
      </c>
      <c r="M57" s="67">
        <f t="shared" si="16"/>
        <v>0</v>
      </c>
      <c r="N57" s="67">
        <f t="shared" si="16"/>
        <v>0</v>
      </c>
      <c r="P57" s="70">
        <f t="shared" si="7"/>
        <v>0</v>
      </c>
      <c r="Q57" s="70">
        <f t="shared" si="8"/>
        <v>0</v>
      </c>
      <c r="R57" s="70">
        <f t="shared" si="9"/>
        <v>6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15"/>
        <v>55</v>
      </c>
    </row>
    <row r="58" spans="1:22" ht="12.75" x14ac:dyDescent="0.2">
      <c r="A58" s="66">
        <v>56</v>
      </c>
      <c r="B58" s="66">
        <f t="shared" si="13"/>
        <v>14</v>
      </c>
      <c r="C58" s="67">
        <f t="shared" si="14"/>
        <v>84</v>
      </c>
      <c r="D58" s="68">
        <f t="shared" si="3"/>
        <v>13</v>
      </c>
      <c r="E58" s="71">
        <f t="shared" si="4"/>
        <v>97</v>
      </c>
      <c r="F58" s="67">
        <v>0</v>
      </c>
      <c r="G58" s="67">
        <v>14</v>
      </c>
      <c r="H58" s="67">
        <v>0</v>
      </c>
      <c r="I58" s="67">
        <v>0</v>
      </c>
      <c r="J58" s="67">
        <f t="shared" si="5"/>
        <v>28</v>
      </c>
      <c r="K58" s="67">
        <f t="shared" si="5"/>
        <v>28</v>
      </c>
      <c r="L58" s="67">
        <f t="shared" si="5"/>
        <v>28</v>
      </c>
      <c r="M58" s="67">
        <f t="shared" si="16"/>
        <v>0</v>
      </c>
      <c r="N58" s="67">
        <f t="shared" si="16"/>
        <v>0</v>
      </c>
      <c r="P58" s="70">
        <f t="shared" si="7"/>
        <v>0</v>
      </c>
      <c r="Q58" s="70">
        <f t="shared" si="8"/>
        <v>0</v>
      </c>
      <c r="R58" s="70">
        <f t="shared" si="9"/>
        <v>6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15"/>
        <v>56</v>
      </c>
    </row>
    <row r="59" spans="1:22" ht="12.75" x14ac:dyDescent="0.2">
      <c r="A59" s="66">
        <v>57</v>
      </c>
      <c r="B59" s="66">
        <f t="shared" si="13"/>
        <v>15</v>
      </c>
      <c r="C59" s="67">
        <f t="shared" si="14"/>
        <v>81</v>
      </c>
      <c r="D59" s="68">
        <f t="shared" si="3"/>
        <v>14</v>
      </c>
      <c r="E59" s="71">
        <f t="shared" si="4"/>
        <v>95</v>
      </c>
      <c r="F59" s="67">
        <v>3</v>
      </c>
      <c r="G59" s="67">
        <v>12</v>
      </c>
      <c r="H59" s="67">
        <v>0</v>
      </c>
      <c r="I59" s="67">
        <v>0</v>
      </c>
      <c r="J59" s="67">
        <f t="shared" si="5"/>
        <v>27</v>
      </c>
      <c r="K59" s="67">
        <f t="shared" si="5"/>
        <v>27</v>
      </c>
      <c r="L59" s="67">
        <f t="shared" si="5"/>
        <v>27</v>
      </c>
      <c r="M59" s="67">
        <f t="shared" si="16"/>
        <v>0</v>
      </c>
      <c r="N59" s="67">
        <f t="shared" si="16"/>
        <v>0</v>
      </c>
      <c r="P59" s="70">
        <f t="shared" si="7"/>
        <v>0</v>
      </c>
      <c r="Q59" s="70">
        <f t="shared" si="8"/>
        <v>0</v>
      </c>
      <c r="R59" s="70">
        <f t="shared" si="9"/>
        <v>7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15"/>
        <v>57</v>
      </c>
    </row>
    <row r="60" spans="1:22" ht="12.75" x14ac:dyDescent="0.2">
      <c r="A60" s="66">
        <v>58</v>
      </c>
      <c r="B60" s="66">
        <f t="shared" si="13"/>
        <v>15</v>
      </c>
      <c r="C60" s="67">
        <f t="shared" si="14"/>
        <v>84</v>
      </c>
      <c r="D60" s="68">
        <f t="shared" si="3"/>
        <v>14</v>
      </c>
      <c r="E60" s="71">
        <f t="shared" si="4"/>
        <v>98</v>
      </c>
      <c r="F60" s="67">
        <v>2</v>
      </c>
      <c r="G60" s="67">
        <v>13</v>
      </c>
      <c r="H60" s="67">
        <v>0</v>
      </c>
      <c r="I60" s="67">
        <v>0</v>
      </c>
      <c r="J60" s="67">
        <f t="shared" si="5"/>
        <v>28</v>
      </c>
      <c r="K60" s="67">
        <f t="shared" si="5"/>
        <v>28</v>
      </c>
      <c r="L60" s="67">
        <f t="shared" si="5"/>
        <v>28</v>
      </c>
      <c r="M60" s="67">
        <f t="shared" si="16"/>
        <v>0</v>
      </c>
      <c r="N60" s="67">
        <f t="shared" si="16"/>
        <v>0</v>
      </c>
      <c r="P60" s="70">
        <f t="shared" si="7"/>
        <v>0</v>
      </c>
      <c r="Q60" s="70">
        <f t="shared" si="8"/>
        <v>0</v>
      </c>
      <c r="R60" s="70">
        <f t="shared" si="9"/>
        <v>7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15"/>
        <v>58</v>
      </c>
    </row>
    <row r="61" spans="1:22" ht="12.75" x14ac:dyDescent="0.2">
      <c r="A61" s="66">
        <v>59</v>
      </c>
      <c r="B61" s="66">
        <f t="shared" si="13"/>
        <v>15</v>
      </c>
      <c r="C61" s="67">
        <f t="shared" si="14"/>
        <v>87</v>
      </c>
      <c r="D61" s="68">
        <f t="shared" si="3"/>
        <v>14</v>
      </c>
      <c r="E61" s="71">
        <f t="shared" si="4"/>
        <v>101</v>
      </c>
      <c r="F61" s="67">
        <v>1</v>
      </c>
      <c r="G61" s="67">
        <v>14</v>
      </c>
      <c r="H61" s="67">
        <v>0</v>
      </c>
      <c r="I61" s="67">
        <v>0</v>
      </c>
      <c r="J61" s="67">
        <f t="shared" si="5"/>
        <v>29</v>
      </c>
      <c r="K61" s="67">
        <f t="shared" si="5"/>
        <v>29</v>
      </c>
      <c r="L61" s="67">
        <f t="shared" si="5"/>
        <v>29</v>
      </c>
      <c r="M61" s="67">
        <f t="shared" si="16"/>
        <v>0</v>
      </c>
      <c r="N61" s="67">
        <f t="shared" si="16"/>
        <v>0</v>
      </c>
      <c r="P61" s="70">
        <f t="shared" si="7"/>
        <v>0</v>
      </c>
      <c r="Q61" s="70">
        <f t="shared" si="8"/>
        <v>0</v>
      </c>
      <c r="R61" s="70">
        <f t="shared" si="9"/>
        <v>7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15"/>
        <v>59</v>
      </c>
    </row>
    <row r="62" spans="1:22" ht="12.75" x14ac:dyDescent="0.2">
      <c r="A62" s="66">
        <v>60</v>
      </c>
      <c r="B62" s="66">
        <f t="shared" si="13"/>
        <v>15</v>
      </c>
      <c r="C62" s="67">
        <f t="shared" si="14"/>
        <v>90</v>
      </c>
      <c r="D62" s="68">
        <f t="shared" si="3"/>
        <v>14</v>
      </c>
      <c r="E62" s="71">
        <f t="shared" si="4"/>
        <v>104</v>
      </c>
      <c r="F62" s="67">
        <v>0</v>
      </c>
      <c r="G62" s="67">
        <v>15</v>
      </c>
      <c r="H62" s="67">
        <v>0</v>
      </c>
      <c r="I62" s="67">
        <v>0</v>
      </c>
      <c r="J62" s="67">
        <f t="shared" si="5"/>
        <v>30</v>
      </c>
      <c r="K62" s="67">
        <f t="shared" si="5"/>
        <v>30</v>
      </c>
      <c r="L62" s="67">
        <f t="shared" si="5"/>
        <v>30</v>
      </c>
      <c r="M62" s="67">
        <f t="shared" si="16"/>
        <v>0</v>
      </c>
      <c r="N62" s="67">
        <f t="shared" si="16"/>
        <v>0</v>
      </c>
      <c r="P62" s="70">
        <f t="shared" si="7"/>
        <v>0</v>
      </c>
      <c r="Q62" s="70">
        <f t="shared" si="8"/>
        <v>0</v>
      </c>
      <c r="R62" s="70">
        <f t="shared" si="9"/>
        <v>7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15"/>
        <v>60</v>
      </c>
    </row>
    <row r="63" spans="1:22" ht="12.75" x14ac:dyDescent="0.2">
      <c r="A63" s="66">
        <v>61</v>
      </c>
      <c r="B63" s="66">
        <f t="shared" si="13"/>
        <v>16</v>
      </c>
      <c r="C63" s="67">
        <f t="shared" si="14"/>
        <v>87</v>
      </c>
      <c r="D63" s="68">
        <f t="shared" si="3"/>
        <v>15</v>
      </c>
      <c r="E63" s="71">
        <f t="shared" si="4"/>
        <v>102</v>
      </c>
      <c r="F63" s="67">
        <v>3</v>
      </c>
      <c r="G63" s="67">
        <v>13</v>
      </c>
      <c r="H63" s="67">
        <v>0</v>
      </c>
      <c r="I63" s="67">
        <v>0</v>
      </c>
      <c r="J63" s="67">
        <f t="shared" si="5"/>
        <v>29</v>
      </c>
      <c r="K63" s="67">
        <f t="shared" si="5"/>
        <v>29</v>
      </c>
      <c r="L63" s="67">
        <f t="shared" si="5"/>
        <v>29</v>
      </c>
      <c r="M63" s="67">
        <f t="shared" si="16"/>
        <v>0</v>
      </c>
      <c r="N63" s="67">
        <f t="shared" si="16"/>
        <v>0</v>
      </c>
      <c r="P63" s="70">
        <f t="shared" si="7"/>
        <v>0</v>
      </c>
      <c r="Q63" s="70">
        <f t="shared" si="8"/>
        <v>0</v>
      </c>
      <c r="R63" s="70">
        <f t="shared" si="9"/>
        <v>8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15"/>
        <v>61</v>
      </c>
    </row>
    <row r="64" spans="1:22" ht="12.75" x14ac:dyDescent="0.2">
      <c r="A64" s="66">
        <v>62</v>
      </c>
      <c r="B64" s="66">
        <f t="shared" si="13"/>
        <v>16</v>
      </c>
      <c r="C64" s="67">
        <f t="shared" si="14"/>
        <v>90</v>
      </c>
      <c r="D64" s="68">
        <f t="shared" si="3"/>
        <v>15</v>
      </c>
      <c r="E64" s="71">
        <f t="shared" si="4"/>
        <v>105</v>
      </c>
      <c r="F64" s="67">
        <v>2</v>
      </c>
      <c r="G64" s="67">
        <v>14</v>
      </c>
      <c r="H64" s="67">
        <v>0</v>
      </c>
      <c r="I64" s="67">
        <v>0</v>
      </c>
      <c r="J64" s="67">
        <f t="shared" si="5"/>
        <v>30</v>
      </c>
      <c r="K64" s="67">
        <f t="shared" si="5"/>
        <v>30</v>
      </c>
      <c r="L64" s="67">
        <f t="shared" si="5"/>
        <v>30</v>
      </c>
      <c r="M64" s="67">
        <f t="shared" si="16"/>
        <v>0</v>
      </c>
      <c r="N64" s="67">
        <f t="shared" si="16"/>
        <v>0</v>
      </c>
      <c r="P64" s="70">
        <f t="shared" si="7"/>
        <v>0</v>
      </c>
      <c r="Q64" s="70">
        <f t="shared" si="8"/>
        <v>0</v>
      </c>
      <c r="R64" s="70">
        <f t="shared" si="9"/>
        <v>8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15"/>
        <v>62</v>
      </c>
    </row>
    <row r="65" spans="1:22" ht="12.75" x14ac:dyDescent="0.2">
      <c r="A65" s="66">
        <v>63</v>
      </c>
      <c r="B65" s="66">
        <f t="shared" si="13"/>
        <v>16</v>
      </c>
      <c r="C65" s="67">
        <f t="shared" si="14"/>
        <v>93</v>
      </c>
      <c r="D65" s="68">
        <f t="shared" si="3"/>
        <v>15</v>
      </c>
      <c r="E65" s="71">
        <f t="shared" si="4"/>
        <v>108</v>
      </c>
      <c r="F65" s="67">
        <v>1</v>
      </c>
      <c r="G65" s="67">
        <v>15</v>
      </c>
      <c r="H65" s="67">
        <v>0</v>
      </c>
      <c r="I65" s="67">
        <v>0</v>
      </c>
      <c r="J65" s="67">
        <f t="shared" si="5"/>
        <v>31</v>
      </c>
      <c r="K65" s="67">
        <f t="shared" si="5"/>
        <v>31</v>
      </c>
      <c r="L65" s="67">
        <f t="shared" si="5"/>
        <v>31</v>
      </c>
      <c r="M65" s="67">
        <f t="shared" si="16"/>
        <v>0</v>
      </c>
      <c r="N65" s="67">
        <f t="shared" si="16"/>
        <v>0</v>
      </c>
      <c r="P65" s="70">
        <f t="shared" si="7"/>
        <v>0</v>
      </c>
      <c r="Q65" s="70">
        <f t="shared" si="8"/>
        <v>0</v>
      </c>
      <c r="R65" s="70">
        <f t="shared" si="9"/>
        <v>8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15"/>
        <v>63</v>
      </c>
    </row>
    <row r="66" spans="1:22" ht="12.75" x14ac:dyDescent="0.2">
      <c r="A66" s="66">
        <v>64</v>
      </c>
      <c r="B66" s="66">
        <f t="shared" ref="B66:B97" si="17">SUM(F66:I66)</f>
        <v>16</v>
      </c>
      <c r="C66" s="67">
        <f t="shared" ref="C66:C97" si="18">F66*3+G66*6+H66*10+I66*15</f>
        <v>96</v>
      </c>
      <c r="D66" s="68">
        <f t="shared" si="3"/>
        <v>15</v>
      </c>
      <c r="E66" s="71">
        <f t="shared" si="4"/>
        <v>111</v>
      </c>
      <c r="F66" s="67">
        <v>0</v>
      </c>
      <c r="G66" s="67">
        <v>16</v>
      </c>
      <c r="H66" s="67">
        <v>0</v>
      </c>
      <c r="I66" s="67">
        <v>0</v>
      </c>
      <c r="J66" s="67">
        <f t="shared" si="5"/>
        <v>32</v>
      </c>
      <c r="K66" s="67">
        <f t="shared" si="5"/>
        <v>32</v>
      </c>
      <c r="L66" s="67">
        <f t="shared" si="5"/>
        <v>32</v>
      </c>
      <c r="M66" s="67">
        <f t="shared" si="16"/>
        <v>0</v>
      </c>
      <c r="N66" s="67">
        <f t="shared" si="16"/>
        <v>0</v>
      </c>
      <c r="P66" s="70">
        <f t="shared" si="7"/>
        <v>0</v>
      </c>
      <c r="Q66" s="70">
        <f t="shared" si="8"/>
        <v>0</v>
      </c>
      <c r="R66" s="70">
        <f t="shared" si="9"/>
        <v>8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97" si="19">F66*3+G66*4+H66*5+I66*6</f>
        <v>64</v>
      </c>
    </row>
    <row r="67" spans="1:22" ht="12.75" x14ac:dyDescent="0.2">
      <c r="A67" s="66">
        <v>65</v>
      </c>
      <c r="B67" s="66">
        <f t="shared" si="17"/>
        <v>17</v>
      </c>
      <c r="C67" s="67">
        <f t="shared" si="18"/>
        <v>93</v>
      </c>
      <c r="D67" s="68">
        <f t="shared" ref="D67:D130" si="20">SUM(P67:U67)</f>
        <v>16</v>
      </c>
      <c r="E67" s="71">
        <f t="shared" ref="E67:E130" si="21">+C67+D67</f>
        <v>109</v>
      </c>
      <c r="F67" s="67">
        <v>3</v>
      </c>
      <c r="G67" s="67">
        <v>14</v>
      </c>
      <c r="H67" s="67">
        <v>0</v>
      </c>
      <c r="I67" s="67">
        <v>0</v>
      </c>
      <c r="J67" s="67">
        <f t="shared" ref="J67:L103" si="22">$F67*1+$G67*2+$H67*2+$I67*3</f>
        <v>31</v>
      </c>
      <c r="K67" s="67">
        <f t="shared" si="22"/>
        <v>31</v>
      </c>
      <c r="L67" s="67">
        <f t="shared" si="22"/>
        <v>31</v>
      </c>
      <c r="M67" s="67">
        <f t="shared" ref="M67:N98" si="23">$H67*2+$I67*3</f>
        <v>0</v>
      </c>
      <c r="N67" s="67">
        <f t="shared" si="23"/>
        <v>0</v>
      </c>
      <c r="P67" s="70">
        <f t="shared" ref="P67:P130" si="24">IF(SUM(F67:I67)&gt;=64,32,IF(SUM(F67:I67)&gt;32,SUM(F67:I67)-32,0))</f>
        <v>0</v>
      </c>
      <c r="Q67" s="70">
        <f t="shared" ref="Q67:Q130" si="25">IF(SUM(F67:I67)&gt;=32,16,IF(SUM(F67:I67)&gt;16,SUM(F67:I67)-16,0))</f>
        <v>1</v>
      </c>
      <c r="R67" s="70">
        <f t="shared" ref="R67:R130" si="26">IF(SUM(F67:I67)&gt;=16,8,IF(SUM(F67:I67)&gt;8,SUM(F67:I67)-8,0))</f>
        <v>8</v>
      </c>
      <c r="S67" s="70">
        <f t="shared" ref="S67:S130" si="27">IF(SUM(F67:I67)&gt;=8,4,IF(SUM(F67:I67)&gt;4,SUM(F67:I67)-4,0))</f>
        <v>4</v>
      </c>
      <c r="T67" s="70">
        <f t="shared" ref="T67:T130" si="28">IF(SUM(F67:I67)&gt;=4,2,IF(SUM(F67:I67)&gt;2,4-SUM(F67:I67),0))</f>
        <v>2</v>
      </c>
      <c r="U67" s="70">
        <f t="shared" ref="U67:U130" si="29">IF(SUM(F67:I67)&gt;=2,1,IF(A67=2,1,0))</f>
        <v>1</v>
      </c>
      <c r="V67" s="66">
        <f t="shared" si="19"/>
        <v>65</v>
      </c>
    </row>
    <row r="68" spans="1:22" ht="12.75" x14ac:dyDescent="0.2">
      <c r="A68" s="66">
        <v>66</v>
      </c>
      <c r="B68" s="66">
        <f t="shared" si="17"/>
        <v>17</v>
      </c>
      <c r="C68" s="67">
        <f t="shared" si="18"/>
        <v>96</v>
      </c>
      <c r="D68" s="68">
        <f t="shared" si="20"/>
        <v>16</v>
      </c>
      <c r="E68" s="71">
        <f t="shared" si="21"/>
        <v>112</v>
      </c>
      <c r="F68" s="67">
        <v>2</v>
      </c>
      <c r="G68" s="67">
        <v>15</v>
      </c>
      <c r="H68" s="67">
        <v>0</v>
      </c>
      <c r="I68" s="67">
        <v>0</v>
      </c>
      <c r="J68" s="67">
        <f t="shared" si="22"/>
        <v>32</v>
      </c>
      <c r="K68" s="67">
        <f t="shared" si="22"/>
        <v>32</v>
      </c>
      <c r="L68" s="67">
        <f t="shared" si="22"/>
        <v>32</v>
      </c>
      <c r="M68" s="67">
        <f t="shared" si="23"/>
        <v>0</v>
      </c>
      <c r="N68" s="67">
        <f t="shared" si="23"/>
        <v>0</v>
      </c>
      <c r="P68" s="70">
        <f t="shared" si="24"/>
        <v>0</v>
      </c>
      <c r="Q68" s="70">
        <f t="shared" si="25"/>
        <v>1</v>
      </c>
      <c r="R68" s="70">
        <f t="shared" si="26"/>
        <v>8</v>
      </c>
      <c r="S68" s="70">
        <f t="shared" si="27"/>
        <v>4</v>
      </c>
      <c r="T68" s="70">
        <f t="shared" si="28"/>
        <v>2</v>
      </c>
      <c r="U68" s="70">
        <f t="shared" si="29"/>
        <v>1</v>
      </c>
      <c r="V68" s="66">
        <f t="shared" si="19"/>
        <v>66</v>
      </c>
    </row>
    <row r="69" spans="1:22" ht="12.75" x14ac:dyDescent="0.2">
      <c r="A69" s="66">
        <v>67</v>
      </c>
      <c r="B69" s="66">
        <f t="shared" si="17"/>
        <v>17</v>
      </c>
      <c r="C69" s="67">
        <f t="shared" si="18"/>
        <v>99</v>
      </c>
      <c r="D69" s="68">
        <f t="shared" si="20"/>
        <v>16</v>
      </c>
      <c r="E69" s="71">
        <f t="shared" si="21"/>
        <v>115</v>
      </c>
      <c r="F69" s="67">
        <v>1</v>
      </c>
      <c r="G69" s="67">
        <v>16</v>
      </c>
      <c r="H69" s="67">
        <v>0</v>
      </c>
      <c r="I69" s="67">
        <v>0</v>
      </c>
      <c r="J69" s="67">
        <f t="shared" si="22"/>
        <v>33</v>
      </c>
      <c r="K69" s="67">
        <f t="shared" si="22"/>
        <v>33</v>
      </c>
      <c r="L69" s="67">
        <f t="shared" si="22"/>
        <v>33</v>
      </c>
      <c r="M69" s="67">
        <f t="shared" si="23"/>
        <v>0</v>
      </c>
      <c r="N69" s="67">
        <f t="shared" si="23"/>
        <v>0</v>
      </c>
      <c r="P69" s="70">
        <f t="shared" si="24"/>
        <v>0</v>
      </c>
      <c r="Q69" s="70">
        <f t="shared" si="25"/>
        <v>1</v>
      </c>
      <c r="R69" s="70">
        <f t="shared" si="26"/>
        <v>8</v>
      </c>
      <c r="S69" s="70">
        <f t="shared" si="27"/>
        <v>4</v>
      </c>
      <c r="T69" s="70">
        <f t="shared" si="28"/>
        <v>2</v>
      </c>
      <c r="U69" s="70">
        <f t="shared" si="29"/>
        <v>1</v>
      </c>
      <c r="V69" s="66">
        <f t="shared" si="19"/>
        <v>67</v>
      </c>
    </row>
    <row r="70" spans="1:22" ht="12.75" x14ac:dyDescent="0.2">
      <c r="A70" s="66">
        <v>68</v>
      </c>
      <c r="B70" s="66">
        <f t="shared" si="17"/>
        <v>17</v>
      </c>
      <c r="C70" s="67">
        <f t="shared" si="18"/>
        <v>102</v>
      </c>
      <c r="D70" s="68">
        <f t="shared" si="20"/>
        <v>16</v>
      </c>
      <c r="E70" s="71">
        <f t="shared" si="21"/>
        <v>118</v>
      </c>
      <c r="F70" s="67">
        <v>0</v>
      </c>
      <c r="G70" s="67">
        <v>17</v>
      </c>
      <c r="H70" s="67">
        <v>0</v>
      </c>
      <c r="I70" s="67">
        <v>0</v>
      </c>
      <c r="J70" s="67">
        <f t="shared" si="22"/>
        <v>34</v>
      </c>
      <c r="K70" s="67">
        <f t="shared" si="22"/>
        <v>34</v>
      </c>
      <c r="L70" s="67">
        <f t="shared" si="22"/>
        <v>34</v>
      </c>
      <c r="M70" s="67">
        <f t="shared" si="23"/>
        <v>0</v>
      </c>
      <c r="N70" s="67">
        <f t="shared" si="23"/>
        <v>0</v>
      </c>
      <c r="P70" s="70">
        <f t="shared" si="24"/>
        <v>0</v>
      </c>
      <c r="Q70" s="70">
        <f t="shared" si="25"/>
        <v>1</v>
      </c>
      <c r="R70" s="70">
        <f t="shared" si="26"/>
        <v>8</v>
      </c>
      <c r="S70" s="70">
        <f t="shared" si="27"/>
        <v>4</v>
      </c>
      <c r="T70" s="70">
        <f t="shared" si="28"/>
        <v>2</v>
      </c>
      <c r="U70" s="70">
        <f t="shared" si="29"/>
        <v>1</v>
      </c>
      <c r="V70" s="66">
        <f t="shared" si="19"/>
        <v>68</v>
      </c>
    </row>
    <row r="71" spans="1:22" ht="12.75" x14ac:dyDescent="0.2">
      <c r="A71" s="66">
        <v>69</v>
      </c>
      <c r="B71" s="66">
        <f t="shared" si="17"/>
        <v>18</v>
      </c>
      <c r="C71" s="67">
        <f t="shared" si="18"/>
        <v>99</v>
      </c>
      <c r="D71" s="68">
        <f t="shared" si="20"/>
        <v>17</v>
      </c>
      <c r="E71" s="71">
        <f t="shared" si="21"/>
        <v>116</v>
      </c>
      <c r="F71" s="67">
        <v>3</v>
      </c>
      <c r="G71" s="67">
        <v>15</v>
      </c>
      <c r="H71" s="67">
        <v>0</v>
      </c>
      <c r="I71" s="67">
        <v>0</v>
      </c>
      <c r="J71" s="67">
        <f t="shared" si="22"/>
        <v>33</v>
      </c>
      <c r="K71" s="67">
        <f t="shared" si="22"/>
        <v>33</v>
      </c>
      <c r="L71" s="67">
        <f t="shared" si="22"/>
        <v>33</v>
      </c>
      <c r="M71" s="67">
        <f t="shared" si="23"/>
        <v>0</v>
      </c>
      <c r="N71" s="67">
        <f t="shared" si="23"/>
        <v>0</v>
      </c>
      <c r="P71" s="70">
        <f t="shared" si="24"/>
        <v>0</v>
      </c>
      <c r="Q71" s="70">
        <f t="shared" si="25"/>
        <v>2</v>
      </c>
      <c r="R71" s="70">
        <f t="shared" si="26"/>
        <v>8</v>
      </c>
      <c r="S71" s="70">
        <f t="shared" si="27"/>
        <v>4</v>
      </c>
      <c r="T71" s="70">
        <f t="shared" si="28"/>
        <v>2</v>
      </c>
      <c r="U71" s="70">
        <f t="shared" si="29"/>
        <v>1</v>
      </c>
      <c r="V71" s="66">
        <f t="shared" si="19"/>
        <v>69</v>
      </c>
    </row>
    <row r="72" spans="1:22" ht="12.75" x14ac:dyDescent="0.2">
      <c r="A72" s="66">
        <v>70</v>
      </c>
      <c r="B72" s="66">
        <f t="shared" si="17"/>
        <v>18</v>
      </c>
      <c r="C72" s="67">
        <f t="shared" si="18"/>
        <v>102</v>
      </c>
      <c r="D72" s="68">
        <f t="shared" si="20"/>
        <v>17</v>
      </c>
      <c r="E72" s="71">
        <f t="shared" si="21"/>
        <v>119</v>
      </c>
      <c r="F72" s="67">
        <v>2</v>
      </c>
      <c r="G72" s="67">
        <v>16</v>
      </c>
      <c r="H72" s="67">
        <v>0</v>
      </c>
      <c r="I72" s="67">
        <v>0</v>
      </c>
      <c r="J72" s="67">
        <f t="shared" si="22"/>
        <v>34</v>
      </c>
      <c r="K72" s="67">
        <f t="shared" si="22"/>
        <v>34</v>
      </c>
      <c r="L72" s="67">
        <f t="shared" si="22"/>
        <v>34</v>
      </c>
      <c r="M72" s="67">
        <f t="shared" si="23"/>
        <v>0</v>
      </c>
      <c r="N72" s="67">
        <f t="shared" si="23"/>
        <v>0</v>
      </c>
      <c r="P72" s="70">
        <f t="shared" si="24"/>
        <v>0</v>
      </c>
      <c r="Q72" s="70">
        <f t="shared" si="25"/>
        <v>2</v>
      </c>
      <c r="R72" s="70">
        <f t="shared" si="26"/>
        <v>8</v>
      </c>
      <c r="S72" s="70">
        <f t="shared" si="27"/>
        <v>4</v>
      </c>
      <c r="T72" s="70">
        <f t="shared" si="28"/>
        <v>2</v>
      </c>
      <c r="U72" s="70">
        <f t="shared" si="29"/>
        <v>1</v>
      </c>
      <c r="V72" s="66">
        <f t="shared" si="19"/>
        <v>70</v>
      </c>
    </row>
    <row r="73" spans="1:22" ht="12.75" x14ac:dyDescent="0.2">
      <c r="A73" s="66">
        <v>71</v>
      </c>
      <c r="B73" s="66">
        <f t="shared" si="17"/>
        <v>18</v>
      </c>
      <c r="C73" s="67">
        <f t="shared" si="18"/>
        <v>105</v>
      </c>
      <c r="D73" s="68">
        <f t="shared" si="20"/>
        <v>17</v>
      </c>
      <c r="E73" s="71">
        <f t="shared" si="21"/>
        <v>122</v>
      </c>
      <c r="F73" s="67">
        <v>1</v>
      </c>
      <c r="G73" s="67">
        <v>17</v>
      </c>
      <c r="H73" s="67">
        <v>0</v>
      </c>
      <c r="I73" s="67">
        <v>0</v>
      </c>
      <c r="J73" s="67">
        <f t="shared" si="22"/>
        <v>35</v>
      </c>
      <c r="K73" s="67">
        <f t="shared" si="22"/>
        <v>35</v>
      </c>
      <c r="L73" s="67">
        <f t="shared" si="22"/>
        <v>35</v>
      </c>
      <c r="M73" s="67">
        <f t="shared" si="23"/>
        <v>0</v>
      </c>
      <c r="N73" s="67">
        <f t="shared" si="23"/>
        <v>0</v>
      </c>
      <c r="P73" s="70">
        <f t="shared" si="24"/>
        <v>0</v>
      </c>
      <c r="Q73" s="70">
        <f t="shared" si="25"/>
        <v>2</v>
      </c>
      <c r="R73" s="70">
        <f t="shared" si="26"/>
        <v>8</v>
      </c>
      <c r="S73" s="70">
        <f t="shared" si="27"/>
        <v>4</v>
      </c>
      <c r="T73" s="70">
        <f t="shared" si="28"/>
        <v>2</v>
      </c>
      <c r="U73" s="70">
        <f t="shared" si="29"/>
        <v>1</v>
      </c>
      <c r="V73" s="66">
        <f t="shared" si="19"/>
        <v>71</v>
      </c>
    </row>
    <row r="74" spans="1:22" ht="12.75" x14ac:dyDescent="0.2">
      <c r="A74" s="66">
        <v>72</v>
      </c>
      <c r="B74" s="66">
        <f t="shared" si="17"/>
        <v>18</v>
      </c>
      <c r="C74" s="67">
        <f t="shared" si="18"/>
        <v>108</v>
      </c>
      <c r="D74" s="68">
        <f t="shared" si="20"/>
        <v>17</v>
      </c>
      <c r="E74" s="71">
        <f t="shared" si="21"/>
        <v>125</v>
      </c>
      <c r="F74" s="67">
        <v>0</v>
      </c>
      <c r="G74" s="67">
        <v>18</v>
      </c>
      <c r="H74" s="67">
        <v>0</v>
      </c>
      <c r="I74" s="67">
        <v>0</v>
      </c>
      <c r="J74" s="67">
        <f t="shared" si="22"/>
        <v>36</v>
      </c>
      <c r="K74" s="67">
        <f t="shared" si="22"/>
        <v>36</v>
      </c>
      <c r="L74" s="67">
        <f t="shared" si="22"/>
        <v>36</v>
      </c>
      <c r="M74" s="67">
        <f t="shared" si="23"/>
        <v>0</v>
      </c>
      <c r="N74" s="67">
        <f t="shared" si="23"/>
        <v>0</v>
      </c>
      <c r="P74" s="70">
        <f t="shared" si="24"/>
        <v>0</v>
      </c>
      <c r="Q74" s="70">
        <f t="shared" si="25"/>
        <v>2</v>
      </c>
      <c r="R74" s="70">
        <f t="shared" si="26"/>
        <v>8</v>
      </c>
      <c r="S74" s="70">
        <f t="shared" si="27"/>
        <v>4</v>
      </c>
      <c r="T74" s="70">
        <f t="shared" si="28"/>
        <v>2</v>
      </c>
      <c r="U74" s="70">
        <f t="shared" si="29"/>
        <v>1</v>
      </c>
      <c r="V74" s="66">
        <f t="shared" si="19"/>
        <v>72</v>
      </c>
    </row>
    <row r="75" spans="1:22" ht="12.75" x14ac:dyDescent="0.2">
      <c r="A75" s="66">
        <v>73</v>
      </c>
      <c r="B75" s="66">
        <f t="shared" si="17"/>
        <v>19</v>
      </c>
      <c r="C75" s="67">
        <f t="shared" si="18"/>
        <v>105</v>
      </c>
      <c r="D75" s="68">
        <f t="shared" si="20"/>
        <v>18</v>
      </c>
      <c r="E75" s="71">
        <f t="shared" si="21"/>
        <v>123</v>
      </c>
      <c r="F75" s="67">
        <v>3</v>
      </c>
      <c r="G75" s="67">
        <v>16</v>
      </c>
      <c r="H75" s="67">
        <v>0</v>
      </c>
      <c r="I75" s="67">
        <v>0</v>
      </c>
      <c r="J75" s="67">
        <f t="shared" si="22"/>
        <v>35</v>
      </c>
      <c r="K75" s="67">
        <f t="shared" si="22"/>
        <v>35</v>
      </c>
      <c r="L75" s="67">
        <f t="shared" si="22"/>
        <v>35</v>
      </c>
      <c r="M75" s="67">
        <f t="shared" si="23"/>
        <v>0</v>
      </c>
      <c r="N75" s="67">
        <f t="shared" si="23"/>
        <v>0</v>
      </c>
      <c r="P75" s="70">
        <f t="shared" si="24"/>
        <v>0</v>
      </c>
      <c r="Q75" s="70">
        <f t="shared" si="25"/>
        <v>3</v>
      </c>
      <c r="R75" s="70">
        <f t="shared" si="26"/>
        <v>8</v>
      </c>
      <c r="S75" s="70">
        <f t="shared" si="27"/>
        <v>4</v>
      </c>
      <c r="T75" s="70">
        <f t="shared" si="28"/>
        <v>2</v>
      </c>
      <c r="U75" s="70">
        <f t="shared" si="29"/>
        <v>1</v>
      </c>
      <c r="V75" s="66">
        <f t="shared" si="19"/>
        <v>73</v>
      </c>
    </row>
    <row r="76" spans="1:22" ht="12.75" x14ac:dyDescent="0.2">
      <c r="A76" s="66">
        <v>74</v>
      </c>
      <c r="B76" s="66">
        <f t="shared" si="17"/>
        <v>19</v>
      </c>
      <c r="C76" s="67">
        <f t="shared" si="18"/>
        <v>108</v>
      </c>
      <c r="D76" s="68">
        <f t="shared" si="20"/>
        <v>18</v>
      </c>
      <c r="E76" s="71">
        <f t="shared" si="21"/>
        <v>126</v>
      </c>
      <c r="F76" s="67">
        <v>2</v>
      </c>
      <c r="G76" s="67">
        <v>17</v>
      </c>
      <c r="H76" s="67">
        <v>0</v>
      </c>
      <c r="I76" s="67">
        <v>0</v>
      </c>
      <c r="J76" s="67">
        <f t="shared" si="22"/>
        <v>36</v>
      </c>
      <c r="K76" s="67">
        <f t="shared" si="22"/>
        <v>36</v>
      </c>
      <c r="L76" s="67">
        <f t="shared" si="22"/>
        <v>36</v>
      </c>
      <c r="M76" s="67">
        <f t="shared" si="23"/>
        <v>0</v>
      </c>
      <c r="N76" s="67">
        <f t="shared" si="23"/>
        <v>0</v>
      </c>
      <c r="P76" s="70">
        <f t="shared" si="24"/>
        <v>0</v>
      </c>
      <c r="Q76" s="70">
        <f t="shared" si="25"/>
        <v>3</v>
      </c>
      <c r="R76" s="70">
        <f t="shared" si="26"/>
        <v>8</v>
      </c>
      <c r="S76" s="70">
        <f t="shared" si="27"/>
        <v>4</v>
      </c>
      <c r="T76" s="70">
        <f t="shared" si="28"/>
        <v>2</v>
      </c>
      <c r="U76" s="70">
        <f t="shared" si="29"/>
        <v>1</v>
      </c>
      <c r="V76" s="66">
        <f t="shared" si="19"/>
        <v>74</v>
      </c>
    </row>
    <row r="77" spans="1:22" ht="12.75" x14ac:dyDescent="0.2">
      <c r="A77" s="66">
        <v>75</v>
      </c>
      <c r="B77" s="66">
        <f t="shared" si="17"/>
        <v>19</v>
      </c>
      <c r="C77" s="67">
        <f t="shared" si="18"/>
        <v>111</v>
      </c>
      <c r="D77" s="68">
        <f t="shared" si="20"/>
        <v>18</v>
      </c>
      <c r="E77" s="71">
        <f t="shared" si="21"/>
        <v>129</v>
      </c>
      <c r="F77" s="67">
        <v>1</v>
      </c>
      <c r="G77" s="67">
        <v>18</v>
      </c>
      <c r="H77" s="67">
        <v>0</v>
      </c>
      <c r="I77" s="67">
        <v>0</v>
      </c>
      <c r="J77" s="67">
        <f t="shared" si="22"/>
        <v>37</v>
      </c>
      <c r="K77" s="67">
        <f t="shared" si="22"/>
        <v>37</v>
      </c>
      <c r="L77" s="67">
        <f t="shared" si="22"/>
        <v>37</v>
      </c>
      <c r="M77" s="67">
        <f t="shared" si="23"/>
        <v>0</v>
      </c>
      <c r="N77" s="67">
        <f t="shared" si="23"/>
        <v>0</v>
      </c>
      <c r="P77" s="70">
        <f t="shared" si="24"/>
        <v>0</v>
      </c>
      <c r="Q77" s="70">
        <f t="shared" si="25"/>
        <v>3</v>
      </c>
      <c r="R77" s="70">
        <f t="shared" si="26"/>
        <v>8</v>
      </c>
      <c r="S77" s="70">
        <f t="shared" si="27"/>
        <v>4</v>
      </c>
      <c r="T77" s="70">
        <f t="shared" si="28"/>
        <v>2</v>
      </c>
      <c r="U77" s="70">
        <f t="shared" si="29"/>
        <v>1</v>
      </c>
      <c r="V77" s="66">
        <f t="shared" si="19"/>
        <v>75</v>
      </c>
    </row>
    <row r="78" spans="1:22" ht="12.75" x14ac:dyDescent="0.2">
      <c r="A78" s="66">
        <v>76</v>
      </c>
      <c r="B78" s="66">
        <f t="shared" si="17"/>
        <v>19</v>
      </c>
      <c r="C78" s="67">
        <f t="shared" si="18"/>
        <v>114</v>
      </c>
      <c r="D78" s="68">
        <f t="shared" si="20"/>
        <v>18</v>
      </c>
      <c r="E78" s="71">
        <f t="shared" si="21"/>
        <v>132</v>
      </c>
      <c r="F78" s="67">
        <v>0</v>
      </c>
      <c r="G78" s="67">
        <v>19</v>
      </c>
      <c r="H78" s="67">
        <v>0</v>
      </c>
      <c r="I78" s="67">
        <v>0</v>
      </c>
      <c r="J78" s="67">
        <f t="shared" si="22"/>
        <v>38</v>
      </c>
      <c r="K78" s="67">
        <f t="shared" si="22"/>
        <v>38</v>
      </c>
      <c r="L78" s="67">
        <f t="shared" si="22"/>
        <v>38</v>
      </c>
      <c r="M78" s="67">
        <f t="shared" si="23"/>
        <v>0</v>
      </c>
      <c r="N78" s="67">
        <f t="shared" si="23"/>
        <v>0</v>
      </c>
      <c r="P78" s="70">
        <f t="shared" si="24"/>
        <v>0</v>
      </c>
      <c r="Q78" s="70">
        <f t="shared" si="25"/>
        <v>3</v>
      </c>
      <c r="R78" s="70">
        <f t="shared" si="26"/>
        <v>8</v>
      </c>
      <c r="S78" s="70">
        <f t="shared" si="27"/>
        <v>4</v>
      </c>
      <c r="T78" s="70">
        <f t="shared" si="28"/>
        <v>2</v>
      </c>
      <c r="U78" s="70">
        <f t="shared" si="29"/>
        <v>1</v>
      </c>
      <c r="V78" s="66">
        <f t="shared" si="19"/>
        <v>76</v>
      </c>
    </row>
    <row r="79" spans="1:22" ht="12.75" x14ac:dyDescent="0.2">
      <c r="A79" s="66">
        <v>77</v>
      </c>
      <c r="B79" s="66">
        <f t="shared" si="17"/>
        <v>20</v>
      </c>
      <c r="C79" s="67">
        <f t="shared" si="18"/>
        <v>111</v>
      </c>
      <c r="D79" s="68">
        <f t="shared" si="20"/>
        <v>19</v>
      </c>
      <c r="E79" s="71">
        <f t="shared" si="21"/>
        <v>130</v>
      </c>
      <c r="F79" s="67">
        <v>3</v>
      </c>
      <c r="G79" s="67">
        <v>17</v>
      </c>
      <c r="H79" s="67">
        <v>0</v>
      </c>
      <c r="I79" s="67">
        <v>0</v>
      </c>
      <c r="J79" s="67">
        <f t="shared" si="22"/>
        <v>37</v>
      </c>
      <c r="K79" s="67">
        <f t="shared" si="22"/>
        <v>37</v>
      </c>
      <c r="L79" s="67">
        <f t="shared" si="22"/>
        <v>37</v>
      </c>
      <c r="M79" s="67">
        <f t="shared" si="23"/>
        <v>0</v>
      </c>
      <c r="N79" s="67">
        <f t="shared" si="23"/>
        <v>0</v>
      </c>
      <c r="P79" s="70">
        <f t="shared" si="24"/>
        <v>0</v>
      </c>
      <c r="Q79" s="70">
        <f t="shared" si="25"/>
        <v>4</v>
      </c>
      <c r="R79" s="70">
        <f t="shared" si="26"/>
        <v>8</v>
      </c>
      <c r="S79" s="70">
        <f t="shared" si="27"/>
        <v>4</v>
      </c>
      <c r="T79" s="70">
        <f t="shared" si="28"/>
        <v>2</v>
      </c>
      <c r="U79" s="70">
        <f t="shared" si="29"/>
        <v>1</v>
      </c>
      <c r="V79" s="66">
        <f t="shared" si="19"/>
        <v>77</v>
      </c>
    </row>
    <row r="80" spans="1:22" ht="12.75" x14ac:dyDescent="0.2">
      <c r="A80" s="66">
        <v>78</v>
      </c>
      <c r="B80" s="66">
        <f t="shared" si="17"/>
        <v>20</v>
      </c>
      <c r="C80" s="67">
        <f t="shared" si="18"/>
        <v>114</v>
      </c>
      <c r="D80" s="68">
        <f t="shared" si="20"/>
        <v>19</v>
      </c>
      <c r="E80" s="71">
        <f t="shared" si="21"/>
        <v>133</v>
      </c>
      <c r="F80" s="67">
        <v>2</v>
      </c>
      <c r="G80" s="67">
        <v>18</v>
      </c>
      <c r="H80" s="67">
        <v>0</v>
      </c>
      <c r="I80" s="67">
        <v>0</v>
      </c>
      <c r="J80" s="67">
        <f t="shared" si="22"/>
        <v>38</v>
      </c>
      <c r="K80" s="67">
        <f t="shared" si="22"/>
        <v>38</v>
      </c>
      <c r="L80" s="67">
        <f t="shared" si="22"/>
        <v>38</v>
      </c>
      <c r="M80" s="67">
        <f t="shared" si="23"/>
        <v>0</v>
      </c>
      <c r="N80" s="67">
        <f t="shared" si="23"/>
        <v>0</v>
      </c>
      <c r="P80" s="70">
        <f t="shared" si="24"/>
        <v>0</v>
      </c>
      <c r="Q80" s="70">
        <f t="shared" si="25"/>
        <v>4</v>
      </c>
      <c r="R80" s="70">
        <f t="shared" si="26"/>
        <v>8</v>
      </c>
      <c r="S80" s="70">
        <f t="shared" si="27"/>
        <v>4</v>
      </c>
      <c r="T80" s="70">
        <f t="shared" si="28"/>
        <v>2</v>
      </c>
      <c r="U80" s="70">
        <f t="shared" si="29"/>
        <v>1</v>
      </c>
      <c r="V80" s="66">
        <f t="shared" si="19"/>
        <v>78</v>
      </c>
    </row>
    <row r="81" spans="1:22" ht="12.75" x14ac:dyDescent="0.2">
      <c r="A81" s="66">
        <v>79</v>
      </c>
      <c r="B81" s="66">
        <f t="shared" si="17"/>
        <v>20</v>
      </c>
      <c r="C81" s="67">
        <f t="shared" si="18"/>
        <v>117</v>
      </c>
      <c r="D81" s="68">
        <f t="shared" si="20"/>
        <v>19</v>
      </c>
      <c r="E81" s="71">
        <f t="shared" si="21"/>
        <v>136</v>
      </c>
      <c r="F81" s="67">
        <v>1</v>
      </c>
      <c r="G81" s="67">
        <v>19</v>
      </c>
      <c r="H81" s="67">
        <v>0</v>
      </c>
      <c r="I81" s="67">
        <v>0</v>
      </c>
      <c r="J81" s="67">
        <f t="shared" si="22"/>
        <v>39</v>
      </c>
      <c r="K81" s="67">
        <f t="shared" si="22"/>
        <v>39</v>
      </c>
      <c r="L81" s="67">
        <f t="shared" si="22"/>
        <v>39</v>
      </c>
      <c r="M81" s="67">
        <f t="shared" si="23"/>
        <v>0</v>
      </c>
      <c r="N81" s="67">
        <f t="shared" si="23"/>
        <v>0</v>
      </c>
      <c r="P81" s="70">
        <f t="shared" si="24"/>
        <v>0</v>
      </c>
      <c r="Q81" s="70">
        <f t="shared" si="25"/>
        <v>4</v>
      </c>
      <c r="R81" s="70">
        <f t="shared" si="26"/>
        <v>8</v>
      </c>
      <c r="S81" s="70">
        <f t="shared" si="27"/>
        <v>4</v>
      </c>
      <c r="T81" s="70">
        <f t="shared" si="28"/>
        <v>2</v>
      </c>
      <c r="U81" s="70">
        <f t="shared" si="29"/>
        <v>1</v>
      </c>
      <c r="V81" s="66">
        <f t="shared" si="19"/>
        <v>79</v>
      </c>
    </row>
    <row r="82" spans="1:22" ht="12.75" x14ac:dyDescent="0.2">
      <c r="A82" s="66">
        <v>80</v>
      </c>
      <c r="B82" s="66">
        <f t="shared" si="17"/>
        <v>20</v>
      </c>
      <c r="C82" s="67">
        <f t="shared" si="18"/>
        <v>120</v>
      </c>
      <c r="D82" s="68">
        <f t="shared" si="20"/>
        <v>19</v>
      </c>
      <c r="E82" s="71">
        <f t="shared" si="21"/>
        <v>139</v>
      </c>
      <c r="F82" s="67">
        <v>0</v>
      </c>
      <c r="G82" s="67">
        <v>20</v>
      </c>
      <c r="H82" s="67">
        <v>0</v>
      </c>
      <c r="I82" s="67">
        <v>0</v>
      </c>
      <c r="J82" s="67">
        <f t="shared" si="22"/>
        <v>40</v>
      </c>
      <c r="K82" s="67">
        <f t="shared" si="22"/>
        <v>40</v>
      </c>
      <c r="L82" s="67">
        <f t="shared" si="22"/>
        <v>40</v>
      </c>
      <c r="M82" s="67">
        <f t="shared" si="23"/>
        <v>0</v>
      </c>
      <c r="N82" s="67">
        <f t="shared" si="23"/>
        <v>0</v>
      </c>
      <c r="P82" s="70">
        <f t="shared" si="24"/>
        <v>0</v>
      </c>
      <c r="Q82" s="70">
        <f t="shared" si="25"/>
        <v>4</v>
      </c>
      <c r="R82" s="70">
        <f t="shared" si="26"/>
        <v>8</v>
      </c>
      <c r="S82" s="70">
        <f t="shared" si="27"/>
        <v>4</v>
      </c>
      <c r="T82" s="70">
        <f t="shared" si="28"/>
        <v>2</v>
      </c>
      <c r="U82" s="70">
        <f t="shared" si="29"/>
        <v>1</v>
      </c>
      <c r="V82" s="66">
        <f t="shared" si="19"/>
        <v>80</v>
      </c>
    </row>
    <row r="83" spans="1:22" ht="12.75" x14ac:dyDescent="0.2">
      <c r="A83" s="66">
        <v>81</v>
      </c>
      <c r="B83" s="66">
        <f t="shared" si="17"/>
        <v>21</v>
      </c>
      <c r="C83" s="67">
        <f t="shared" si="18"/>
        <v>117</v>
      </c>
      <c r="D83" s="68">
        <f t="shared" si="20"/>
        <v>20</v>
      </c>
      <c r="E83" s="71">
        <f t="shared" si="21"/>
        <v>137</v>
      </c>
      <c r="F83" s="67">
        <v>3</v>
      </c>
      <c r="G83" s="67">
        <v>18</v>
      </c>
      <c r="H83" s="67">
        <v>0</v>
      </c>
      <c r="I83" s="67">
        <v>0</v>
      </c>
      <c r="J83" s="67">
        <f t="shared" si="22"/>
        <v>39</v>
      </c>
      <c r="K83" s="67">
        <f t="shared" si="22"/>
        <v>39</v>
      </c>
      <c r="L83" s="67">
        <f t="shared" si="22"/>
        <v>39</v>
      </c>
      <c r="M83" s="67">
        <f t="shared" si="23"/>
        <v>0</v>
      </c>
      <c r="N83" s="67">
        <f t="shared" si="23"/>
        <v>0</v>
      </c>
      <c r="P83" s="70">
        <f t="shared" si="24"/>
        <v>0</v>
      </c>
      <c r="Q83" s="70">
        <f t="shared" si="25"/>
        <v>5</v>
      </c>
      <c r="R83" s="70">
        <f t="shared" si="26"/>
        <v>8</v>
      </c>
      <c r="S83" s="70">
        <f t="shared" si="27"/>
        <v>4</v>
      </c>
      <c r="T83" s="70">
        <f t="shared" si="28"/>
        <v>2</v>
      </c>
      <c r="U83" s="70">
        <f t="shared" si="29"/>
        <v>1</v>
      </c>
      <c r="V83" s="66">
        <f t="shared" si="19"/>
        <v>81</v>
      </c>
    </row>
    <row r="84" spans="1:22" ht="12.75" x14ac:dyDescent="0.2">
      <c r="A84" s="66">
        <v>82</v>
      </c>
      <c r="B84" s="66">
        <f t="shared" si="17"/>
        <v>21</v>
      </c>
      <c r="C84" s="67">
        <f t="shared" si="18"/>
        <v>120</v>
      </c>
      <c r="D84" s="68">
        <f t="shared" si="20"/>
        <v>20</v>
      </c>
      <c r="E84" s="71">
        <f t="shared" si="21"/>
        <v>140</v>
      </c>
      <c r="F84" s="67">
        <v>2</v>
      </c>
      <c r="G84" s="67">
        <v>19</v>
      </c>
      <c r="H84" s="67">
        <v>0</v>
      </c>
      <c r="I84" s="67">
        <v>0</v>
      </c>
      <c r="J84" s="67">
        <f t="shared" si="22"/>
        <v>40</v>
      </c>
      <c r="K84" s="67">
        <f t="shared" si="22"/>
        <v>40</v>
      </c>
      <c r="L84" s="67">
        <f t="shared" si="22"/>
        <v>40</v>
      </c>
      <c r="M84" s="67">
        <f t="shared" si="23"/>
        <v>0</v>
      </c>
      <c r="N84" s="67">
        <f t="shared" si="23"/>
        <v>0</v>
      </c>
      <c r="P84" s="70">
        <f t="shared" si="24"/>
        <v>0</v>
      </c>
      <c r="Q84" s="70">
        <f t="shared" si="25"/>
        <v>5</v>
      </c>
      <c r="R84" s="70">
        <f t="shared" si="26"/>
        <v>8</v>
      </c>
      <c r="S84" s="70">
        <f t="shared" si="27"/>
        <v>4</v>
      </c>
      <c r="T84" s="70">
        <f t="shared" si="28"/>
        <v>2</v>
      </c>
      <c r="U84" s="70">
        <f t="shared" si="29"/>
        <v>1</v>
      </c>
      <c r="V84" s="66">
        <f t="shared" si="19"/>
        <v>82</v>
      </c>
    </row>
    <row r="85" spans="1:22" ht="12.75" x14ac:dyDescent="0.2">
      <c r="A85" s="66">
        <v>83</v>
      </c>
      <c r="B85" s="66">
        <f t="shared" si="17"/>
        <v>21</v>
      </c>
      <c r="C85" s="67">
        <f t="shared" si="18"/>
        <v>123</v>
      </c>
      <c r="D85" s="68">
        <f t="shared" si="20"/>
        <v>20</v>
      </c>
      <c r="E85" s="71">
        <f t="shared" si="21"/>
        <v>143</v>
      </c>
      <c r="F85" s="67">
        <v>1</v>
      </c>
      <c r="G85" s="67">
        <v>20</v>
      </c>
      <c r="H85" s="67">
        <v>0</v>
      </c>
      <c r="I85" s="67">
        <v>0</v>
      </c>
      <c r="J85" s="67">
        <f t="shared" si="22"/>
        <v>41</v>
      </c>
      <c r="K85" s="67">
        <f t="shared" si="22"/>
        <v>41</v>
      </c>
      <c r="L85" s="67">
        <f t="shared" si="22"/>
        <v>41</v>
      </c>
      <c r="M85" s="67">
        <f t="shared" si="23"/>
        <v>0</v>
      </c>
      <c r="N85" s="67">
        <f t="shared" si="23"/>
        <v>0</v>
      </c>
      <c r="P85" s="70">
        <f t="shared" si="24"/>
        <v>0</v>
      </c>
      <c r="Q85" s="70">
        <f t="shared" si="25"/>
        <v>5</v>
      </c>
      <c r="R85" s="70">
        <f t="shared" si="26"/>
        <v>8</v>
      </c>
      <c r="S85" s="70">
        <f t="shared" si="27"/>
        <v>4</v>
      </c>
      <c r="T85" s="70">
        <f t="shared" si="28"/>
        <v>2</v>
      </c>
      <c r="U85" s="70">
        <f t="shared" si="29"/>
        <v>1</v>
      </c>
      <c r="V85" s="66">
        <f t="shared" si="19"/>
        <v>83</v>
      </c>
    </row>
    <row r="86" spans="1:22" ht="12.75" x14ac:dyDescent="0.2">
      <c r="A86" s="66">
        <v>84</v>
      </c>
      <c r="B86" s="66">
        <f t="shared" si="17"/>
        <v>21</v>
      </c>
      <c r="C86" s="67">
        <f t="shared" si="18"/>
        <v>126</v>
      </c>
      <c r="D86" s="68">
        <f t="shared" si="20"/>
        <v>20</v>
      </c>
      <c r="E86" s="71">
        <f t="shared" si="21"/>
        <v>146</v>
      </c>
      <c r="F86" s="67">
        <v>0</v>
      </c>
      <c r="G86" s="67">
        <v>21</v>
      </c>
      <c r="H86" s="67">
        <v>0</v>
      </c>
      <c r="I86" s="67">
        <v>0</v>
      </c>
      <c r="J86" s="67">
        <f t="shared" si="22"/>
        <v>42</v>
      </c>
      <c r="K86" s="67">
        <f t="shared" si="22"/>
        <v>42</v>
      </c>
      <c r="L86" s="67">
        <f t="shared" si="22"/>
        <v>42</v>
      </c>
      <c r="M86" s="67">
        <f t="shared" si="23"/>
        <v>0</v>
      </c>
      <c r="N86" s="67">
        <f t="shared" si="23"/>
        <v>0</v>
      </c>
      <c r="P86" s="70">
        <f t="shared" si="24"/>
        <v>0</v>
      </c>
      <c r="Q86" s="70">
        <f t="shared" si="25"/>
        <v>5</v>
      </c>
      <c r="R86" s="70">
        <f t="shared" si="26"/>
        <v>8</v>
      </c>
      <c r="S86" s="70">
        <f t="shared" si="27"/>
        <v>4</v>
      </c>
      <c r="T86" s="70">
        <f t="shared" si="28"/>
        <v>2</v>
      </c>
      <c r="U86" s="70">
        <f t="shared" si="29"/>
        <v>1</v>
      </c>
      <c r="V86" s="66">
        <f t="shared" si="19"/>
        <v>84</v>
      </c>
    </row>
    <row r="87" spans="1:22" ht="12.75" x14ac:dyDescent="0.2">
      <c r="A87" s="66">
        <v>85</v>
      </c>
      <c r="B87" s="66">
        <f t="shared" si="17"/>
        <v>22</v>
      </c>
      <c r="C87" s="67">
        <f t="shared" si="18"/>
        <v>123</v>
      </c>
      <c r="D87" s="68">
        <f t="shared" si="20"/>
        <v>21</v>
      </c>
      <c r="E87" s="71">
        <f t="shared" si="21"/>
        <v>144</v>
      </c>
      <c r="F87" s="67">
        <v>3</v>
      </c>
      <c r="G87" s="67">
        <v>19</v>
      </c>
      <c r="H87" s="67">
        <v>0</v>
      </c>
      <c r="I87" s="67">
        <v>0</v>
      </c>
      <c r="J87" s="67">
        <f t="shared" si="22"/>
        <v>41</v>
      </c>
      <c r="K87" s="67">
        <f t="shared" si="22"/>
        <v>41</v>
      </c>
      <c r="L87" s="67">
        <f t="shared" si="22"/>
        <v>41</v>
      </c>
      <c r="M87" s="67">
        <f t="shared" si="23"/>
        <v>0</v>
      </c>
      <c r="N87" s="67">
        <f t="shared" si="23"/>
        <v>0</v>
      </c>
      <c r="P87" s="70">
        <f t="shared" si="24"/>
        <v>0</v>
      </c>
      <c r="Q87" s="70">
        <f t="shared" si="25"/>
        <v>6</v>
      </c>
      <c r="R87" s="70">
        <f t="shared" si="26"/>
        <v>8</v>
      </c>
      <c r="S87" s="70">
        <f t="shared" si="27"/>
        <v>4</v>
      </c>
      <c r="T87" s="70">
        <f t="shared" si="28"/>
        <v>2</v>
      </c>
      <c r="U87" s="70">
        <f t="shared" si="29"/>
        <v>1</v>
      </c>
      <c r="V87" s="66">
        <f t="shared" si="19"/>
        <v>85</v>
      </c>
    </row>
    <row r="88" spans="1:22" ht="12.75" x14ac:dyDescent="0.2">
      <c r="A88" s="66">
        <v>86</v>
      </c>
      <c r="B88" s="66">
        <f t="shared" si="17"/>
        <v>22</v>
      </c>
      <c r="C88" s="67">
        <f t="shared" si="18"/>
        <v>126</v>
      </c>
      <c r="D88" s="68">
        <f t="shared" si="20"/>
        <v>21</v>
      </c>
      <c r="E88" s="71">
        <f t="shared" si="21"/>
        <v>147</v>
      </c>
      <c r="F88" s="67">
        <v>2</v>
      </c>
      <c r="G88" s="67">
        <v>20</v>
      </c>
      <c r="H88" s="67">
        <v>0</v>
      </c>
      <c r="I88" s="67">
        <v>0</v>
      </c>
      <c r="J88" s="67">
        <f t="shared" si="22"/>
        <v>42</v>
      </c>
      <c r="K88" s="67">
        <f t="shared" si="22"/>
        <v>42</v>
      </c>
      <c r="L88" s="67">
        <f t="shared" si="22"/>
        <v>42</v>
      </c>
      <c r="M88" s="67">
        <f t="shared" si="23"/>
        <v>0</v>
      </c>
      <c r="N88" s="67">
        <f t="shared" si="23"/>
        <v>0</v>
      </c>
      <c r="P88" s="70">
        <f t="shared" si="24"/>
        <v>0</v>
      </c>
      <c r="Q88" s="70">
        <f t="shared" si="25"/>
        <v>6</v>
      </c>
      <c r="R88" s="70">
        <f t="shared" si="26"/>
        <v>8</v>
      </c>
      <c r="S88" s="70">
        <f t="shared" si="27"/>
        <v>4</v>
      </c>
      <c r="T88" s="70">
        <f t="shared" si="28"/>
        <v>2</v>
      </c>
      <c r="U88" s="70">
        <f t="shared" si="29"/>
        <v>1</v>
      </c>
      <c r="V88" s="66">
        <f t="shared" si="19"/>
        <v>86</v>
      </c>
    </row>
    <row r="89" spans="1:22" ht="12.75" x14ac:dyDescent="0.2">
      <c r="A89" s="66">
        <v>87</v>
      </c>
      <c r="B89" s="66">
        <f t="shared" si="17"/>
        <v>22</v>
      </c>
      <c r="C89" s="67">
        <f t="shared" si="18"/>
        <v>129</v>
      </c>
      <c r="D89" s="68">
        <f t="shared" si="20"/>
        <v>21</v>
      </c>
      <c r="E89" s="71">
        <f t="shared" si="21"/>
        <v>150</v>
      </c>
      <c r="F89" s="67">
        <v>1</v>
      </c>
      <c r="G89" s="67">
        <v>21</v>
      </c>
      <c r="H89" s="67">
        <v>0</v>
      </c>
      <c r="I89" s="67">
        <v>0</v>
      </c>
      <c r="J89" s="67">
        <f t="shared" si="22"/>
        <v>43</v>
      </c>
      <c r="K89" s="67">
        <f t="shared" si="22"/>
        <v>43</v>
      </c>
      <c r="L89" s="67">
        <f t="shared" si="22"/>
        <v>43</v>
      </c>
      <c r="M89" s="67">
        <f t="shared" si="23"/>
        <v>0</v>
      </c>
      <c r="N89" s="67">
        <f t="shared" si="23"/>
        <v>0</v>
      </c>
      <c r="P89" s="70">
        <f t="shared" si="24"/>
        <v>0</v>
      </c>
      <c r="Q89" s="70">
        <f t="shared" si="25"/>
        <v>6</v>
      </c>
      <c r="R89" s="70">
        <f t="shared" si="26"/>
        <v>8</v>
      </c>
      <c r="S89" s="70">
        <f t="shared" si="27"/>
        <v>4</v>
      </c>
      <c r="T89" s="70">
        <f t="shared" si="28"/>
        <v>2</v>
      </c>
      <c r="U89" s="70">
        <f t="shared" si="29"/>
        <v>1</v>
      </c>
      <c r="V89" s="66">
        <f t="shared" si="19"/>
        <v>87</v>
      </c>
    </row>
    <row r="90" spans="1:22" ht="12.75" x14ac:dyDescent="0.2">
      <c r="A90" s="66">
        <v>88</v>
      </c>
      <c r="B90" s="66">
        <f t="shared" si="17"/>
        <v>22</v>
      </c>
      <c r="C90" s="67">
        <f t="shared" si="18"/>
        <v>132</v>
      </c>
      <c r="D90" s="68">
        <f t="shared" si="20"/>
        <v>21</v>
      </c>
      <c r="E90" s="71">
        <f t="shared" si="21"/>
        <v>153</v>
      </c>
      <c r="F90" s="67">
        <v>0</v>
      </c>
      <c r="G90" s="67">
        <v>22</v>
      </c>
      <c r="H90" s="67">
        <v>0</v>
      </c>
      <c r="I90" s="67">
        <v>0</v>
      </c>
      <c r="J90" s="67">
        <f t="shared" si="22"/>
        <v>44</v>
      </c>
      <c r="K90" s="67">
        <f t="shared" si="22"/>
        <v>44</v>
      </c>
      <c r="L90" s="67">
        <f t="shared" si="22"/>
        <v>44</v>
      </c>
      <c r="M90" s="67">
        <f t="shared" si="23"/>
        <v>0</v>
      </c>
      <c r="N90" s="67">
        <f t="shared" si="23"/>
        <v>0</v>
      </c>
      <c r="P90" s="70">
        <f t="shared" si="24"/>
        <v>0</v>
      </c>
      <c r="Q90" s="70">
        <f t="shared" si="25"/>
        <v>6</v>
      </c>
      <c r="R90" s="70">
        <f t="shared" si="26"/>
        <v>8</v>
      </c>
      <c r="S90" s="70">
        <f t="shared" si="27"/>
        <v>4</v>
      </c>
      <c r="T90" s="70">
        <f t="shared" si="28"/>
        <v>2</v>
      </c>
      <c r="U90" s="70">
        <f t="shared" si="29"/>
        <v>1</v>
      </c>
      <c r="V90" s="66">
        <f t="shared" si="19"/>
        <v>88</v>
      </c>
    </row>
    <row r="91" spans="1:22" ht="12.75" x14ac:dyDescent="0.2">
      <c r="A91" s="66">
        <v>89</v>
      </c>
      <c r="B91" s="66">
        <f t="shared" si="17"/>
        <v>23</v>
      </c>
      <c r="C91" s="67">
        <f t="shared" si="18"/>
        <v>129</v>
      </c>
      <c r="D91" s="68">
        <f t="shared" si="20"/>
        <v>22</v>
      </c>
      <c r="E91" s="71">
        <f t="shared" si="21"/>
        <v>151</v>
      </c>
      <c r="F91" s="67">
        <v>3</v>
      </c>
      <c r="G91" s="67">
        <v>20</v>
      </c>
      <c r="H91" s="67">
        <v>0</v>
      </c>
      <c r="I91" s="67">
        <v>0</v>
      </c>
      <c r="J91" s="67">
        <f t="shared" si="22"/>
        <v>43</v>
      </c>
      <c r="K91" s="67">
        <f t="shared" si="22"/>
        <v>43</v>
      </c>
      <c r="L91" s="67">
        <f t="shared" si="22"/>
        <v>43</v>
      </c>
      <c r="M91" s="67">
        <f t="shared" si="23"/>
        <v>0</v>
      </c>
      <c r="N91" s="67">
        <f t="shared" si="23"/>
        <v>0</v>
      </c>
      <c r="P91" s="70">
        <f t="shared" si="24"/>
        <v>0</v>
      </c>
      <c r="Q91" s="70">
        <f t="shared" si="25"/>
        <v>7</v>
      </c>
      <c r="R91" s="70">
        <f t="shared" si="26"/>
        <v>8</v>
      </c>
      <c r="S91" s="70">
        <f t="shared" si="27"/>
        <v>4</v>
      </c>
      <c r="T91" s="70">
        <f t="shared" si="28"/>
        <v>2</v>
      </c>
      <c r="U91" s="70">
        <f t="shared" si="29"/>
        <v>1</v>
      </c>
      <c r="V91" s="66">
        <f t="shared" si="19"/>
        <v>89</v>
      </c>
    </row>
    <row r="92" spans="1:22" ht="12.75" x14ac:dyDescent="0.2">
      <c r="A92" s="66">
        <v>90</v>
      </c>
      <c r="B92" s="66">
        <f t="shared" si="17"/>
        <v>23</v>
      </c>
      <c r="C92" s="67">
        <f t="shared" si="18"/>
        <v>132</v>
      </c>
      <c r="D92" s="68">
        <f t="shared" si="20"/>
        <v>22</v>
      </c>
      <c r="E92" s="71">
        <f t="shared" si="21"/>
        <v>154</v>
      </c>
      <c r="F92" s="67">
        <v>2</v>
      </c>
      <c r="G92" s="67">
        <v>21</v>
      </c>
      <c r="H92" s="67">
        <v>0</v>
      </c>
      <c r="I92" s="67">
        <v>0</v>
      </c>
      <c r="J92" s="67">
        <f t="shared" si="22"/>
        <v>44</v>
      </c>
      <c r="K92" s="67">
        <f t="shared" si="22"/>
        <v>44</v>
      </c>
      <c r="L92" s="67">
        <f t="shared" si="22"/>
        <v>44</v>
      </c>
      <c r="M92" s="67">
        <f t="shared" si="23"/>
        <v>0</v>
      </c>
      <c r="N92" s="67">
        <f t="shared" si="23"/>
        <v>0</v>
      </c>
      <c r="P92" s="70">
        <f t="shared" si="24"/>
        <v>0</v>
      </c>
      <c r="Q92" s="70">
        <f t="shared" si="25"/>
        <v>7</v>
      </c>
      <c r="R92" s="70">
        <f t="shared" si="26"/>
        <v>8</v>
      </c>
      <c r="S92" s="70">
        <f t="shared" si="27"/>
        <v>4</v>
      </c>
      <c r="T92" s="70">
        <f t="shared" si="28"/>
        <v>2</v>
      </c>
      <c r="U92" s="70">
        <f t="shared" si="29"/>
        <v>1</v>
      </c>
      <c r="V92" s="66">
        <f t="shared" si="19"/>
        <v>90</v>
      </c>
    </row>
    <row r="93" spans="1:22" ht="12.75" x14ac:dyDescent="0.2">
      <c r="A93" s="66">
        <v>91</v>
      </c>
      <c r="B93" s="66">
        <f t="shared" si="17"/>
        <v>23</v>
      </c>
      <c r="C93" s="67">
        <f t="shared" si="18"/>
        <v>135</v>
      </c>
      <c r="D93" s="68">
        <f t="shared" si="20"/>
        <v>22</v>
      </c>
      <c r="E93" s="71">
        <f t="shared" si="21"/>
        <v>157</v>
      </c>
      <c r="F93" s="67">
        <v>1</v>
      </c>
      <c r="G93" s="67">
        <v>22</v>
      </c>
      <c r="H93" s="67">
        <v>0</v>
      </c>
      <c r="I93" s="67">
        <v>0</v>
      </c>
      <c r="J93" s="67">
        <f t="shared" si="22"/>
        <v>45</v>
      </c>
      <c r="K93" s="67">
        <f t="shared" si="22"/>
        <v>45</v>
      </c>
      <c r="L93" s="67">
        <f t="shared" si="22"/>
        <v>45</v>
      </c>
      <c r="M93" s="67">
        <f t="shared" si="23"/>
        <v>0</v>
      </c>
      <c r="N93" s="67">
        <f t="shared" si="23"/>
        <v>0</v>
      </c>
      <c r="P93" s="70">
        <f t="shared" si="24"/>
        <v>0</v>
      </c>
      <c r="Q93" s="70">
        <f t="shared" si="25"/>
        <v>7</v>
      </c>
      <c r="R93" s="70">
        <f t="shared" si="26"/>
        <v>8</v>
      </c>
      <c r="S93" s="70">
        <f t="shared" si="27"/>
        <v>4</v>
      </c>
      <c r="T93" s="70">
        <f t="shared" si="28"/>
        <v>2</v>
      </c>
      <c r="U93" s="70">
        <f t="shared" si="29"/>
        <v>1</v>
      </c>
      <c r="V93" s="66">
        <f t="shared" si="19"/>
        <v>91</v>
      </c>
    </row>
    <row r="94" spans="1:22" ht="12.75" x14ac:dyDescent="0.2">
      <c r="A94" s="66">
        <v>92</v>
      </c>
      <c r="B94" s="66">
        <f t="shared" si="17"/>
        <v>23</v>
      </c>
      <c r="C94" s="67">
        <f t="shared" si="18"/>
        <v>138</v>
      </c>
      <c r="D94" s="68">
        <f t="shared" si="20"/>
        <v>22</v>
      </c>
      <c r="E94" s="71">
        <f t="shared" si="21"/>
        <v>160</v>
      </c>
      <c r="F94" s="67">
        <v>0</v>
      </c>
      <c r="G94" s="67">
        <v>23</v>
      </c>
      <c r="H94" s="67">
        <v>0</v>
      </c>
      <c r="I94" s="67">
        <v>0</v>
      </c>
      <c r="J94" s="67">
        <f t="shared" si="22"/>
        <v>46</v>
      </c>
      <c r="K94" s="67">
        <f t="shared" si="22"/>
        <v>46</v>
      </c>
      <c r="L94" s="67">
        <f t="shared" si="22"/>
        <v>46</v>
      </c>
      <c r="M94" s="67">
        <f t="shared" si="23"/>
        <v>0</v>
      </c>
      <c r="N94" s="67">
        <f t="shared" si="23"/>
        <v>0</v>
      </c>
      <c r="P94" s="70">
        <f t="shared" si="24"/>
        <v>0</v>
      </c>
      <c r="Q94" s="70">
        <f t="shared" si="25"/>
        <v>7</v>
      </c>
      <c r="R94" s="70">
        <f t="shared" si="26"/>
        <v>8</v>
      </c>
      <c r="S94" s="70">
        <f t="shared" si="27"/>
        <v>4</v>
      </c>
      <c r="T94" s="70">
        <f t="shared" si="28"/>
        <v>2</v>
      </c>
      <c r="U94" s="70">
        <f t="shared" si="29"/>
        <v>1</v>
      </c>
      <c r="V94" s="66">
        <f t="shared" si="19"/>
        <v>92</v>
      </c>
    </row>
    <row r="95" spans="1:22" ht="12.75" x14ac:dyDescent="0.2">
      <c r="A95" s="66">
        <v>93</v>
      </c>
      <c r="B95" s="66">
        <f t="shared" si="17"/>
        <v>24</v>
      </c>
      <c r="C95" s="67">
        <f t="shared" si="18"/>
        <v>135</v>
      </c>
      <c r="D95" s="68">
        <f t="shared" si="20"/>
        <v>23</v>
      </c>
      <c r="E95" s="71">
        <f t="shared" si="21"/>
        <v>158</v>
      </c>
      <c r="F95" s="67">
        <v>3</v>
      </c>
      <c r="G95" s="67">
        <v>21</v>
      </c>
      <c r="H95" s="67">
        <v>0</v>
      </c>
      <c r="I95" s="67">
        <v>0</v>
      </c>
      <c r="J95" s="67">
        <f t="shared" si="22"/>
        <v>45</v>
      </c>
      <c r="K95" s="67">
        <f t="shared" si="22"/>
        <v>45</v>
      </c>
      <c r="L95" s="67">
        <f t="shared" si="22"/>
        <v>45</v>
      </c>
      <c r="M95" s="67">
        <f t="shared" si="23"/>
        <v>0</v>
      </c>
      <c r="N95" s="67">
        <f t="shared" si="23"/>
        <v>0</v>
      </c>
      <c r="P95" s="70">
        <f t="shared" si="24"/>
        <v>0</v>
      </c>
      <c r="Q95" s="70">
        <f t="shared" si="25"/>
        <v>8</v>
      </c>
      <c r="R95" s="70">
        <f t="shared" si="26"/>
        <v>8</v>
      </c>
      <c r="S95" s="70">
        <f t="shared" si="27"/>
        <v>4</v>
      </c>
      <c r="T95" s="70">
        <f t="shared" si="28"/>
        <v>2</v>
      </c>
      <c r="U95" s="70">
        <f t="shared" si="29"/>
        <v>1</v>
      </c>
      <c r="V95" s="66">
        <f t="shared" si="19"/>
        <v>93</v>
      </c>
    </row>
    <row r="96" spans="1:22" ht="12.75" x14ac:dyDescent="0.2">
      <c r="A96" s="66">
        <v>94</v>
      </c>
      <c r="B96" s="66">
        <f t="shared" si="17"/>
        <v>24</v>
      </c>
      <c r="C96" s="67">
        <f t="shared" si="18"/>
        <v>138</v>
      </c>
      <c r="D96" s="68">
        <f t="shared" si="20"/>
        <v>23</v>
      </c>
      <c r="E96" s="71">
        <f t="shared" si="21"/>
        <v>161</v>
      </c>
      <c r="F96" s="67">
        <v>2</v>
      </c>
      <c r="G96" s="67">
        <v>22</v>
      </c>
      <c r="H96" s="67">
        <v>0</v>
      </c>
      <c r="I96" s="67">
        <v>0</v>
      </c>
      <c r="J96" s="67">
        <f t="shared" si="22"/>
        <v>46</v>
      </c>
      <c r="K96" s="67">
        <f t="shared" si="22"/>
        <v>46</v>
      </c>
      <c r="L96" s="67">
        <f t="shared" si="22"/>
        <v>46</v>
      </c>
      <c r="M96" s="67">
        <f t="shared" si="23"/>
        <v>0</v>
      </c>
      <c r="N96" s="67">
        <f t="shared" si="23"/>
        <v>0</v>
      </c>
      <c r="P96" s="70">
        <f t="shared" si="24"/>
        <v>0</v>
      </c>
      <c r="Q96" s="70">
        <f t="shared" si="25"/>
        <v>8</v>
      </c>
      <c r="R96" s="70">
        <f t="shared" si="26"/>
        <v>8</v>
      </c>
      <c r="S96" s="70">
        <f t="shared" si="27"/>
        <v>4</v>
      </c>
      <c r="T96" s="70">
        <f t="shared" si="28"/>
        <v>2</v>
      </c>
      <c r="U96" s="70">
        <f t="shared" si="29"/>
        <v>1</v>
      </c>
      <c r="V96" s="66">
        <f t="shared" si="19"/>
        <v>94</v>
      </c>
    </row>
    <row r="97" spans="1:22" ht="12.75" x14ac:dyDescent="0.2">
      <c r="A97" s="66">
        <v>95</v>
      </c>
      <c r="B97" s="66">
        <f t="shared" si="17"/>
        <v>24</v>
      </c>
      <c r="C97" s="67">
        <f t="shared" si="18"/>
        <v>141</v>
      </c>
      <c r="D97" s="68">
        <f t="shared" si="20"/>
        <v>23</v>
      </c>
      <c r="E97" s="71">
        <f t="shared" si="21"/>
        <v>164</v>
      </c>
      <c r="F97" s="67">
        <v>1</v>
      </c>
      <c r="G97" s="67">
        <v>23</v>
      </c>
      <c r="H97" s="67">
        <v>0</v>
      </c>
      <c r="I97" s="67">
        <v>0</v>
      </c>
      <c r="J97" s="67">
        <f t="shared" si="22"/>
        <v>47</v>
      </c>
      <c r="K97" s="67">
        <f t="shared" si="22"/>
        <v>47</v>
      </c>
      <c r="L97" s="67">
        <f t="shared" si="22"/>
        <v>47</v>
      </c>
      <c r="M97" s="67">
        <f t="shared" si="23"/>
        <v>0</v>
      </c>
      <c r="N97" s="67">
        <f t="shared" si="23"/>
        <v>0</v>
      </c>
      <c r="P97" s="70">
        <f t="shared" si="24"/>
        <v>0</v>
      </c>
      <c r="Q97" s="70">
        <f t="shared" si="25"/>
        <v>8</v>
      </c>
      <c r="R97" s="70">
        <f t="shared" si="26"/>
        <v>8</v>
      </c>
      <c r="S97" s="70">
        <f t="shared" si="27"/>
        <v>4</v>
      </c>
      <c r="T97" s="70">
        <f t="shared" si="28"/>
        <v>2</v>
      </c>
      <c r="U97" s="70">
        <f t="shared" si="29"/>
        <v>1</v>
      </c>
      <c r="V97" s="66">
        <f t="shared" si="19"/>
        <v>95</v>
      </c>
    </row>
    <row r="98" spans="1:22" ht="12.75" x14ac:dyDescent="0.2">
      <c r="A98" s="66">
        <v>96</v>
      </c>
      <c r="B98" s="66">
        <f t="shared" ref="B98:B130" si="30">SUM(F98:I98)</f>
        <v>24</v>
      </c>
      <c r="C98" s="67">
        <f t="shared" ref="C98:C130" si="31">F98*3+G98*6+H98*10+I98*15</f>
        <v>144</v>
      </c>
      <c r="D98" s="68">
        <f t="shared" si="20"/>
        <v>23</v>
      </c>
      <c r="E98" s="71">
        <f t="shared" si="21"/>
        <v>167</v>
      </c>
      <c r="F98" s="67">
        <v>0</v>
      </c>
      <c r="G98" s="67">
        <v>24</v>
      </c>
      <c r="H98" s="67">
        <v>0</v>
      </c>
      <c r="I98" s="67">
        <v>0</v>
      </c>
      <c r="J98" s="67">
        <f t="shared" si="22"/>
        <v>48</v>
      </c>
      <c r="K98" s="67">
        <f t="shared" si="22"/>
        <v>48</v>
      </c>
      <c r="L98" s="67">
        <f t="shared" si="22"/>
        <v>48</v>
      </c>
      <c r="M98" s="67">
        <f t="shared" si="23"/>
        <v>0</v>
      </c>
      <c r="N98" s="67">
        <f t="shared" si="23"/>
        <v>0</v>
      </c>
      <c r="P98" s="70">
        <f t="shared" si="24"/>
        <v>0</v>
      </c>
      <c r="Q98" s="70">
        <f t="shared" si="25"/>
        <v>8</v>
      </c>
      <c r="R98" s="70">
        <f t="shared" si="26"/>
        <v>8</v>
      </c>
      <c r="S98" s="70">
        <f t="shared" si="27"/>
        <v>4</v>
      </c>
      <c r="T98" s="70">
        <f t="shared" si="28"/>
        <v>2</v>
      </c>
      <c r="U98" s="70">
        <f t="shared" si="29"/>
        <v>1</v>
      </c>
      <c r="V98" s="66">
        <f t="shared" ref="V98:V130" si="32">F98*3+G98*4+H98*5+I98*6</f>
        <v>96</v>
      </c>
    </row>
    <row r="99" spans="1:22" ht="12.75" x14ac:dyDescent="0.2">
      <c r="A99" s="66">
        <v>97</v>
      </c>
      <c r="B99" s="66">
        <f t="shared" si="30"/>
        <v>25</v>
      </c>
      <c r="C99" s="67">
        <f t="shared" si="31"/>
        <v>141</v>
      </c>
      <c r="D99" s="68">
        <f t="shared" si="20"/>
        <v>24</v>
      </c>
      <c r="E99" s="71">
        <f t="shared" si="21"/>
        <v>165</v>
      </c>
      <c r="F99" s="67">
        <v>3</v>
      </c>
      <c r="G99" s="67">
        <v>22</v>
      </c>
      <c r="H99" s="67">
        <v>0</v>
      </c>
      <c r="I99" s="67">
        <v>0</v>
      </c>
      <c r="J99" s="67">
        <f t="shared" si="22"/>
        <v>47</v>
      </c>
      <c r="K99" s="67">
        <f t="shared" si="22"/>
        <v>47</v>
      </c>
      <c r="L99" s="67">
        <f t="shared" si="22"/>
        <v>47</v>
      </c>
      <c r="M99" s="67">
        <f t="shared" ref="M99:N130" si="33">$H99*2+$I99*3</f>
        <v>0</v>
      </c>
      <c r="N99" s="67">
        <f t="shared" si="33"/>
        <v>0</v>
      </c>
      <c r="P99" s="70">
        <f t="shared" si="24"/>
        <v>0</v>
      </c>
      <c r="Q99" s="70">
        <f t="shared" si="25"/>
        <v>9</v>
      </c>
      <c r="R99" s="70">
        <f t="shared" si="26"/>
        <v>8</v>
      </c>
      <c r="S99" s="70">
        <f t="shared" si="27"/>
        <v>4</v>
      </c>
      <c r="T99" s="70">
        <f t="shared" si="28"/>
        <v>2</v>
      </c>
      <c r="U99" s="70">
        <f t="shared" si="29"/>
        <v>1</v>
      </c>
      <c r="V99" s="66">
        <f t="shared" si="32"/>
        <v>97</v>
      </c>
    </row>
    <row r="100" spans="1:22" ht="12.75" x14ac:dyDescent="0.2">
      <c r="A100" s="66">
        <v>98</v>
      </c>
      <c r="B100" s="66">
        <f t="shared" si="30"/>
        <v>25</v>
      </c>
      <c r="C100" s="67">
        <f t="shared" si="31"/>
        <v>144</v>
      </c>
      <c r="D100" s="68">
        <f t="shared" si="20"/>
        <v>24</v>
      </c>
      <c r="E100" s="71">
        <f t="shared" si="21"/>
        <v>168</v>
      </c>
      <c r="F100" s="67">
        <v>2</v>
      </c>
      <c r="G100" s="67">
        <v>23</v>
      </c>
      <c r="H100" s="67">
        <v>0</v>
      </c>
      <c r="I100" s="67">
        <v>0</v>
      </c>
      <c r="J100" s="67">
        <f t="shared" si="22"/>
        <v>48</v>
      </c>
      <c r="K100" s="67">
        <f t="shared" si="22"/>
        <v>48</v>
      </c>
      <c r="L100" s="67">
        <f t="shared" si="22"/>
        <v>48</v>
      </c>
      <c r="M100" s="67">
        <f t="shared" si="33"/>
        <v>0</v>
      </c>
      <c r="N100" s="67">
        <f t="shared" si="33"/>
        <v>0</v>
      </c>
      <c r="P100" s="70">
        <f t="shared" si="24"/>
        <v>0</v>
      </c>
      <c r="Q100" s="70">
        <f t="shared" si="25"/>
        <v>9</v>
      </c>
      <c r="R100" s="70">
        <f t="shared" si="26"/>
        <v>8</v>
      </c>
      <c r="S100" s="70">
        <f t="shared" si="27"/>
        <v>4</v>
      </c>
      <c r="T100" s="70">
        <f t="shared" si="28"/>
        <v>2</v>
      </c>
      <c r="U100" s="70">
        <f t="shared" si="29"/>
        <v>1</v>
      </c>
      <c r="V100" s="66">
        <f t="shared" si="32"/>
        <v>98</v>
      </c>
    </row>
    <row r="101" spans="1:22" ht="12.75" x14ac:dyDescent="0.2">
      <c r="A101" s="66">
        <v>99</v>
      </c>
      <c r="B101" s="66">
        <f t="shared" si="30"/>
        <v>25</v>
      </c>
      <c r="C101" s="67">
        <f t="shared" si="31"/>
        <v>147</v>
      </c>
      <c r="D101" s="68">
        <f t="shared" si="20"/>
        <v>24</v>
      </c>
      <c r="E101" s="71">
        <f t="shared" si="21"/>
        <v>171</v>
      </c>
      <c r="F101" s="67">
        <v>1</v>
      </c>
      <c r="G101" s="67">
        <v>24</v>
      </c>
      <c r="H101" s="67">
        <v>0</v>
      </c>
      <c r="I101" s="67">
        <v>0</v>
      </c>
      <c r="J101" s="67">
        <f t="shared" si="22"/>
        <v>49</v>
      </c>
      <c r="K101" s="67">
        <f t="shared" si="22"/>
        <v>49</v>
      </c>
      <c r="L101" s="67">
        <f t="shared" si="22"/>
        <v>49</v>
      </c>
      <c r="M101" s="67">
        <f t="shared" si="33"/>
        <v>0</v>
      </c>
      <c r="N101" s="67">
        <f t="shared" si="33"/>
        <v>0</v>
      </c>
      <c r="P101" s="70">
        <f t="shared" si="24"/>
        <v>0</v>
      </c>
      <c r="Q101" s="70">
        <f t="shared" si="25"/>
        <v>9</v>
      </c>
      <c r="R101" s="70">
        <f t="shared" si="26"/>
        <v>8</v>
      </c>
      <c r="S101" s="70">
        <f t="shared" si="27"/>
        <v>4</v>
      </c>
      <c r="T101" s="70">
        <f t="shared" si="28"/>
        <v>2</v>
      </c>
      <c r="U101" s="70">
        <f t="shared" si="29"/>
        <v>1</v>
      </c>
      <c r="V101" s="66">
        <f t="shared" si="32"/>
        <v>99</v>
      </c>
    </row>
    <row r="102" spans="1:22" ht="12.75" x14ac:dyDescent="0.2">
      <c r="A102" s="66">
        <v>100</v>
      </c>
      <c r="B102" s="66">
        <f t="shared" si="30"/>
        <v>25</v>
      </c>
      <c r="C102" s="67">
        <f t="shared" si="31"/>
        <v>150</v>
      </c>
      <c r="D102" s="68">
        <f t="shared" si="20"/>
        <v>24</v>
      </c>
      <c r="E102" s="71">
        <f t="shared" si="21"/>
        <v>174</v>
      </c>
      <c r="F102" s="67">
        <v>0</v>
      </c>
      <c r="G102" s="67">
        <v>25</v>
      </c>
      <c r="H102" s="67">
        <v>0</v>
      </c>
      <c r="I102" s="67">
        <v>0</v>
      </c>
      <c r="J102" s="67">
        <f t="shared" si="22"/>
        <v>50</v>
      </c>
      <c r="K102" s="67">
        <f t="shared" si="22"/>
        <v>50</v>
      </c>
      <c r="L102" s="67">
        <f t="shared" si="22"/>
        <v>50</v>
      </c>
      <c r="M102" s="67">
        <f t="shared" si="33"/>
        <v>0</v>
      </c>
      <c r="N102" s="67">
        <f t="shared" si="33"/>
        <v>0</v>
      </c>
      <c r="P102" s="70">
        <f t="shared" si="24"/>
        <v>0</v>
      </c>
      <c r="Q102" s="70">
        <f t="shared" si="25"/>
        <v>9</v>
      </c>
      <c r="R102" s="70">
        <f t="shared" si="26"/>
        <v>8</v>
      </c>
      <c r="S102" s="70">
        <f t="shared" si="27"/>
        <v>4</v>
      </c>
      <c r="T102" s="70">
        <f t="shared" si="28"/>
        <v>2</v>
      </c>
      <c r="U102" s="70">
        <f t="shared" si="29"/>
        <v>1</v>
      </c>
      <c r="V102" s="66">
        <f t="shared" si="32"/>
        <v>100</v>
      </c>
    </row>
    <row r="103" spans="1:22" ht="12.75" x14ac:dyDescent="0.2">
      <c r="A103" s="66">
        <v>101</v>
      </c>
      <c r="B103" s="66">
        <f t="shared" si="30"/>
        <v>26</v>
      </c>
      <c r="C103" s="67">
        <f t="shared" si="31"/>
        <v>147</v>
      </c>
      <c r="D103" s="68">
        <f t="shared" si="20"/>
        <v>25</v>
      </c>
      <c r="E103" s="71">
        <f t="shared" si="21"/>
        <v>172</v>
      </c>
      <c r="F103" s="67">
        <v>3</v>
      </c>
      <c r="G103" s="67">
        <v>23</v>
      </c>
      <c r="H103" s="67">
        <v>0</v>
      </c>
      <c r="I103" s="67">
        <v>0</v>
      </c>
      <c r="J103" s="67">
        <f t="shared" si="22"/>
        <v>49</v>
      </c>
      <c r="K103" s="67">
        <f t="shared" si="22"/>
        <v>49</v>
      </c>
      <c r="L103" s="67">
        <f t="shared" si="22"/>
        <v>49</v>
      </c>
      <c r="M103" s="67">
        <f t="shared" si="33"/>
        <v>0</v>
      </c>
      <c r="N103" s="67">
        <f t="shared" si="33"/>
        <v>0</v>
      </c>
      <c r="P103" s="70">
        <f t="shared" si="24"/>
        <v>0</v>
      </c>
      <c r="Q103" s="70">
        <f t="shared" si="25"/>
        <v>10</v>
      </c>
      <c r="R103" s="70">
        <f t="shared" si="26"/>
        <v>8</v>
      </c>
      <c r="S103" s="70">
        <f t="shared" si="27"/>
        <v>4</v>
      </c>
      <c r="T103" s="70">
        <f t="shared" si="28"/>
        <v>2</v>
      </c>
      <c r="U103" s="70">
        <f t="shared" si="29"/>
        <v>1</v>
      </c>
      <c r="V103" s="66">
        <f t="shared" si="32"/>
        <v>101</v>
      </c>
    </row>
    <row r="104" spans="1:22" ht="12.75" x14ac:dyDescent="0.2">
      <c r="A104" s="66">
        <v>102</v>
      </c>
      <c r="B104" s="66">
        <f t="shared" si="30"/>
        <v>26</v>
      </c>
      <c r="C104" s="67">
        <f t="shared" si="31"/>
        <v>150</v>
      </c>
      <c r="D104" s="68">
        <f t="shared" si="20"/>
        <v>25</v>
      </c>
      <c r="E104" s="71">
        <f t="shared" si="21"/>
        <v>175</v>
      </c>
      <c r="F104" s="67">
        <v>2</v>
      </c>
      <c r="G104" s="67">
        <v>24</v>
      </c>
      <c r="H104" s="67">
        <v>0</v>
      </c>
      <c r="I104" s="67">
        <v>0</v>
      </c>
      <c r="J104" s="67">
        <f t="shared" ref="J104:L130" si="34">$F104*1+$G104*2+$H104*2+$I104*3</f>
        <v>50</v>
      </c>
      <c r="K104" s="67">
        <f t="shared" si="34"/>
        <v>50</v>
      </c>
      <c r="L104" s="67">
        <f t="shared" si="34"/>
        <v>50</v>
      </c>
      <c r="M104" s="67">
        <f t="shared" si="33"/>
        <v>0</v>
      </c>
      <c r="N104" s="67">
        <f t="shared" si="33"/>
        <v>0</v>
      </c>
      <c r="P104" s="70">
        <f t="shared" si="24"/>
        <v>0</v>
      </c>
      <c r="Q104" s="70">
        <f t="shared" si="25"/>
        <v>10</v>
      </c>
      <c r="R104" s="70">
        <f t="shared" si="26"/>
        <v>8</v>
      </c>
      <c r="S104" s="70">
        <f t="shared" si="27"/>
        <v>4</v>
      </c>
      <c r="T104" s="70">
        <f t="shared" si="28"/>
        <v>2</v>
      </c>
      <c r="U104" s="70">
        <f t="shared" si="29"/>
        <v>1</v>
      </c>
      <c r="V104" s="66">
        <f t="shared" si="32"/>
        <v>102</v>
      </c>
    </row>
    <row r="105" spans="1:22" ht="12.75" x14ac:dyDescent="0.2">
      <c r="A105" s="66">
        <v>103</v>
      </c>
      <c r="B105" s="66">
        <f t="shared" si="30"/>
        <v>26</v>
      </c>
      <c r="C105" s="67">
        <f t="shared" si="31"/>
        <v>153</v>
      </c>
      <c r="D105" s="68">
        <f t="shared" si="20"/>
        <v>25</v>
      </c>
      <c r="E105" s="71">
        <f t="shared" si="21"/>
        <v>178</v>
      </c>
      <c r="F105" s="67">
        <v>1</v>
      </c>
      <c r="G105" s="67">
        <v>25</v>
      </c>
      <c r="H105" s="67">
        <v>0</v>
      </c>
      <c r="I105" s="67">
        <v>0</v>
      </c>
      <c r="J105" s="67">
        <f t="shared" si="34"/>
        <v>51</v>
      </c>
      <c r="K105" s="67">
        <f t="shared" si="34"/>
        <v>51</v>
      </c>
      <c r="L105" s="67">
        <f t="shared" si="34"/>
        <v>51</v>
      </c>
      <c r="M105" s="67">
        <f t="shared" si="33"/>
        <v>0</v>
      </c>
      <c r="N105" s="67">
        <f t="shared" si="33"/>
        <v>0</v>
      </c>
      <c r="P105" s="70">
        <f t="shared" si="24"/>
        <v>0</v>
      </c>
      <c r="Q105" s="70">
        <f t="shared" si="25"/>
        <v>10</v>
      </c>
      <c r="R105" s="70">
        <f t="shared" si="26"/>
        <v>8</v>
      </c>
      <c r="S105" s="70">
        <f t="shared" si="27"/>
        <v>4</v>
      </c>
      <c r="T105" s="70">
        <f t="shared" si="28"/>
        <v>2</v>
      </c>
      <c r="U105" s="70">
        <f t="shared" si="29"/>
        <v>1</v>
      </c>
      <c r="V105" s="66">
        <f t="shared" si="32"/>
        <v>103</v>
      </c>
    </row>
    <row r="106" spans="1:22" ht="12.75" x14ac:dyDescent="0.2">
      <c r="A106" s="66">
        <v>104</v>
      </c>
      <c r="B106" s="66">
        <f t="shared" si="30"/>
        <v>26</v>
      </c>
      <c r="C106" s="67">
        <f t="shared" si="31"/>
        <v>156</v>
      </c>
      <c r="D106" s="68">
        <f t="shared" si="20"/>
        <v>25</v>
      </c>
      <c r="E106" s="71">
        <f t="shared" si="21"/>
        <v>181</v>
      </c>
      <c r="F106" s="67">
        <v>0</v>
      </c>
      <c r="G106" s="67">
        <v>26</v>
      </c>
      <c r="H106" s="67">
        <v>0</v>
      </c>
      <c r="I106" s="67">
        <v>0</v>
      </c>
      <c r="J106" s="67">
        <f t="shared" si="34"/>
        <v>52</v>
      </c>
      <c r="K106" s="67">
        <f t="shared" si="34"/>
        <v>52</v>
      </c>
      <c r="L106" s="67">
        <f t="shared" si="34"/>
        <v>52</v>
      </c>
      <c r="M106" s="67">
        <f t="shared" si="33"/>
        <v>0</v>
      </c>
      <c r="N106" s="67">
        <f t="shared" si="33"/>
        <v>0</v>
      </c>
      <c r="P106" s="70">
        <f t="shared" si="24"/>
        <v>0</v>
      </c>
      <c r="Q106" s="70">
        <f t="shared" si="25"/>
        <v>10</v>
      </c>
      <c r="R106" s="70">
        <f t="shared" si="26"/>
        <v>8</v>
      </c>
      <c r="S106" s="70">
        <f t="shared" si="27"/>
        <v>4</v>
      </c>
      <c r="T106" s="70">
        <f t="shared" si="28"/>
        <v>2</v>
      </c>
      <c r="U106" s="70">
        <f t="shared" si="29"/>
        <v>1</v>
      </c>
      <c r="V106" s="66">
        <f t="shared" si="32"/>
        <v>104</v>
      </c>
    </row>
    <row r="107" spans="1:22" ht="12.75" x14ac:dyDescent="0.2">
      <c r="A107" s="66">
        <v>105</v>
      </c>
      <c r="B107" s="66">
        <f t="shared" si="30"/>
        <v>27</v>
      </c>
      <c r="C107" s="67">
        <f t="shared" si="31"/>
        <v>153</v>
      </c>
      <c r="D107" s="68">
        <f t="shared" si="20"/>
        <v>26</v>
      </c>
      <c r="E107" s="71">
        <f t="shared" si="21"/>
        <v>179</v>
      </c>
      <c r="F107" s="67">
        <v>3</v>
      </c>
      <c r="G107" s="67">
        <v>24</v>
      </c>
      <c r="H107" s="67">
        <v>0</v>
      </c>
      <c r="I107" s="67">
        <v>0</v>
      </c>
      <c r="J107" s="67">
        <f t="shared" si="34"/>
        <v>51</v>
      </c>
      <c r="K107" s="67">
        <f t="shared" si="34"/>
        <v>51</v>
      </c>
      <c r="L107" s="67">
        <f t="shared" si="34"/>
        <v>51</v>
      </c>
      <c r="M107" s="67">
        <f t="shared" si="33"/>
        <v>0</v>
      </c>
      <c r="N107" s="67">
        <f t="shared" si="33"/>
        <v>0</v>
      </c>
      <c r="P107" s="70">
        <f t="shared" si="24"/>
        <v>0</v>
      </c>
      <c r="Q107" s="70">
        <f t="shared" si="25"/>
        <v>11</v>
      </c>
      <c r="R107" s="70">
        <f t="shared" si="26"/>
        <v>8</v>
      </c>
      <c r="S107" s="70">
        <f t="shared" si="27"/>
        <v>4</v>
      </c>
      <c r="T107" s="70">
        <f t="shared" si="28"/>
        <v>2</v>
      </c>
      <c r="U107" s="70">
        <f t="shared" si="29"/>
        <v>1</v>
      </c>
      <c r="V107" s="66">
        <f t="shared" si="32"/>
        <v>105</v>
      </c>
    </row>
    <row r="108" spans="1:22" ht="12.75" x14ac:dyDescent="0.2">
      <c r="A108" s="66">
        <v>106</v>
      </c>
      <c r="B108" s="66">
        <f t="shared" si="30"/>
        <v>27</v>
      </c>
      <c r="C108" s="67">
        <f t="shared" si="31"/>
        <v>156</v>
      </c>
      <c r="D108" s="68">
        <f t="shared" si="20"/>
        <v>26</v>
      </c>
      <c r="E108" s="71">
        <f t="shared" si="21"/>
        <v>182</v>
      </c>
      <c r="F108" s="67">
        <v>2</v>
      </c>
      <c r="G108" s="67">
        <v>25</v>
      </c>
      <c r="H108" s="67">
        <v>0</v>
      </c>
      <c r="I108" s="67">
        <v>0</v>
      </c>
      <c r="J108" s="67">
        <f t="shared" si="34"/>
        <v>52</v>
      </c>
      <c r="K108" s="67">
        <f t="shared" si="34"/>
        <v>52</v>
      </c>
      <c r="L108" s="67">
        <f t="shared" si="34"/>
        <v>52</v>
      </c>
      <c r="M108" s="67">
        <f t="shared" si="33"/>
        <v>0</v>
      </c>
      <c r="N108" s="67">
        <f t="shared" si="33"/>
        <v>0</v>
      </c>
      <c r="P108" s="70">
        <f t="shared" si="24"/>
        <v>0</v>
      </c>
      <c r="Q108" s="70">
        <f t="shared" si="25"/>
        <v>11</v>
      </c>
      <c r="R108" s="70">
        <f t="shared" si="26"/>
        <v>8</v>
      </c>
      <c r="S108" s="70">
        <f t="shared" si="27"/>
        <v>4</v>
      </c>
      <c r="T108" s="70">
        <f t="shared" si="28"/>
        <v>2</v>
      </c>
      <c r="U108" s="70">
        <f t="shared" si="29"/>
        <v>1</v>
      </c>
      <c r="V108" s="66">
        <f t="shared" si="32"/>
        <v>106</v>
      </c>
    </row>
    <row r="109" spans="1:22" ht="12.75" x14ac:dyDescent="0.2">
      <c r="A109" s="66">
        <v>107</v>
      </c>
      <c r="B109" s="66">
        <f t="shared" si="30"/>
        <v>27</v>
      </c>
      <c r="C109" s="67">
        <f t="shared" si="31"/>
        <v>159</v>
      </c>
      <c r="D109" s="68">
        <f t="shared" si="20"/>
        <v>26</v>
      </c>
      <c r="E109" s="71">
        <f t="shared" si="21"/>
        <v>185</v>
      </c>
      <c r="F109" s="67">
        <v>1</v>
      </c>
      <c r="G109" s="67">
        <v>26</v>
      </c>
      <c r="H109" s="67">
        <v>0</v>
      </c>
      <c r="I109" s="67">
        <v>0</v>
      </c>
      <c r="J109" s="67">
        <f t="shared" si="34"/>
        <v>53</v>
      </c>
      <c r="K109" s="67">
        <f t="shared" si="34"/>
        <v>53</v>
      </c>
      <c r="L109" s="67">
        <f t="shared" si="34"/>
        <v>53</v>
      </c>
      <c r="M109" s="67">
        <f t="shared" si="33"/>
        <v>0</v>
      </c>
      <c r="N109" s="67">
        <f t="shared" si="33"/>
        <v>0</v>
      </c>
      <c r="P109" s="70">
        <f t="shared" si="24"/>
        <v>0</v>
      </c>
      <c r="Q109" s="70">
        <f t="shared" si="25"/>
        <v>11</v>
      </c>
      <c r="R109" s="70">
        <f t="shared" si="26"/>
        <v>8</v>
      </c>
      <c r="S109" s="70">
        <f t="shared" si="27"/>
        <v>4</v>
      </c>
      <c r="T109" s="70">
        <f t="shared" si="28"/>
        <v>2</v>
      </c>
      <c r="U109" s="70">
        <f t="shared" si="29"/>
        <v>1</v>
      </c>
      <c r="V109" s="66">
        <f t="shared" si="32"/>
        <v>107</v>
      </c>
    </row>
    <row r="110" spans="1:22" ht="12.75" x14ac:dyDescent="0.2">
      <c r="A110" s="66">
        <v>108</v>
      </c>
      <c r="B110" s="66">
        <f t="shared" si="30"/>
        <v>27</v>
      </c>
      <c r="C110" s="67">
        <f t="shared" si="31"/>
        <v>162</v>
      </c>
      <c r="D110" s="68">
        <f t="shared" si="20"/>
        <v>26</v>
      </c>
      <c r="E110" s="71">
        <f t="shared" si="21"/>
        <v>188</v>
      </c>
      <c r="F110" s="67">
        <v>0</v>
      </c>
      <c r="G110" s="67">
        <v>27</v>
      </c>
      <c r="H110" s="67">
        <v>0</v>
      </c>
      <c r="I110" s="67">
        <v>0</v>
      </c>
      <c r="J110" s="67">
        <f t="shared" si="34"/>
        <v>54</v>
      </c>
      <c r="K110" s="67">
        <f t="shared" si="34"/>
        <v>54</v>
      </c>
      <c r="L110" s="67">
        <f t="shared" si="34"/>
        <v>54</v>
      </c>
      <c r="M110" s="67">
        <f t="shared" si="33"/>
        <v>0</v>
      </c>
      <c r="N110" s="67">
        <f t="shared" si="33"/>
        <v>0</v>
      </c>
      <c r="P110" s="70">
        <f t="shared" si="24"/>
        <v>0</v>
      </c>
      <c r="Q110" s="70">
        <f t="shared" si="25"/>
        <v>11</v>
      </c>
      <c r="R110" s="70">
        <f t="shared" si="26"/>
        <v>8</v>
      </c>
      <c r="S110" s="70">
        <f t="shared" si="27"/>
        <v>4</v>
      </c>
      <c r="T110" s="70">
        <f t="shared" si="28"/>
        <v>2</v>
      </c>
      <c r="U110" s="70">
        <f t="shared" si="29"/>
        <v>1</v>
      </c>
      <c r="V110" s="66">
        <f t="shared" si="32"/>
        <v>108</v>
      </c>
    </row>
    <row r="111" spans="1:22" ht="12.75" x14ac:dyDescent="0.2">
      <c r="A111" s="66">
        <v>109</v>
      </c>
      <c r="B111" s="66">
        <f t="shared" si="30"/>
        <v>28</v>
      </c>
      <c r="C111" s="67">
        <f t="shared" si="31"/>
        <v>159</v>
      </c>
      <c r="D111" s="68">
        <f t="shared" si="20"/>
        <v>27</v>
      </c>
      <c r="E111" s="71">
        <f t="shared" si="21"/>
        <v>186</v>
      </c>
      <c r="F111" s="67">
        <v>3</v>
      </c>
      <c r="G111" s="67">
        <v>25</v>
      </c>
      <c r="H111" s="67">
        <v>0</v>
      </c>
      <c r="I111" s="67">
        <v>0</v>
      </c>
      <c r="J111" s="67">
        <f t="shared" si="34"/>
        <v>53</v>
      </c>
      <c r="K111" s="67">
        <f t="shared" si="34"/>
        <v>53</v>
      </c>
      <c r="L111" s="67">
        <f t="shared" si="34"/>
        <v>53</v>
      </c>
      <c r="M111" s="67">
        <f t="shared" si="33"/>
        <v>0</v>
      </c>
      <c r="N111" s="67">
        <f t="shared" si="33"/>
        <v>0</v>
      </c>
      <c r="P111" s="70">
        <f t="shared" si="24"/>
        <v>0</v>
      </c>
      <c r="Q111" s="70">
        <f t="shared" si="25"/>
        <v>12</v>
      </c>
      <c r="R111" s="70">
        <f t="shared" si="26"/>
        <v>8</v>
      </c>
      <c r="S111" s="70">
        <f t="shared" si="27"/>
        <v>4</v>
      </c>
      <c r="T111" s="70">
        <f t="shared" si="28"/>
        <v>2</v>
      </c>
      <c r="U111" s="70">
        <f t="shared" si="29"/>
        <v>1</v>
      </c>
      <c r="V111" s="66">
        <f t="shared" si="32"/>
        <v>109</v>
      </c>
    </row>
    <row r="112" spans="1:22" ht="12.75" x14ac:dyDescent="0.2">
      <c r="A112" s="66">
        <v>110</v>
      </c>
      <c r="B112" s="66">
        <f t="shared" si="30"/>
        <v>28</v>
      </c>
      <c r="C112" s="67">
        <f t="shared" si="31"/>
        <v>162</v>
      </c>
      <c r="D112" s="68">
        <f t="shared" si="20"/>
        <v>27</v>
      </c>
      <c r="E112" s="71">
        <f t="shared" si="21"/>
        <v>189</v>
      </c>
      <c r="F112" s="67">
        <v>2</v>
      </c>
      <c r="G112" s="67">
        <v>26</v>
      </c>
      <c r="H112" s="67">
        <v>0</v>
      </c>
      <c r="I112" s="67">
        <v>0</v>
      </c>
      <c r="J112" s="67">
        <f t="shared" si="34"/>
        <v>54</v>
      </c>
      <c r="K112" s="67">
        <f t="shared" si="34"/>
        <v>54</v>
      </c>
      <c r="L112" s="67">
        <f t="shared" si="34"/>
        <v>54</v>
      </c>
      <c r="M112" s="67">
        <f t="shared" si="33"/>
        <v>0</v>
      </c>
      <c r="N112" s="67">
        <f t="shared" si="33"/>
        <v>0</v>
      </c>
      <c r="P112" s="70">
        <f t="shared" si="24"/>
        <v>0</v>
      </c>
      <c r="Q112" s="70">
        <f t="shared" si="25"/>
        <v>12</v>
      </c>
      <c r="R112" s="70">
        <f t="shared" si="26"/>
        <v>8</v>
      </c>
      <c r="S112" s="70">
        <f t="shared" si="27"/>
        <v>4</v>
      </c>
      <c r="T112" s="70">
        <f t="shared" si="28"/>
        <v>2</v>
      </c>
      <c r="U112" s="70">
        <f t="shared" si="29"/>
        <v>1</v>
      </c>
      <c r="V112" s="66">
        <f t="shared" si="32"/>
        <v>110</v>
      </c>
    </row>
    <row r="113" spans="1:22" ht="12.75" x14ac:dyDescent="0.2">
      <c r="A113" s="66">
        <v>111</v>
      </c>
      <c r="B113" s="66">
        <f t="shared" si="30"/>
        <v>28</v>
      </c>
      <c r="C113" s="67">
        <f t="shared" si="31"/>
        <v>165</v>
      </c>
      <c r="D113" s="68">
        <f t="shared" si="20"/>
        <v>27</v>
      </c>
      <c r="E113" s="71">
        <f t="shared" si="21"/>
        <v>192</v>
      </c>
      <c r="F113" s="67">
        <v>1</v>
      </c>
      <c r="G113" s="67">
        <v>27</v>
      </c>
      <c r="H113" s="67">
        <v>0</v>
      </c>
      <c r="I113" s="67">
        <v>0</v>
      </c>
      <c r="J113" s="67">
        <f t="shared" si="34"/>
        <v>55</v>
      </c>
      <c r="K113" s="67">
        <f t="shared" si="34"/>
        <v>55</v>
      </c>
      <c r="L113" s="67">
        <f t="shared" si="34"/>
        <v>55</v>
      </c>
      <c r="M113" s="67">
        <f t="shared" si="33"/>
        <v>0</v>
      </c>
      <c r="N113" s="67">
        <f t="shared" si="33"/>
        <v>0</v>
      </c>
      <c r="P113" s="70">
        <f t="shared" si="24"/>
        <v>0</v>
      </c>
      <c r="Q113" s="70">
        <f t="shared" si="25"/>
        <v>12</v>
      </c>
      <c r="R113" s="70">
        <f t="shared" si="26"/>
        <v>8</v>
      </c>
      <c r="S113" s="70">
        <f t="shared" si="27"/>
        <v>4</v>
      </c>
      <c r="T113" s="70">
        <f t="shared" si="28"/>
        <v>2</v>
      </c>
      <c r="U113" s="70">
        <f t="shared" si="29"/>
        <v>1</v>
      </c>
      <c r="V113" s="66">
        <f t="shared" si="32"/>
        <v>111</v>
      </c>
    </row>
    <row r="114" spans="1:22" ht="12.75" x14ac:dyDescent="0.2">
      <c r="A114" s="66">
        <v>112</v>
      </c>
      <c r="B114" s="66">
        <f t="shared" si="30"/>
        <v>28</v>
      </c>
      <c r="C114" s="67">
        <f t="shared" si="31"/>
        <v>168</v>
      </c>
      <c r="D114" s="68">
        <f t="shared" si="20"/>
        <v>27</v>
      </c>
      <c r="E114" s="71">
        <f t="shared" si="21"/>
        <v>195</v>
      </c>
      <c r="F114" s="67">
        <v>0</v>
      </c>
      <c r="G114" s="67">
        <v>28</v>
      </c>
      <c r="H114" s="67">
        <v>0</v>
      </c>
      <c r="I114" s="67">
        <v>0</v>
      </c>
      <c r="J114" s="67">
        <f t="shared" si="34"/>
        <v>56</v>
      </c>
      <c r="K114" s="67">
        <f t="shared" si="34"/>
        <v>56</v>
      </c>
      <c r="L114" s="67">
        <f t="shared" si="34"/>
        <v>56</v>
      </c>
      <c r="M114" s="67">
        <f t="shared" si="33"/>
        <v>0</v>
      </c>
      <c r="N114" s="67">
        <f t="shared" si="33"/>
        <v>0</v>
      </c>
      <c r="P114" s="70">
        <f t="shared" si="24"/>
        <v>0</v>
      </c>
      <c r="Q114" s="70">
        <f t="shared" si="25"/>
        <v>12</v>
      </c>
      <c r="R114" s="70">
        <f t="shared" si="26"/>
        <v>8</v>
      </c>
      <c r="S114" s="70">
        <f t="shared" si="27"/>
        <v>4</v>
      </c>
      <c r="T114" s="70">
        <f t="shared" si="28"/>
        <v>2</v>
      </c>
      <c r="U114" s="70">
        <f t="shared" si="29"/>
        <v>1</v>
      </c>
      <c r="V114" s="66">
        <f t="shared" si="32"/>
        <v>112</v>
      </c>
    </row>
    <row r="115" spans="1:22" ht="12.75" x14ac:dyDescent="0.2">
      <c r="A115" s="66">
        <v>113</v>
      </c>
      <c r="B115" s="66">
        <f t="shared" si="30"/>
        <v>29</v>
      </c>
      <c r="C115" s="67">
        <f t="shared" si="31"/>
        <v>165</v>
      </c>
      <c r="D115" s="68">
        <f t="shared" si="20"/>
        <v>28</v>
      </c>
      <c r="E115" s="71">
        <f t="shared" si="21"/>
        <v>193</v>
      </c>
      <c r="F115" s="67">
        <v>3</v>
      </c>
      <c r="G115" s="67">
        <v>26</v>
      </c>
      <c r="H115" s="67">
        <v>0</v>
      </c>
      <c r="I115" s="67">
        <v>0</v>
      </c>
      <c r="J115" s="67">
        <f t="shared" si="34"/>
        <v>55</v>
      </c>
      <c r="K115" s="67">
        <f t="shared" si="34"/>
        <v>55</v>
      </c>
      <c r="L115" s="67">
        <f t="shared" si="34"/>
        <v>55</v>
      </c>
      <c r="M115" s="67">
        <f t="shared" si="33"/>
        <v>0</v>
      </c>
      <c r="N115" s="67">
        <f t="shared" si="33"/>
        <v>0</v>
      </c>
      <c r="P115" s="70">
        <f t="shared" si="24"/>
        <v>0</v>
      </c>
      <c r="Q115" s="70">
        <f t="shared" si="25"/>
        <v>13</v>
      </c>
      <c r="R115" s="70">
        <f t="shared" si="26"/>
        <v>8</v>
      </c>
      <c r="S115" s="70">
        <f t="shared" si="27"/>
        <v>4</v>
      </c>
      <c r="T115" s="70">
        <f t="shared" si="28"/>
        <v>2</v>
      </c>
      <c r="U115" s="70">
        <f t="shared" si="29"/>
        <v>1</v>
      </c>
      <c r="V115" s="66">
        <f t="shared" si="32"/>
        <v>113</v>
      </c>
    </row>
    <row r="116" spans="1:22" ht="12.75" x14ac:dyDescent="0.2">
      <c r="A116" s="66">
        <v>114</v>
      </c>
      <c r="B116" s="66">
        <f t="shared" si="30"/>
        <v>29</v>
      </c>
      <c r="C116" s="67">
        <f t="shared" si="31"/>
        <v>168</v>
      </c>
      <c r="D116" s="68">
        <f t="shared" si="20"/>
        <v>28</v>
      </c>
      <c r="E116" s="71">
        <f t="shared" si="21"/>
        <v>196</v>
      </c>
      <c r="F116" s="67">
        <v>2</v>
      </c>
      <c r="G116" s="67">
        <v>27</v>
      </c>
      <c r="H116" s="67">
        <v>0</v>
      </c>
      <c r="I116" s="67">
        <v>0</v>
      </c>
      <c r="J116" s="67">
        <f t="shared" si="34"/>
        <v>56</v>
      </c>
      <c r="K116" s="67">
        <f t="shared" si="34"/>
        <v>56</v>
      </c>
      <c r="L116" s="67">
        <f t="shared" si="34"/>
        <v>56</v>
      </c>
      <c r="M116" s="67">
        <f t="shared" si="33"/>
        <v>0</v>
      </c>
      <c r="N116" s="67">
        <f t="shared" si="33"/>
        <v>0</v>
      </c>
      <c r="P116" s="70">
        <f t="shared" si="24"/>
        <v>0</v>
      </c>
      <c r="Q116" s="70">
        <f t="shared" si="25"/>
        <v>13</v>
      </c>
      <c r="R116" s="70">
        <f t="shared" si="26"/>
        <v>8</v>
      </c>
      <c r="S116" s="70">
        <f t="shared" si="27"/>
        <v>4</v>
      </c>
      <c r="T116" s="70">
        <f t="shared" si="28"/>
        <v>2</v>
      </c>
      <c r="U116" s="70">
        <f t="shared" si="29"/>
        <v>1</v>
      </c>
      <c r="V116" s="66">
        <f t="shared" si="32"/>
        <v>114</v>
      </c>
    </row>
    <row r="117" spans="1:22" ht="12.75" x14ac:dyDescent="0.2">
      <c r="A117" s="66">
        <v>115</v>
      </c>
      <c r="B117" s="66">
        <f t="shared" si="30"/>
        <v>29</v>
      </c>
      <c r="C117" s="67">
        <f t="shared" si="31"/>
        <v>171</v>
      </c>
      <c r="D117" s="68">
        <f t="shared" si="20"/>
        <v>28</v>
      </c>
      <c r="E117" s="71">
        <f t="shared" si="21"/>
        <v>199</v>
      </c>
      <c r="F117" s="67">
        <v>1</v>
      </c>
      <c r="G117" s="67">
        <v>28</v>
      </c>
      <c r="H117" s="67">
        <v>0</v>
      </c>
      <c r="I117" s="67">
        <v>0</v>
      </c>
      <c r="J117" s="67">
        <f t="shared" si="34"/>
        <v>57</v>
      </c>
      <c r="K117" s="67">
        <f t="shared" si="34"/>
        <v>57</v>
      </c>
      <c r="L117" s="67">
        <f t="shared" si="34"/>
        <v>57</v>
      </c>
      <c r="M117" s="67">
        <f t="shared" si="33"/>
        <v>0</v>
      </c>
      <c r="N117" s="67">
        <f t="shared" si="33"/>
        <v>0</v>
      </c>
      <c r="P117" s="70">
        <f t="shared" si="24"/>
        <v>0</v>
      </c>
      <c r="Q117" s="70">
        <f t="shared" si="25"/>
        <v>13</v>
      </c>
      <c r="R117" s="70">
        <f t="shared" si="26"/>
        <v>8</v>
      </c>
      <c r="S117" s="70">
        <f t="shared" si="27"/>
        <v>4</v>
      </c>
      <c r="T117" s="70">
        <f t="shared" si="28"/>
        <v>2</v>
      </c>
      <c r="U117" s="70">
        <f t="shared" si="29"/>
        <v>1</v>
      </c>
      <c r="V117" s="66">
        <f t="shared" si="32"/>
        <v>115</v>
      </c>
    </row>
    <row r="118" spans="1:22" ht="12.75" x14ac:dyDescent="0.2">
      <c r="A118" s="66">
        <v>116</v>
      </c>
      <c r="B118" s="66">
        <f t="shared" si="30"/>
        <v>29</v>
      </c>
      <c r="C118" s="67">
        <f t="shared" si="31"/>
        <v>174</v>
      </c>
      <c r="D118" s="68">
        <f t="shared" si="20"/>
        <v>28</v>
      </c>
      <c r="E118" s="71">
        <f t="shared" si="21"/>
        <v>202</v>
      </c>
      <c r="F118" s="67">
        <v>0</v>
      </c>
      <c r="G118" s="67">
        <v>29</v>
      </c>
      <c r="H118" s="67">
        <v>0</v>
      </c>
      <c r="I118" s="67">
        <v>0</v>
      </c>
      <c r="J118" s="67">
        <f t="shared" si="34"/>
        <v>58</v>
      </c>
      <c r="K118" s="67">
        <f t="shared" si="34"/>
        <v>58</v>
      </c>
      <c r="L118" s="67">
        <f t="shared" si="34"/>
        <v>58</v>
      </c>
      <c r="M118" s="67">
        <f t="shared" si="33"/>
        <v>0</v>
      </c>
      <c r="N118" s="67">
        <f t="shared" si="33"/>
        <v>0</v>
      </c>
      <c r="P118" s="70">
        <f t="shared" si="24"/>
        <v>0</v>
      </c>
      <c r="Q118" s="70">
        <f t="shared" si="25"/>
        <v>13</v>
      </c>
      <c r="R118" s="70">
        <f t="shared" si="26"/>
        <v>8</v>
      </c>
      <c r="S118" s="70">
        <f t="shared" si="27"/>
        <v>4</v>
      </c>
      <c r="T118" s="70">
        <f t="shared" si="28"/>
        <v>2</v>
      </c>
      <c r="U118" s="70">
        <f t="shared" si="29"/>
        <v>1</v>
      </c>
      <c r="V118" s="66">
        <f t="shared" si="32"/>
        <v>116</v>
      </c>
    </row>
    <row r="119" spans="1:22" ht="12.75" x14ac:dyDescent="0.2">
      <c r="A119" s="66">
        <v>117</v>
      </c>
      <c r="B119" s="66">
        <f t="shared" si="30"/>
        <v>30</v>
      </c>
      <c r="C119" s="67">
        <f t="shared" si="31"/>
        <v>171</v>
      </c>
      <c r="D119" s="68">
        <f t="shared" si="20"/>
        <v>29</v>
      </c>
      <c r="E119" s="71">
        <f t="shared" si="21"/>
        <v>200</v>
      </c>
      <c r="F119" s="67">
        <v>3</v>
      </c>
      <c r="G119" s="67">
        <v>27</v>
      </c>
      <c r="H119" s="67">
        <v>0</v>
      </c>
      <c r="I119" s="67">
        <v>0</v>
      </c>
      <c r="J119" s="67">
        <f t="shared" si="34"/>
        <v>57</v>
      </c>
      <c r="K119" s="67">
        <f t="shared" si="34"/>
        <v>57</v>
      </c>
      <c r="L119" s="67">
        <f t="shared" si="34"/>
        <v>57</v>
      </c>
      <c r="M119" s="67">
        <f t="shared" si="33"/>
        <v>0</v>
      </c>
      <c r="N119" s="67">
        <f t="shared" si="33"/>
        <v>0</v>
      </c>
      <c r="P119" s="70">
        <f t="shared" si="24"/>
        <v>0</v>
      </c>
      <c r="Q119" s="70">
        <f t="shared" si="25"/>
        <v>14</v>
      </c>
      <c r="R119" s="70">
        <f t="shared" si="26"/>
        <v>8</v>
      </c>
      <c r="S119" s="70">
        <f t="shared" si="27"/>
        <v>4</v>
      </c>
      <c r="T119" s="70">
        <f t="shared" si="28"/>
        <v>2</v>
      </c>
      <c r="U119" s="70">
        <f t="shared" si="29"/>
        <v>1</v>
      </c>
      <c r="V119" s="66">
        <f t="shared" si="32"/>
        <v>117</v>
      </c>
    </row>
    <row r="120" spans="1:22" ht="12.75" x14ac:dyDescent="0.2">
      <c r="A120" s="66">
        <v>118</v>
      </c>
      <c r="B120" s="66">
        <f t="shared" si="30"/>
        <v>30</v>
      </c>
      <c r="C120" s="67">
        <f t="shared" si="31"/>
        <v>174</v>
      </c>
      <c r="D120" s="68">
        <f t="shared" si="20"/>
        <v>29</v>
      </c>
      <c r="E120" s="71">
        <f t="shared" si="21"/>
        <v>203</v>
      </c>
      <c r="F120" s="67">
        <v>2</v>
      </c>
      <c r="G120" s="67">
        <v>28</v>
      </c>
      <c r="H120" s="67">
        <v>0</v>
      </c>
      <c r="I120" s="67">
        <v>0</v>
      </c>
      <c r="J120" s="67">
        <f t="shared" si="34"/>
        <v>58</v>
      </c>
      <c r="K120" s="67">
        <f t="shared" si="34"/>
        <v>58</v>
      </c>
      <c r="L120" s="67">
        <f t="shared" si="34"/>
        <v>58</v>
      </c>
      <c r="M120" s="67">
        <f t="shared" si="33"/>
        <v>0</v>
      </c>
      <c r="N120" s="67">
        <f t="shared" si="33"/>
        <v>0</v>
      </c>
      <c r="P120" s="70">
        <f t="shared" si="24"/>
        <v>0</v>
      </c>
      <c r="Q120" s="70">
        <f t="shared" si="25"/>
        <v>14</v>
      </c>
      <c r="R120" s="70">
        <f t="shared" si="26"/>
        <v>8</v>
      </c>
      <c r="S120" s="70">
        <f t="shared" si="27"/>
        <v>4</v>
      </c>
      <c r="T120" s="70">
        <f t="shared" si="28"/>
        <v>2</v>
      </c>
      <c r="U120" s="70">
        <f t="shared" si="29"/>
        <v>1</v>
      </c>
      <c r="V120" s="66">
        <f t="shared" si="32"/>
        <v>118</v>
      </c>
    </row>
    <row r="121" spans="1:22" ht="12.75" x14ac:dyDescent="0.2">
      <c r="A121" s="66">
        <v>119</v>
      </c>
      <c r="B121" s="66">
        <f t="shared" si="30"/>
        <v>30</v>
      </c>
      <c r="C121" s="67">
        <f t="shared" si="31"/>
        <v>177</v>
      </c>
      <c r="D121" s="68">
        <f t="shared" si="20"/>
        <v>29</v>
      </c>
      <c r="E121" s="71">
        <f t="shared" si="21"/>
        <v>206</v>
      </c>
      <c r="F121" s="67">
        <v>1</v>
      </c>
      <c r="G121" s="67">
        <v>29</v>
      </c>
      <c r="H121" s="67">
        <v>0</v>
      </c>
      <c r="I121" s="67">
        <v>0</v>
      </c>
      <c r="J121" s="67">
        <f t="shared" si="34"/>
        <v>59</v>
      </c>
      <c r="K121" s="67">
        <f t="shared" si="34"/>
        <v>59</v>
      </c>
      <c r="L121" s="67">
        <f t="shared" si="34"/>
        <v>59</v>
      </c>
      <c r="M121" s="67">
        <f t="shared" si="33"/>
        <v>0</v>
      </c>
      <c r="N121" s="67">
        <f t="shared" si="33"/>
        <v>0</v>
      </c>
      <c r="P121" s="70">
        <f t="shared" si="24"/>
        <v>0</v>
      </c>
      <c r="Q121" s="70">
        <f t="shared" si="25"/>
        <v>14</v>
      </c>
      <c r="R121" s="70">
        <f t="shared" si="26"/>
        <v>8</v>
      </c>
      <c r="S121" s="70">
        <f t="shared" si="27"/>
        <v>4</v>
      </c>
      <c r="T121" s="70">
        <f t="shared" si="28"/>
        <v>2</v>
      </c>
      <c r="U121" s="70">
        <f t="shared" si="29"/>
        <v>1</v>
      </c>
      <c r="V121" s="66">
        <f t="shared" si="32"/>
        <v>119</v>
      </c>
    </row>
    <row r="122" spans="1:22" ht="12.75" x14ac:dyDescent="0.2">
      <c r="A122" s="66">
        <v>120</v>
      </c>
      <c r="B122" s="66">
        <f t="shared" si="30"/>
        <v>30</v>
      </c>
      <c r="C122" s="67">
        <f t="shared" si="31"/>
        <v>180</v>
      </c>
      <c r="D122" s="68">
        <f t="shared" si="20"/>
        <v>29</v>
      </c>
      <c r="E122" s="71">
        <f t="shared" si="21"/>
        <v>209</v>
      </c>
      <c r="F122" s="67">
        <v>0</v>
      </c>
      <c r="G122" s="67">
        <v>30</v>
      </c>
      <c r="H122" s="67">
        <v>0</v>
      </c>
      <c r="I122" s="67">
        <v>0</v>
      </c>
      <c r="J122" s="67">
        <f t="shared" si="34"/>
        <v>60</v>
      </c>
      <c r="K122" s="67">
        <f t="shared" si="34"/>
        <v>60</v>
      </c>
      <c r="L122" s="67">
        <f t="shared" si="34"/>
        <v>60</v>
      </c>
      <c r="M122" s="67">
        <f t="shared" si="33"/>
        <v>0</v>
      </c>
      <c r="N122" s="67">
        <f t="shared" si="33"/>
        <v>0</v>
      </c>
      <c r="P122" s="70">
        <f t="shared" si="24"/>
        <v>0</v>
      </c>
      <c r="Q122" s="70">
        <f t="shared" si="25"/>
        <v>14</v>
      </c>
      <c r="R122" s="70">
        <f t="shared" si="26"/>
        <v>8</v>
      </c>
      <c r="S122" s="70">
        <f t="shared" si="27"/>
        <v>4</v>
      </c>
      <c r="T122" s="70">
        <f t="shared" si="28"/>
        <v>2</v>
      </c>
      <c r="U122" s="70">
        <f t="shared" si="29"/>
        <v>1</v>
      </c>
      <c r="V122" s="66">
        <f t="shared" si="32"/>
        <v>120</v>
      </c>
    </row>
    <row r="123" spans="1:22" ht="12.75" x14ac:dyDescent="0.2">
      <c r="A123" s="66">
        <v>121</v>
      </c>
      <c r="B123" s="66">
        <f t="shared" si="30"/>
        <v>31</v>
      </c>
      <c r="C123" s="67">
        <f t="shared" si="31"/>
        <v>177</v>
      </c>
      <c r="D123" s="68">
        <f t="shared" si="20"/>
        <v>30</v>
      </c>
      <c r="E123" s="71">
        <f t="shared" si="21"/>
        <v>207</v>
      </c>
      <c r="F123" s="67">
        <v>3</v>
      </c>
      <c r="G123" s="67">
        <v>28</v>
      </c>
      <c r="H123" s="67">
        <v>0</v>
      </c>
      <c r="I123" s="67">
        <v>0</v>
      </c>
      <c r="J123" s="67">
        <f t="shared" si="34"/>
        <v>59</v>
      </c>
      <c r="K123" s="67">
        <f t="shared" si="34"/>
        <v>59</v>
      </c>
      <c r="L123" s="67">
        <f t="shared" si="34"/>
        <v>59</v>
      </c>
      <c r="M123" s="67">
        <f t="shared" si="33"/>
        <v>0</v>
      </c>
      <c r="N123" s="67">
        <f t="shared" si="33"/>
        <v>0</v>
      </c>
      <c r="P123" s="70">
        <f t="shared" si="24"/>
        <v>0</v>
      </c>
      <c r="Q123" s="70">
        <f t="shared" si="25"/>
        <v>15</v>
      </c>
      <c r="R123" s="70">
        <f t="shared" si="26"/>
        <v>8</v>
      </c>
      <c r="S123" s="70">
        <f t="shared" si="27"/>
        <v>4</v>
      </c>
      <c r="T123" s="70">
        <f t="shared" si="28"/>
        <v>2</v>
      </c>
      <c r="U123" s="70">
        <f t="shared" si="29"/>
        <v>1</v>
      </c>
      <c r="V123" s="66">
        <f t="shared" si="32"/>
        <v>121</v>
      </c>
    </row>
    <row r="124" spans="1:22" ht="12.75" x14ac:dyDescent="0.2">
      <c r="A124" s="66">
        <v>122</v>
      </c>
      <c r="B124" s="66">
        <f t="shared" si="30"/>
        <v>31</v>
      </c>
      <c r="C124" s="67">
        <f t="shared" si="31"/>
        <v>180</v>
      </c>
      <c r="D124" s="68">
        <f t="shared" si="20"/>
        <v>30</v>
      </c>
      <c r="E124" s="71">
        <f t="shared" si="21"/>
        <v>210</v>
      </c>
      <c r="F124" s="67">
        <v>2</v>
      </c>
      <c r="G124" s="67">
        <v>29</v>
      </c>
      <c r="H124" s="67">
        <v>0</v>
      </c>
      <c r="I124" s="67">
        <v>0</v>
      </c>
      <c r="J124" s="67">
        <f t="shared" si="34"/>
        <v>60</v>
      </c>
      <c r="K124" s="67">
        <f t="shared" si="34"/>
        <v>60</v>
      </c>
      <c r="L124" s="67">
        <f t="shared" si="34"/>
        <v>60</v>
      </c>
      <c r="M124" s="67">
        <f t="shared" si="33"/>
        <v>0</v>
      </c>
      <c r="N124" s="67">
        <f t="shared" si="33"/>
        <v>0</v>
      </c>
      <c r="P124" s="70">
        <f t="shared" si="24"/>
        <v>0</v>
      </c>
      <c r="Q124" s="70">
        <f t="shared" si="25"/>
        <v>15</v>
      </c>
      <c r="R124" s="70">
        <f t="shared" si="26"/>
        <v>8</v>
      </c>
      <c r="S124" s="70">
        <f t="shared" si="27"/>
        <v>4</v>
      </c>
      <c r="T124" s="70">
        <f t="shared" si="28"/>
        <v>2</v>
      </c>
      <c r="U124" s="70">
        <f t="shared" si="29"/>
        <v>1</v>
      </c>
      <c r="V124" s="66">
        <f t="shared" si="32"/>
        <v>122</v>
      </c>
    </row>
    <row r="125" spans="1:22" ht="12.75" x14ac:dyDescent="0.2">
      <c r="A125" s="66">
        <v>123</v>
      </c>
      <c r="B125" s="66">
        <f t="shared" si="30"/>
        <v>31</v>
      </c>
      <c r="C125" s="67">
        <f t="shared" si="31"/>
        <v>183</v>
      </c>
      <c r="D125" s="68">
        <f t="shared" si="20"/>
        <v>30</v>
      </c>
      <c r="E125" s="71">
        <f t="shared" si="21"/>
        <v>213</v>
      </c>
      <c r="F125" s="67">
        <v>1</v>
      </c>
      <c r="G125" s="67">
        <v>30</v>
      </c>
      <c r="H125" s="67">
        <v>0</v>
      </c>
      <c r="I125" s="67">
        <v>0</v>
      </c>
      <c r="J125" s="67">
        <f t="shared" si="34"/>
        <v>61</v>
      </c>
      <c r="K125" s="67">
        <f t="shared" si="34"/>
        <v>61</v>
      </c>
      <c r="L125" s="67">
        <f t="shared" si="34"/>
        <v>61</v>
      </c>
      <c r="M125" s="67">
        <f t="shared" si="33"/>
        <v>0</v>
      </c>
      <c r="N125" s="67">
        <f t="shared" si="33"/>
        <v>0</v>
      </c>
      <c r="P125" s="70">
        <f t="shared" si="24"/>
        <v>0</v>
      </c>
      <c r="Q125" s="70">
        <f t="shared" si="25"/>
        <v>15</v>
      </c>
      <c r="R125" s="70">
        <f t="shared" si="26"/>
        <v>8</v>
      </c>
      <c r="S125" s="70">
        <f t="shared" si="27"/>
        <v>4</v>
      </c>
      <c r="T125" s="70">
        <f t="shared" si="28"/>
        <v>2</v>
      </c>
      <c r="U125" s="70">
        <f t="shared" si="29"/>
        <v>1</v>
      </c>
      <c r="V125" s="66">
        <f t="shared" si="32"/>
        <v>123</v>
      </c>
    </row>
    <row r="126" spans="1:22" ht="12.75" x14ac:dyDescent="0.2">
      <c r="A126" s="66">
        <v>124</v>
      </c>
      <c r="B126" s="66">
        <f t="shared" si="30"/>
        <v>31</v>
      </c>
      <c r="C126" s="67">
        <f t="shared" si="31"/>
        <v>186</v>
      </c>
      <c r="D126" s="68">
        <f t="shared" si="20"/>
        <v>30</v>
      </c>
      <c r="E126" s="71">
        <f t="shared" si="21"/>
        <v>216</v>
      </c>
      <c r="F126" s="67">
        <v>0</v>
      </c>
      <c r="G126" s="67">
        <v>31</v>
      </c>
      <c r="H126" s="67">
        <v>0</v>
      </c>
      <c r="I126" s="67">
        <v>0</v>
      </c>
      <c r="J126" s="67">
        <f t="shared" si="34"/>
        <v>62</v>
      </c>
      <c r="K126" s="67">
        <f t="shared" si="34"/>
        <v>62</v>
      </c>
      <c r="L126" s="67">
        <f t="shared" si="34"/>
        <v>62</v>
      </c>
      <c r="M126" s="67">
        <f t="shared" si="33"/>
        <v>0</v>
      </c>
      <c r="N126" s="67">
        <f t="shared" si="33"/>
        <v>0</v>
      </c>
      <c r="P126" s="70">
        <f t="shared" si="24"/>
        <v>0</v>
      </c>
      <c r="Q126" s="70">
        <f t="shared" si="25"/>
        <v>15</v>
      </c>
      <c r="R126" s="70">
        <f t="shared" si="26"/>
        <v>8</v>
      </c>
      <c r="S126" s="70">
        <f t="shared" si="27"/>
        <v>4</v>
      </c>
      <c r="T126" s="70">
        <f t="shared" si="28"/>
        <v>2</v>
      </c>
      <c r="U126" s="70">
        <f t="shared" si="29"/>
        <v>1</v>
      </c>
      <c r="V126" s="66">
        <f t="shared" si="32"/>
        <v>124</v>
      </c>
    </row>
    <row r="127" spans="1:22" ht="12.75" x14ac:dyDescent="0.2">
      <c r="A127" s="66">
        <v>125</v>
      </c>
      <c r="B127" s="66">
        <f t="shared" si="30"/>
        <v>32</v>
      </c>
      <c r="C127" s="67">
        <f t="shared" si="31"/>
        <v>183</v>
      </c>
      <c r="D127" s="68">
        <f t="shared" si="20"/>
        <v>31</v>
      </c>
      <c r="E127" s="71">
        <f t="shared" si="21"/>
        <v>214</v>
      </c>
      <c r="F127" s="67">
        <v>3</v>
      </c>
      <c r="G127" s="67">
        <v>29</v>
      </c>
      <c r="H127" s="67">
        <v>0</v>
      </c>
      <c r="I127" s="67">
        <v>0</v>
      </c>
      <c r="J127" s="67">
        <f t="shared" si="34"/>
        <v>61</v>
      </c>
      <c r="K127" s="67">
        <f t="shared" si="34"/>
        <v>61</v>
      </c>
      <c r="L127" s="67">
        <f t="shared" si="34"/>
        <v>61</v>
      </c>
      <c r="M127" s="67">
        <f t="shared" si="33"/>
        <v>0</v>
      </c>
      <c r="N127" s="67">
        <f t="shared" si="33"/>
        <v>0</v>
      </c>
      <c r="P127" s="70">
        <f t="shared" si="24"/>
        <v>0</v>
      </c>
      <c r="Q127" s="70">
        <f t="shared" si="25"/>
        <v>16</v>
      </c>
      <c r="R127" s="70">
        <f t="shared" si="26"/>
        <v>8</v>
      </c>
      <c r="S127" s="70">
        <f t="shared" si="27"/>
        <v>4</v>
      </c>
      <c r="T127" s="70">
        <f t="shared" si="28"/>
        <v>2</v>
      </c>
      <c r="U127" s="70">
        <f t="shared" si="29"/>
        <v>1</v>
      </c>
      <c r="V127" s="66">
        <f t="shared" si="32"/>
        <v>125</v>
      </c>
    </row>
    <row r="128" spans="1:22" ht="12.75" x14ac:dyDescent="0.2">
      <c r="A128" s="66">
        <v>126</v>
      </c>
      <c r="B128" s="66">
        <f t="shared" si="30"/>
        <v>32</v>
      </c>
      <c r="C128" s="67">
        <f t="shared" si="31"/>
        <v>186</v>
      </c>
      <c r="D128" s="68">
        <f t="shared" si="20"/>
        <v>31</v>
      </c>
      <c r="E128" s="71">
        <f t="shared" si="21"/>
        <v>217</v>
      </c>
      <c r="F128" s="67">
        <v>2</v>
      </c>
      <c r="G128" s="67">
        <v>30</v>
      </c>
      <c r="H128" s="67">
        <v>0</v>
      </c>
      <c r="I128" s="67">
        <v>0</v>
      </c>
      <c r="J128" s="67">
        <f t="shared" si="34"/>
        <v>62</v>
      </c>
      <c r="K128" s="67">
        <f t="shared" si="34"/>
        <v>62</v>
      </c>
      <c r="L128" s="67">
        <f t="shared" si="34"/>
        <v>62</v>
      </c>
      <c r="M128" s="67">
        <f t="shared" si="33"/>
        <v>0</v>
      </c>
      <c r="N128" s="67">
        <f t="shared" si="33"/>
        <v>0</v>
      </c>
      <c r="P128" s="70">
        <f t="shared" si="24"/>
        <v>0</v>
      </c>
      <c r="Q128" s="70">
        <f t="shared" si="25"/>
        <v>16</v>
      </c>
      <c r="R128" s="70">
        <f t="shared" si="26"/>
        <v>8</v>
      </c>
      <c r="S128" s="70">
        <f t="shared" si="27"/>
        <v>4</v>
      </c>
      <c r="T128" s="70">
        <f t="shared" si="28"/>
        <v>2</v>
      </c>
      <c r="U128" s="70">
        <f t="shared" si="29"/>
        <v>1</v>
      </c>
      <c r="V128" s="66">
        <f t="shared" si="32"/>
        <v>126</v>
      </c>
    </row>
    <row r="129" spans="1:22" ht="12.75" x14ac:dyDescent="0.2">
      <c r="A129" s="66">
        <v>127</v>
      </c>
      <c r="B129" s="66">
        <f t="shared" si="30"/>
        <v>32</v>
      </c>
      <c r="C129" s="67">
        <f t="shared" si="31"/>
        <v>189</v>
      </c>
      <c r="D129" s="68">
        <f t="shared" si="20"/>
        <v>31</v>
      </c>
      <c r="E129" s="71">
        <f t="shared" si="21"/>
        <v>220</v>
      </c>
      <c r="F129" s="67">
        <v>1</v>
      </c>
      <c r="G129" s="67">
        <v>31</v>
      </c>
      <c r="H129" s="67">
        <v>0</v>
      </c>
      <c r="I129" s="67">
        <v>0</v>
      </c>
      <c r="J129" s="67">
        <f t="shared" si="34"/>
        <v>63</v>
      </c>
      <c r="K129" s="67">
        <f t="shared" si="34"/>
        <v>63</v>
      </c>
      <c r="L129" s="67">
        <f t="shared" si="34"/>
        <v>63</v>
      </c>
      <c r="M129" s="67">
        <f t="shared" si="33"/>
        <v>0</v>
      </c>
      <c r="N129" s="67">
        <f t="shared" si="33"/>
        <v>0</v>
      </c>
      <c r="P129" s="70">
        <f t="shared" si="24"/>
        <v>0</v>
      </c>
      <c r="Q129" s="70">
        <f t="shared" si="25"/>
        <v>16</v>
      </c>
      <c r="R129" s="70">
        <f t="shared" si="26"/>
        <v>8</v>
      </c>
      <c r="S129" s="70">
        <f t="shared" si="27"/>
        <v>4</v>
      </c>
      <c r="T129" s="70">
        <f t="shared" si="28"/>
        <v>2</v>
      </c>
      <c r="U129" s="70">
        <f t="shared" si="29"/>
        <v>1</v>
      </c>
      <c r="V129" s="66">
        <f t="shared" si="32"/>
        <v>127</v>
      </c>
    </row>
    <row r="130" spans="1:22" ht="12.75" x14ac:dyDescent="0.2">
      <c r="A130" s="66">
        <v>128</v>
      </c>
      <c r="B130" s="66">
        <f t="shared" si="30"/>
        <v>32</v>
      </c>
      <c r="C130" s="67">
        <f t="shared" si="31"/>
        <v>192</v>
      </c>
      <c r="D130" s="68">
        <f t="shared" si="20"/>
        <v>31</v>
      </c>
      <c r="E130" s="71">
        <f t="shared" si="21"/>
        <v>223</v>
      </c>
      <c r="F130" s="67">
        <v>0</v>
      </c>
      <c r="G130" s="67">
        <v>32</v>
      </c>
      <c r="H130" s="67">
        <v>0</v>
      </c>
      <c r="I130" s="67">
        <v>0</v>
      </c>
      <c r="J130" s="67">
        <f t="shared" si="34"/>
        <v>64</v>
      </c>
      <c r="K130" s="67">
        <f t="shared" si="34"/>
        <v>64</v>
      </c>
      <c r="L130" s="67">
        <f t="shared" si="34"/>
        <v>64</v>
      </c>
      <c r="M130" s="67">
        <f t="shared" si="33"/>
        <v>0</v>
      </c>
      <c r="N130" s="67">
        <f t="shared" si="33"/>
        <v>0</v>
      </c>
      <c r="P130" s="70">
        <f t="shared" si="24"/>
        <v>0</v>
      </c>
      <c r="Q130" s="70">
        <f t="shared" si="25"/>
        <v>16</v>
      </c>
      <c r="R130" s="70">
        <f t="shared" si="26"/>
        <v>8</v>
      </c>
      <c r="S130" s="70">
        <f t="shared" si="27"/>
        <v>4</v>
      </c>
      <c r="T130" s="70">
        <f t="shared" si="28"/>
        <v>2</v>
      </c>
      <c r="U130" s="70">
        <f t="shared" si="29"/>
        <v>1</v>
      </c>
      <c r="V130" s="66">
        <f t="shared" si="32"/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workbookViewId="0">
      <selection activeCell="O1" sqref="O1:O1048576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7.140625" style="67" bestFit="1" customWidth="1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2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2" ht="12.75" x14ac:dyDescent="0.2">
      <c r="A2" s="66">
        <v>0</v>
      </c>
      <c r="B2" s="66">
        <f t="shared" ref="B2:B33" si="0">SUM(F2:I2)</f>
        <v>0</v>
      </c>
      <c r="C2" s="67">
        <f t="shared" ref="C2:C33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>$F2*1+$G2*2+$H2*2+$I2*3</f>
        <v>0</v>
      </c>
      <c r="K2" s="67">
        <f>$F2*1+$G2*2+$H2*2+$I2*3</f>
        <v>0</v>
      </c>
      <c r="L2" s="67">
        <f>$F2*1+$G2*2+$H2*2+$I2*3</f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33" si="2">F2*3+G2*4+H2*5+I2*6</f>
        <v>0</v>
      </c>
    </row>
    <row r="3" spans="1:22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3">SUM(P3:U3)</f>
        <v>0</v>
      </c>
      <c r="E3" s="71">
        <f t="shared" ref="E3:E66" si="4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ref="J3:L66" si="5">$F3*1+$G3*2+$H3*2+$I3*3</f>
        <v>0</v>
      </c>
      <c r="K3" s="67">
        <f t="shared" si="5"/>
        <v>0</v>
      </c>
      <c r="L3" s="67">
        <f t="shared" si="5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2"/>
        <v>0</v>
      </c>
    </row>
    <row r="4" spans="1:22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3"/>
        <v>1</v>
      </c>
      <c r="E4" s="71">
        <f t="shared" si="4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5"/>
        <v>0</v>
      </c>
      <c r="K4" s="67">
        <f t="shared" si="5"/>
        <v>0</v>
      </c>
      <c r="L4" s="67">
        <f t="shared" si="5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2"/>
        <v>0</v>
      </c>
    </row>
    <row r="5" spans="1:22" ht="12.75" x14ac:dyDescent="0.2">
      <c r="A5" s="66">
        <v>3</v>
      </c>
      <c r="B5" s="66">
        <f t="shared" si="0"/>
        <v>1</v>
      </c>
      <c r="C5" s="67">
        <f t="shared" si="1"/>
        <v>3</v>
      </c>
      <c r="D5" s="68">
        <f t="shared" si="3"/>
        <v>0</v>
      </c>
      <c r="E5" s="71">
        <f t="shared" si="4"/>
        <v>3</v>
      </c>
      <c r="F5" s="67">
        <v>1</v>
      </c>
      <c r="G5" s="67">
        <v>0</v>
      </c>
      <c r="H5" s="67">
        <v>0</v>
      </c>
      <c r="I5" s="67">
        <v>0</v>
      </c>
      <c r="J5" s="67">
        <f t="shared" si="5"/>
        <v>1</v>
      </c>
      <c r="K5" s="67">
        <f t="shared" si="5"/>
        <v>1</v>
      </c>
      <c r="L5" s="67">
        <f t="shared" si="5"/>
        <v>1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0</v>
      </c>
      <c r="U5" s="70">
        <f t="shared" si="12"/>
        <v>0</v>
      </c>
      <c r="V5" s="66">
        <f t="shared" si="2"/>
        <v>3</v>
      </c>
    </row>
    <row r="6" spans="1:22" ht="12.75" x14ac:dyDescent="0.2">
      <c r="A6" s="66">
        <v>4</v>
      </c>
      <c r="B6" s="66">
        <f t="shared" si="0"/>
        <v>1</v>
      </c>
      <c r="C6" s="67">
        <f t="shared" si="1"/>
        <v>6</v>
      </c>
      <c r="D6" s="68">
        <f t="shared" si="3"/>
        <v>0</v>
      </c>
      <c r="E6" s="71">
        <f t="shared" si="4"/>
        <v>6</v>
      </c>
      <c r="F6" s="67">
        <v>0</v>
      </c>
      <c r="G6" s="67">
        <v>1</v>
      </c>
      <c r="H6" s="67">
        <v>0</v>
      </c>
      <c r="I6" s="67">
        <v>0</v>
      </c>
      <c r="J6" s="67">
        <f t="shared" si="5"/>
        <v>2</v>
      </c>
      <c r="K6" s="67">
        <f t="shared" si="5"/>
        <v>2</v>
      </c>
      <c r="L6" s="67">
        <f t="shared" si="5"/>
        <v>2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0</v>
      </c>
      <c r="U6" s="70">
        <f t="shared" si="12"/>
        <v>0</v>
      </c>
      <c r="V6" s="66">
        <f t="shared" si="2"/>
        <v>4</v>
      </c>
    </row>
    <row r="7" spans="1:22" ht="12.75" x14ac:dyDescent="0.2">
      <c r="A7" s="66">
        <v>5</v>
      </c>
      <c r="B7" s="66">
        <f t="shared" si="0"/>
        <v>1</v>
      </c>
      <c r="C7" s="67">
        <f t="shared" si="1"/>
        <v>10</v>
      </c>
      <c r="D7" s="68">
        <f t="shared" si="3"/>
        <v>0</v>
      </c>
      <c r="E7" s="71">
        <f t="shared" si="4"/>
        <v>10</v>
      </c>
      <c r="F7" s="67">
        <v>0</v>
      </c>
      <c r="G7" s="67">
        <v>0</v>
      </c>
      <c r="H7" s="67">
        <v>1</v>
      </c>
      <c r="I7" s="67">
        <v>0</v>
      </c>
      <c r="J7" s="67">
        <f t="shared" si="5"/>
        <v>2</v>
      </c>
      <c r="K7" s="67">
        <f t="shared" si="5"/>
        <v>2</v>
      </c>
      <c r="L7" s="67">
        <f t="shared" si="5"/>
        <v>2</v>
      </c>
      <c r="M7" s="67">
        <f t="shared" si="6"/>
        <v>2</v>
      </c>
      <c r="N7" s="67">
        <f t="shared" si="6"/>
        <v>2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f t="shared" si="11"/>
        <v>0</v>
      </c>
      <c r="U7" s="70">
        <f t="shared" si="12"/>
        <v>0</v>
      </c>
      <c r="V7" s="66">
        <f t="shared" si="2"/>
        <v>5</v>
      </c>
    </row>
    <row r="8" spans="1:22" ht="12.75" x14ac:dyDescent="0.2">
      <c r="A8" s="66">
        <v>6</v>
      </c>
      <c r="B8" s="66">
        <f t="shared" si="0"/>
        <v>2</v>
      </c>
      <c r="C8" s="67">
        <f t="shared" si="1"/>
        <v>6</v>
      </c>
      <c r="D8" s="68">
        <f t="shared" si="3"/>
        <v>1</v>
      </c>
      <c r="E8" s="71">
        <f t="shared" si="4"/>
        <v>7</v>
      </c>
      <c r="F8" s="67">
        <v>2</v>
      </c>
      <c r="G8" s="67">
        <v>0</v>
      </c>
      <c r="H8" s="67">
        <v>0</v>
      </c>
      <c r="I8" s="67">
        <v>0</v>
      </c>
      <c r="J8" s="67">
        <f t="shared" si="5"/>
        <v>2</v>
      </c>
      <c r="K8" s="67">
        <f t="shared" si="5"/>
        <v>2</v>
      </c>
      <c r="L8" s="67">
        <f t="shared" si="5"/>
        <v>2</v>
      </c>
      <c r="M8" s="67">
        <f t="shared" si="6"/>
        <v>0</v>
      </c>
      <c r="N8" s="67">
        <f t="shared" si="6"/>
        <v>0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0</v>
      </c>
      <c r="T8" s="70">
        <f t="shared" si="11"/>
        <v>0</v>
      </c>
      <c r="U8" s="70">
        <f t="shared" si="12"/>
        <v>1</v>
      </c>
      <c r="V8" s="66">
        <f t="shared" si="2"/>
        <v>6</v>
      </c>
    </row>
    <row r="9" spans="1:22" ht="12.75" x14ac:dyDescent="0.2">
      <c r="A9" s="66">
        <v>7</v>
      </c>
      <c r="B9" s="66">
        <f t="shared" si="0"/>
        <v>2</v>
      </c>
      <c r="C9" s="67">
        <f t="shared" si="1"/>
        <v>9</v>
      </c>
      <c r="D9" s="68">
        <f t="shared" si="3"/>
        <v>1</v>
      </c>
      <c r="E9" s="71">
        <f t="shared" si="4"/>
        <v>10</v>
      </c>
      <c r="F9" s="67">
        <v>1</v>
      </c>
      <c r="G9" s="67">
        <v>1</v>
      </c>
      <c r="H9" s="67">
        <v>0</v>
      </c>
      <c r="I9" s="67">
        <v>0</v>
      </c>
      <c r="J9" s="67">
        <f t="shared" si="5"/>
        <v>3</v>
      </c>
      <c r="K9" s="67">
        <f t="shared" si="5"/>
        <v>3</v>
      </c>
      <c r="L9" s="67">
        <f t="shared" si="5"/>
        <v>3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0</v>
      </c>
      <c r="T9" s="70">
        <f t="shared" si="11"/>
        <v>0</v>
      </c>
      <c r="U9" s="70">
        <f t="shared" si="12"/>
        <v>1</v>
      </c>
      <c r="V9" s="66">
        <f t="shared" si="2"/>
        <v>7</v>
      </c>
    </row>
    <row r="10" spans="1:22" ht="12.75" x14ac:dyDescent="0.2">
      <c r="A10" s="66">
        <v>8</v>
      </c>
      <c r="B10" s="66">
        <f t="shared" si="0"/>
        <v>2</v>
      </c>
      <c r="C10" s="67">
        <f t="shared" si="1"/>
        <v>12</v>
      </c>
      <c r="D10" s="68">
        <f t="shared" si="3"/>
        <v>1</v>
      </c>
      <c r="E10" s="71">
        <f t="shared" si="4"/>
        <v>13</v>
      </c>
      <c r="F10" s="67">
        <v>0</v>
      </c>
      <c r="G10" s="67">
        <v>2</v>
      </c>
      <c r="H10" s="67">
        <v>0</v>
      </c>
      <c r="I10" s="67">
        <v>0</v>
      </c>
      <c r="J10" s="67">
        <f t="shared" si="5"/>
        <v>4</v>
      </c>
      <c r="K10" s="67">
        <f t="shared" si="5"/>
        <v>4</v>
      </c>
      <c r="L10" s="67">
        <f t="shared" si="5"/>
        <v>4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0</v>
      </c>
      <c r="T10" s="70">
        <f t="shared" si="11"/>
        <v>0</v>
      </c>
      <c r="U10" s="70">
        <f t="shared" si="12"/>
        <v>1</v>
      </c>
      <c r="V10" s="66">
        <f t="shared" si="2"/>
        <v>8</v>
      </c>
    </row>
    <row r="11" spans="1:22" ht="12.75" x14ac:dyDescent="0.2">
      <c r="A11" s="66">
        <v>9</v>
      </c>
      <c r="B11" s="66">
        <f t="shared" si="0"/>
        <v>3</v>
      </c>
      <c r="C11" s="67">
        <f t="shared" si="1"/>
        <v>9</v>
      </c>
      <c r="D11" s="68">
        <f t="shared" si="3"/>
        <v>2</v>
      </c>
      <c r="E11" s="71">
        <f t="shared" si="4"/>
        <v>11</v>
      </c>
      <c r="F11" s="67">
        <v>3</v>
      </c>
      <c r="G11" s="67">
        <v>0</v>
      </c>
      <c r="H11" s="67">
        <v>0</v>
      </c>
      <c r="I11" s="67">
        <v>0</v>
      </c>
      <c r="J11" s="67">
        <f t="shared" si="5"/>
        <v>3</v>
      </c>
      <c r="K11" s="67">
        <f t="shared" si="5"/>
        <v>3</v>
      </c>
      <c r="L11" s="67">
        <f t="shared" si="5"/>
        <v>3</v>
      </c>
      <c r="M11" s="67">
        <f t="shared" si="6"/>
        <v>0</v>
      </c>
      <c r="N11" s="67">
        <f t="shared" si="6"/>
        <v>0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1</v>
      </c>
      <c r="U11" s="70">
        <f t="shared" si="12"/>
        <v>1</v>
      </c>
      <c r="V11" s="66">
        <f t="shared" si="2"/>
        <v>9</v>
      </c>
    </row>
    <row r="12" spans="1:22" ht="12.75" x14ac:dyDescent="0.2">
      <c r="A12" s="66">
        <v>10</v>
      </c>
      <c r="B12" s="66">
        <f t="shared" si="0"/>
        <v>3</v>
      </c>
      <c r="C12" s="67">
        <f t="shared" si="1"/>
        <v>12</v>
      </c>
      <c r="D12" s="68">
        <f t="shared" si="3"/>
        <v>2</v>
      </c>
      <c r="E12" s="71">
        <f t="shared" si="4"/>
        <v>14</v>
      </c>
      <c r="F12" s="67">
        <v>2</v>
      </c>
      <c r="G12" s="67">
        <v>1</v>
      </c>
      <c r="H12" s="67">
        <v>0</v>
      </c>
      <c r="I12" s="67">
        <v>0</v>
      </c>
      <c r="J12" s="67">
        <f t="shared" si="5"/>
        <v>4</v>
      </c>
      <c r="K12" s="67">
        <f t="shared" si="5"/>
        <v>4</v>
      </c>
      <c r="L12" s="67">
        <f t="shared" si="5"/>
        <v>4</v>
      </c>
      <c r="M12" s="67">
        <f t="shared" si="6"/>
        <v>0</v>
      </c>
      <c r="N12" s="67">
        <f t="shared" si="6"/>
        <v>0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1</v>
      </c>
      <c r="U12" s="70">
        <f t="shared" si="12"/>
        <v>1</v>
      </c>
      <c r="V12" s="66">
        <f t="shared" si="2"/>
        <v>10</v>
      </c>
    </row>
    <row r="13" spans="1:22" ht="12.75" x14ac:dyDescent="0.2">
      <c r="A13" s="66">
        <v>11</v>
      </c>
      <c r="B13" s="66">
        <f t="shared" si="0"/>
        <v>3</v>
      </c>
      <c r="C13" s="67">
        <f t="shared" si="1"/>
        <v>15</v>
      </c>
      <c r="D13" s="68">
        <f t="shared" si="3"/>
        <v>2</v>
      </c>
      <c r="E13" s="71">
        <f t="shared" si="4"/>
        <v>17</v>
      </c>
      <c r="F13" s="67">
        <v>1</v>
      </c>
      <c r="G13" s="67">
        <v>2</v>
      </c>
      <c r="H13" s="67">
        <v>0</v>
      </c>
      <c r="I13" s="67">
        <v>0</v>
      </c>
      <c r="J13" s="67">
        <f t="shared" si="5"/>
        <v>5</v>
      </c>
      <c r="K13" s="67">
        <f t="shared" si="5"/>
        <v>5</v>
      </c>
      <c r="L13" s="67">
        <f t="shared" si="5"/>
        <v>5</v>
      </c>
      <c r="M13" s="67">
        <f t="shared" si="6"/>
        <v>0</v>
      </c>
      <c r="N13" s="67">
        <f t="shared" si="6"/>
        <v>0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1</v>
      </c>
      <c r="U13" s="70">
        <f t="shared" si="12"/>
        <v>1</v>
      </c>
      <c r="V13" s="66">
        <f t="shared" si="2"/>
        <v>11</v>
      </c>
    </row>
    <row r="14" spans="1:22" ht="12.75" x14ac:dyDescent="0.2">
      <c r="A14" s="66">
        <v>12</v>
      </c>
      <c r="B14" s="66">
        <f t="shared" si="0"/>
        <v>3</v>
      </c>
      <c r="C14" s="67">
        <f t="shared" si="1"/>
        <v>18</v>
      </c>
      <c r="D14" s="68">
        <f t="shared" si="3"/>
        <v>2</v>
      </c>
      <c r="E14" s="71">
        <f t="shared" si="4"/>
        <v>20</v>
      </c>
      <c r="F14" s="67">
        <v>0</v>
      </c>
      <c r="G14" s="67">
        <v>3</v>
      </c>
      <c r="H14" s="67">
        <v>0</v>
      </c>
      <c r="I14" s="67">
        <v>0</v>
      </c>
      <c r="J14" s="67">
        <f t="shared" si="5"/>
        <v>6</v>
      </c>
      <c r="K14" s="67">
        <f t="shared" si="5"/>
        <v>6</v>
      </c>
      <c r="L14" s="67">
        <f t="shared" si="5"/>
        <v>6</v>
      </c>
      <c r="M14" s="67">
        <f t="shared" si="6"/>
        <v>0</v>
      </c>
      <c r="N14" s="67">
        <f t="shared" si="6"/>
        <v>0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1</v>
      </c>
      <c r="U14" s="70">
        <f t="shared" si="12"/>
        <v>1</v>
      </c>
      <c r="V14" s="66">
        <f t="shared" si="2"/>
        <v>12</v>
      </c>
    </row>
    <row r="15" spans="1:22" ht="12.75" x14ac:dyDescent="0.2">
      <c r="A15" s="66">
        <v>13</v>
      </c>
      <c r="B15" s="66">
        <f t="shared" si="0"/>
        <v>4</v>
      </c>
      <c r="C15" s="67">
        <f t="shared" si="1"/>
        <v>15</v>
      </c>
      <c r="D15" s="68">
        <f t="shared" si="3"/>
        <v>3</v>
      </c>
      <c r="E15" s="71">
        <f t="shared" si="4"/>
        <v>18</v>
      </c>
      <c r="F15" s="67">
        <v>3</v>
      </c>
      <c r="G15" s="67">
        <v>1</v>
      </c>
      <c r="H15" s="67">
        <v>0</v>
      </c>
      <c r="I15" s="67">
        <v>0</v>
      </c>
      <c r="J15" s="67">
        <f t="shared" si="5"/>
        <v>5</v>
      </c>
      <c r="K15" s="67">
        <f t="shared" si="5"/>
        <v>5</v>
      </c>
      <c r="L15" s="67">
        <f t="shared" si="5"/>
        <v>5</v>
      </c>
      <c r="M15" s="67">
        <f t="shared" si="6"/>
        <v>0</v>
      </c>
      <c r="N15" s="67">
        <f t="shared" si="6"/>
        <v>0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2</v>
      </c>
      <c r="U15" s="70">
        <f t="shared" si="12"/>
        <v>1</v>
      </c>
      <c r="V15" s="66">
        <f t="shared" si="2"/>
        <v>13</v>
      </c>
    </row>
    <row r="16" spans="1:22" ht="12.75" x14ac:dyDescent="0.2">
      <c r="A16" s="66">
        <v>14</v>
      </c>
      <c r="B16" s="66">
        <f t="shared" si="0"/>
        <v>4</v>
      </c>
      <c r="C16" s="67">
        <f t="shared" si="1"/>
        <v>18</v>
      </c>
      <c r="D16" s="68">
        <f t="shared" si="3"/>
        <v>3</v>
      </c>
      <c r="E16" s="71">
        <f t="shared" si="4"/>
        <v>21</v>
      </c>
      <c r="F16" s="67">
        <v>2</v>
      </c>
      <c r="G16" s="67">
        <v>2</v>
      </c>
      <c r="H16" s="67">
        <v>0</v>
      </c>
      <c r="I16" s="67">
        <v>0</v>
      </c>
      <c r="J16" s="67">
        <f t="shared" si="5"/>
        <v>6</v>
      </c>
      <c r="K16" s="67">
        <f t="shared" si="5"/>
        <v>6</v>
      </c>
      <c r="L16" s="67">
        <f t="shared" si="5"/>
        <v>6</v>
      </c>
      <c r="M16" s="67">
        <f t="shared" si="6"/>
        <v>0</v>
      </c>
      <c r="N16" s="67">
        <f t="shared" si="6"/>
        <v>0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2</v>
      </c>
      <c r="U16" s="70">
        <f t="shared" si="12"/>
        <v>1</v>
      </c>
      <c r="V16" s="66">
        <f t="shared" si="2"/>
        <v>14</v>
      </c>
    </row>
    <row r="17" spans="1:22" ht="12.75" x14ac:dyDescent="0.2">
      <c r="A17" s="66">
        <v>15</v>
      </c>
      <c r="B17" s="66">
        <f t="shared" si="0"/>
        <v>4</v>
      </c>
      <c r="C17" s="67">
        <f t="shared" si="1"/>
        <v>21</v>
      </c>
      <c r="D17" s="68">
        <f t="shared" si="3"/>
        <v>3</v>
      </c>
      <c r="E17" s="71">
        <f t="shared" si="4"/>
        <v>24</v>
      </c>
      <c r="F17" s="67">
        <v>1</v>
      </c>
      <c r="G17" s="67">
        <v>3</v>
      </c>
      <c r="H17" s="67">
        <v>0</v>
      </c>
      <c r="I17" s="67">
        <v>0</v>
      </c>
      <c r="J17" s="67">
        <f t="shared" si="5"/>
        <v>7</v>
      </c>
      <c r="K17" s="67">
        <f t="shared" si="5"/>
        <v>7</v>
      </c>
      <c r="L17" s="67">
        <f t="shared" si="5"/>
        <v>7</v>
      </c>
      <c r="M17" s="67">
        <f t="shared" si="6"/>
        <v>0</v>
      </c>
      <c r="N17" s="67">
        <f t="shared" si="6"/>
        <v>0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0</v>
      </c>
      <c r="T17" s="70">
        <f t="shared" si="11"/>
        <v>2</v>
      </c>
      <c r="U17" s="70">
        <f t="shared" si="12"/>
        <v>1</v>
      </c>
      <c r="V17" s="66">
        <f t="shared" si="2"/>
        <v>15</v>
      </c>
    </row>
    <row r="18" spans="1:22" ht="12.75" x14ac:dyDescent="0.2">
      <c r="A18" s="66">
        <v>16</v>
      </c>
      <c r="B18" s="66">
        <f t="shared" si="0"/>
        <v>4</v>
      </c>
      <c r="C18" s="67">
        <f t="shared" si="1"/>
        <v>24</v>
      </c>
      <c r="D18" s="68">
        <f t="shared" si="3"/>
        <v>3</v>
      </c>
      <c r="E18" s="71">
        <f t="shared" si="4"/>
        <v>27</v>
      </c>
      <c r="F18" s="67">
        <v>0</v>
      </c>
      <c r="G18" s="67">
        <v>4</v>
      </c>
      <c r="H18" s="67">
        <v>0</v>
      </c>
      <c r="I18" s="67">
        <v>0</v>
      </c>
      <c r="J18" s="67">
        <f t="shared" si="5"/>
        <v>8</v>
      </c>
      <c r="K18" s="67">
        <f t="shared" si="5"/>
        <v>8</v>
      </c>
      <c r="L18" s="67">
        <f t="shared" si="5"/>
        <v>8</v>
      </c>
      <c r="M18" s="67">
        <f t="shared" si="6"/>
        <v>0</v>
      </c>
      <c r="N18" s="67">
        <f t="shared" si="6"/>
        <v>0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0</v>
      </c>
      <c r="T18" s="70">
        <f t="shared" si="11"/>
        <v>2</v>
      </c>
      <c r="U18" s="70">
        <f t="shared" si="12"/>
        <v>1</v>
      </c>
      <c r="V18" s="66">
        <f t="shared" si="2"/>
        <v>16</v>
      </c>
    </row>
    <row r="19" spans="1:22" ht="12.75" x14ac:dyDescent="0.2">
      <c r="A19" s="66">
        <v>17</v>
      </c>
      <c r="B19" s="66">
        <f t="shared" si="0"/>
        <v>5</v>
      </c>
      <c r="C19" s="67">
        <f t="shared" si="1"/>
        <v>21</v>
      </c>
      <c r="D19" s="68">
        <f t="shared" si="3"/>
        <v>4</v>
      </c>
      <c r="E19" s="71">
        <f t="shared" si="4"/>
        <v>25</v>
      </c>
      <c r="F19" s="67">
        <v>3</v>
      </c>
      <c r="G19" s="67">
        <v>2</v>
      </c>
      <c r="H19" s="67">
        <v>0</v>
      </c>
      <c r="I19" s="67">
        <v>0</v>
      </c>
      <c r="J19" s="67">
        <f t="shared" si="5"/>
        <v>7</v>
      </c>
      <c r="K19" s="67">
        <f t="shared" si="5"/>
        <v>7</v>
      </c>
      <c r="L19" s="67">
        <f t="shared" si="5"/>
        <v>7</v>
      </c>
      <c r="M19" s="67">
        <f t="shared" si="6"/>
        <v>0</v>
      </c>
      <c r="N19" s="67">
        <f t="shared" si="6"/>
        <v>0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1</v>
      </c>
      <c r="T19" s="70">
        <f t="shared" si="11"/>
        <v>2</v>
      </c>
      <c r="U19" s="70">
        <f t="shared" si="12"/>
        <v>1</v>
      </c>
      <c r="V19" s="66">
        <f t="shared" si="2"/>
        <v>17</v>
      </c>
    </row>
    <row r="20" spans="1:22" ht="12.75" x14ac:dyDescent="0.2">
      <c r="A20" s="66">
        <v>18</v>
      </c>
      <c r="B20" s="66">
        <f t="shared" si="0"/>
        <v>5</v>
      </c>
      <c r="C20" s="67">
        <f t="shared" si="1"/>
        <v>24</v>
      </c>
      <c r="D20" s="68">
        <f t="shared" si="3"/>
        <v>4</v>
      </c>
      <c r="E20" s="71">
        <f t="shared" si="4"/>
        <v>28</v>
      </c>
      <c r="F20" s="67">
        <v>2</v>
      </c>
      <c r="G20" s="67">
        <v>3</v>
      </c>
      <c r="H20" s="67">
        <v>0</v>
      </c>
      <c r="I20" s="67">
        <v>0</v>
      </c>
      <c r="J20" s="67">
        <f t="shared" si="5"/>
        <v>8</v>
      </c>
      <c r="K20" s="67">
        <f t="shared" si="5"/>
        <v>8</v>
      </c>
      <c r="L20" s="67">
        <f t="shared" si="5"/>
        <v>8</v>
      </c>
      <c r="M20" s="67">
        <f t="shared" si="6"/>
        <v>0</v>
      </c>
      <c r="N20" s="67">
        <f t="shared" si="6"/>
        <v>0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1</v>
      </c>
      <c r="T20" s="70">
        <f t="shared" si="11"/>
        <v>2</v>
      </c>
      <c r="U20" s="70">
        <f t="shared" si="12"/>
        <v>1</v>
      </c>
      <c r="V20" s="66">
        <f t="shared" si="2"/>
        <v>18</v>
      </c>
    </row>
    <row r="21" spans="1:22" ht="12.75" x14ac:dyDescent="0.2">
      <c r="A21" s="66">
        <v>19</v>
      </c>
      <c r="B21" s="66">
        <f t="shared" si="0"/>
        <v>5</v>
      </c>
      <c r="C21" s="67">
        <f t="shared" si="1"/>
        <v>27</v>
      </c>
      <c r="D21" s="68">
        <f t="shared" si="3"/>
        <v>4</v>
      </c>
      <c r="E21" s="71">
        <f t="shared" si="4"/>
        <v>31</v>
      </c>
      <c r="F21" s="67">
        <v>1</v>
      </c>
      <c r="G21" s="67">
        <v>4</v>
      </c>
      <c r="H21" s="67">
        <v>0</v>
      </c>
      <c r="I21" s="67">
        <v>0</v>
      </c>
      <c r="J21" s="67">
        <f t="shared" si="5"/>
        <v>9</v>
      </c>
      <c r="K21" s="67">
        <f t="shared" si="5"/>
        <v>9</v>
      </c>
      <c r="L21" s="67">
        <f t="shared" si="5"/>
        <v>9</v>
      </c>
      <c r="M21" s="67">
        <f t="shared" si="6"/>
        <v>0</v>
      </c>
      <c r="N21" s="67">
        <f t="shared" si="6"/>
        <v>0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1</v>
      </c>
      <c r="T21" s="70">
        <f t="shared" si="11"/>
        <v>2</v>
      </c>
      <c r="U21" s="70">
        <f t="shared" si="12"/>
        <v>1</v>
      </c>
      <c r="V21" s="66">
        <f t="shared" si="2"/>
        <v>19</v>
      </c>
    </row>
    <row r="22" spans="1:22" ht="12.75" x14ac:dyDescent="0.2">
      <c r="A22" s="66">
        <v>20</v>
      </c>
      <c r="B22" s="66">
        <f t="shared" si="0"/>
        <v>5</v>
      </c>
      <c r="C22" s="67">
        <f t="shared" si="1"/>
        <v>30</v>
      </c>
      <c r="D22" s="68">
        <f t="shared" si="3"/>
        <v>4</v>
      </c>
      <c r="E22" s="71">
        <f t="shared" si="4"/>
        <v>34</v>
      </c>
      <c r="F22" s="67">
        <v>0</v>
      </c>
      <c r="G22" s="67">
        <v>5</v>
      </c>
      <c r="H22" s="67">
        <v>0</v>
      </c>
      <c r="I22" s="67">
        <v>0</v>
      </c>
      <c r="J22" s="67">
        <f t="shared" si="5"/>
        <v>10</v>
      </c>
      <c r="K22" s="67">
        <f t="shared" si="5"/>
        <v>10</v>
      </c>
      <c r="L22" s="67">
        <f t="shared" si="5"/>
        <v>10</v>
      </c>
      <c r="M22" s="67">
        <f t="shared" si="6"/>
        <v>0</v>
      </c>
      <c r="N22" s="67">
        <f t="shared" si="6"/>
        <v>0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1</v>
      </c>
      <c r="T22" s="70">
        <f t="shared" si="11"/>
        <v>2</v>
      </c>
      <c r="U22" s="70">
        <f t="shared" si="12"/>
        <v>1</v>
      </c>
      <c r="V22" s="66">
        <f t="shared" si="2"/>
        <v>20</v>
      </c>
    </row>
    <row r="23" spans="1:22" ht="12.75" x14ac:dyDescent="0.2">
      <c r="A23" s="66">
        <v>21</v>
      </c>
      <c r="B23" s="66">
        <f t="shared" si="0"/>
        <v>6</v>
      </c>
      <c r="C23" s="67">
        <f t="shared" si="1"/>
        <v>27</v>
      </c>
      <c r="D23" s="68">
        <f t="shared" si="3"/>
        <v>5</v>
      </c>
      <c r="E23" s="71">
        <f t="shared" si="4"/>
        <v>32</v>
      </c>
      <c r="F23" s="67">
        <v>3</v>
      </c>
      <c r="G23" s="67">
        <v>3</v>
      </c>
      <c r="H23" s="67">
        <v>0</v>
      </c>
      <c r="I23" s="67">
        <v>0</v>
      </c>
      <c r="J23" s="67">
        <f t="shared" si="5"/>
        <v>9</v>
      </c>
      <c r="K23" s="67">
        <f t="shared" si="5"/>
        <v>9</v>
      </c>
      <c r="L23" s="67">
        <f t="shared" si="5"/>
        <v>9</v>
      </c>
      <c r="M23" s="67">
        <f t="shared" si="6"/>
        <v>0</v>
      </c>
      <c r="N23" s="67">
        <f t="shared" si="6"/>
        <v>0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2</v>
      </c>
      <c r="T23" s="70">
        <f t="shared" si="11"/>
        <v>2</v>
      </c>
      <c r="U23" s="70">
        <f t="shared" si="12"/>
        <v>1</v>
      </c>
      <c r="V23" s="66">
        <f t="shared" si="2"/>
        <v>21</v>
      </c>
    </row>
    <row r="24" spans="1:22" ht="12.75" x14ac:dyDescent="0.2">
      <c r="A24" s="66">
        <v>22</v>
      </c>
      <c r="B24" s="66">
        <f t="shared" si="0"/>
        <v>6</v>
      </c>
      <c r="C24" s="67">
        <f t="shared" si="1"/>
        <v>30</v>
      </c>
      <c r="D24" s="68">
        <f t="shared" si="3"/>
        <v>5</v>
      </c>
      <c r="E24" s="71">
        <f t="shared" si="4"/>
        <v>35</v>
      </c>
      <c r="F24" s="67">
        <v>2</v>
      </c>
      <c r="G24" s="67">
        <v>4</v>
      </c>
      <c r="H24" s="67">
        <v>0</v>
      </c>
      <c r="I24" s="67">
        <v>0</v>
      </c>
      <c r="J24" s="67">
        <f t="shared" si="5"/>
        <v>10</v>
      </c>
      <c r="K24" s="67">
        <f t="shared" si="5"/>
        <v>10</v>
      </c>
      <c r="L24" s="67">
        <f t="shared" si="5"/>
        <v>10</v>
      </c>
      <c r="M24" s="67">
        <f t="shared" si="6"/>
        <v>0</v>
      </c>
      <c r="N24" s="67">
        <f t="shared" si="6"/>
        <v>0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2</v>
      </c>
      <c r="T24" s="70">
        <f t="shared" si="11"/>
        <v>2</v>
      </c>
      <c r="U24" s="70">
        <f t="shared" si="12"/>
        <v>1</v>
      </c>
      <c r="V24" s="66">
        <f t="shared" si="2"/>
        <v>22</v>
      </c>
    </row>
    <row r="25" spans="1:22" ht="12.75" x14ac:dyDescent="0.2">
      <c r="A25" s="66">
        <v>23</v>
      </c>
      <c r="B25" s="66">
        <f t="shared" si="0"/>
        <v>6</v>
      </c>
      <c r="C25" s="67">
        <f t="shared" si="1"/>
        <v>33</v>
      </c>
      <c r="D25" s="68">
        <f t="shared" si="3"/>
        <v>5</v>
      </c>
      <c r="E25" s="71">
        <f t="shared" si="4"/>
        <v>38</v>
      </c>
      <c r="F25" s="67">
        <v>1</v>
      </c>
      <c r="G25" s="67">
        <v>5</v>
      </c>
      <c r="H25" s="67">
        <v>0</v>
      </c>
      <c r="I25" s="67">
        <v>0</v>
      </c>
      <c r="J25" s="67">
        <f t="shared" si="5"/>
        <v>11</v>
      </c>
      <c r="K25" s="67">
        <f t="shared" si="5"/>
        <v>11</v>
      </c>
      <c r="L25" s="67">
        <f t="shared" si="5"/>
        <v>11</v>
      </c>
      <c r="M25" s="67">
        <f t="shared" si="6"/>
        <v>0</v>
      </c>
      <c r="N25" s="67">
        <f t="shared" si="6"/>
        <v>0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2</v>
      </c>
      <c r="T25" s="70">
        <f t="shared" si="11"/>
        <v>2</v>
      </c>
      <c r="U25" s="70">
        <f t="shared" si="12"/>
        <v>1</v>
      </c>
      <c r="V25" s="66">
        <f t="shared" si="2"/>
        <v>23</v>
      </c>
    </row>
    <row r="26" spans="1:22" ht="12.75" x14ac:dyDescent="0.2">
      <c r="A26" s="66">
        <v>24</v>
      </c>
      <c r="B26" s="66">
        <f t="shared" si="0"/>
        <v>6</v>
      </c>
      <c r="C26" s="67">
        <f t="shared" si="1"/>
        <v>36</v>
      </c>
      <c r="D26" s="68">
        <f t="shared" si="3"/>
        <v>5</v>
      </c>
      <c r="E26" s="71">
        <f t="shared" si="4"/>
        <v>41</v>
      </c>
      <c r="F26" s="67">
        <v>0</v>
      </c>
      <c r="G26" s="67">
        <v>6</v>
      </c>
      <c r="H26" s="67">
        <v>0</v>
      </c>
      <c r="I26" s="67">
        <v>0</v>
      </c>
      <c r="J26" s="67">
        <f t="shared" si="5"/>
        <v>12</v>
      </c>
      <c r="K26" s="67">
        <f t="shared" si="5"/>
        <v>12</v>
      </c>
      <c r="L26" s="67">
        <f t="shared" si="5"/>
        <v>12</v>
      </c>
      <c r="M26" s="67">
        <f t="shared" si="6"/>
        <v>0</v>
      </c>
      <c r="N26" s="67">
        <f t="shared" si="6"/>
        <v>0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2</v>
      </c>
      <c r="T26" s="70">
        <f t="shared" si="11"/>
        <v>2</v>
      </c>
      <c r="U26" s="70">
        <f t="shared" si="12"/>
        <v>1</v>
      </c>
      <c r="V26" s="66">
        <f t="shared" si="2"/>
        <v>24</v>
      </c>
    </row>
    <row r="27" spans="1:22" ht="12.75" x14ac:dyDescent="0.2">
      <c r="A27" s="66">
        <v>25</v>
      </c>
      <c r="B27" s="66">
        <f t="shared" si="0"/>
        <v>7</v>
      </c>
      <c r="C27" s="67">
        <f t="shared" si="1"/>
        <v>33</v>
      </c>
      <c r="D27" s="68">
        <f t="shared" si="3"/>
        <v>6</v>
      </c>
      <c r="E27" s="71">
        <f t="shared" si="4"/>
        <v>39</v>
      </c>
      <c r="F27" s="67">
        <v>3</v>
      </c>
      <c r="G27" s="67">
        <v>4</v>
      </c>
      <c r="H27" s="67">
        <v>0</v>
      </c>
      <c r="I27" s="67">
        <v>0</v>
      </c>
      <c r="J27" s="67">
        <f t="shared" si="5"/>
        <v>11</v>
      </c>
      <c r="K27" s="67">
        <f t="shared" si="5"/>
        <v>11</v>
      </c>
      <c r="L27" s="67">
        <f t="shared" si="5"/>
        <v>11</v>
      </c>
      <c r="M27" s="67">
        <f t="shared" si="6"/>
        <v>0</v>
      </c>
      <c r="N27" s="67">
        <f t="shared" si="6"/>
        <v>0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3</v>
      </c>
      <c r="T27" s="70">
        <f t="shared" si="11"/>
        <v>2</v>
      </c>
      <c r="U27" s="70">
        <f t="shared" si="12"/>
        <v>1</v>
      </c>
      <c r="V27" s="66">
        <f t="shared" si="2"/>
        <v>25</v>
      </c>
    </row>
    <row r="28" spans="1:22" ht="12.75" x14ac:dyDescent="0.2">
      <c r="A28" s="66">
        <v>26</v>
      </c>
      <c r="B28" s="66">
        <f t="shared" si="0"/>
        <v>7</v>
      </c>
      <c r="C28" s="67">
        <f t="shared" si="1"/>
        <v>36</v>
      </c>
      <c r="D28" s="68">
        <f t="shared" si="3"/>
        <v>6</v>
      </c>
      <c r="E28" s="71">
        <f t="shared" si="4"/>
        <v>42</v>
      </c>
      <c r="F28" s="67">
        <v>2</v>
      </c>
      <c r="G28" s="67">
        <v>5</v>
      </c>
      <c r="H28" s="67">
        <v>0</v>
      </c>
      <c r="I28" s="67">
        <v>0</v>
      </c>
      <c r="J28" s="67">
        <f t="shared" si="5"/>
        <v>12</v>
      </c>
      <c r="K28" s="67">
        <f t="shared" si="5"/>
        <v>12</v>
      </c>
      <c r="L28" s="67">
        <f t="shared" si="5"/>
        <v>12</v>
      </c>
      <c r="M28" s="67">
        <f t="shared" si="6"/>
        <v>0</v>
      </c>
      <c r="N28" s="67">
        <f t="shared" si="6"/>
        <v>0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3</v>
      </c>
      <c r="T28" s="70">
        <f t="shared" si="11"/>
        <v>2</v>
      </c>
      <c r="U28" s="70">
        <f t="shared" si="12"/>
        <v>1</v>
      </c>
      <c r="V28" s="66">
        <f t="shared" si="2"/>
        <v>26</v>
      </c>
    </row>
    <row r="29" spans="1:22" ht="12.75" x14ac:dyDescent="0.2">
      <c r="A29" s="66">
        <v>27</v>
      </c>
      <c r="B29" s="66">
        <f t="shared" si="0"/>
        <v>7</v>
      </c>
      <c r="C29" s="67">
        <f t="shared" si="1"/>
        <v>39</v>
      </c>
      <c r="D29" s="68">
        <f t="shared" si="3"/>
        <v>6</v>
      </c>
      <c r="E29" s="71">
        <f t="shared" si="4"/>
        <v>45</v>
      </c>
      <c r="F29" s="67">
        <v>1</v>
      </c>
      <c r="G29" s="67">
        <v>6</v>
      </c>
      <c r="H29" s="67">
        <v>0</v>
      </c>
      <c r="I29" s="67">
        <v>0</v>
      </c>
      <c r="J29" s="67">
        <f t="shared" si="5"/>
        <v>13</v>
      </c>
      <c r="K29" s="67">
        <f t="shared" si="5"/>
        <v>13</v>
      </c>
      <c r="L29" s="67">
        <f t="shared" si="5"/>
        <v>13</v>
      </c>
      <c r="M29" s="67">
        <f t="shared" si="6"/>
        <v>0</v>
      </c>
      <c r="N29" s="67">
        <f t="shared" si="6"/>
        <v>0</v>
      </c>
      <c r="P29" s="70">
        <f t="shared" si="7"/>
        <v>0</v>
      </c>
      <c r="Q29" s="70">
        <f t="shared" si="8"/>
        <v>0</v>
      </c>
      <c r="R29" s="70">
        <f t="shared" si="9"/>
        <v>0</v>
      </c>
      <c r="S29" s="70">
        <f t="shared" si="10"/>
        <v>3</v>
      </c>
      <c r="T29" s="70">
        <f t="shared" si="11"/>
        <v>2</v>
      </c>
      <c r="U29" s="70">
        <f t="shared" si="12"/>
        <v>1</v>
      </c>
      <c r="V29" s="66">
        <f t="shared" si="2"/>
        <v>27</v>
      </c>
    </row>
    <row r="30" spans="1:22" ht="12.75" x14ac:dyDescent="0.2">
      <c r="A30" s="66">
        <v>28</v>
      </c>
      <c r="B30" s="66">
        <f t="shared" si="0"/>
        <v>7</v>
      </c>
      <c r="C30" s="67">
        <f t="shared" si="1"/>
        <v>42</v>
      </c>
      <c r="D30" s="68">
        <f t="shared" si="3"/>
        <v>6</v>
      </c>
      <c r="E30" s="71">
        <f t="shared" si="4"/>
        <v>48</v>
      </c>
      <c r="F30" s="67">
        <v>0</v>
      </c>
      <c r="G30" s="67">
        <v>7</v>
      </c>
      <c r="H30" s="67">
        <v>0</v>
      </c>
      <c r="I30" s="67">
        <v>0</v>
      </c>
      <c r="J30" s="67">
        <f t="shared" si="5"/>
        <v>14</v>
      </c>
      <c r="K30" s="67">
        <f t="shared" si="5"/>
        <v>14</v>
      </c>
      <c r="L30" s="67">
        <f t="shared" si="5"/>
        <v>14</v>
      </c>
      <c r="M30" s="67">
        <f t="shared" si="6"/>
        <v>0</v>
      </c>
      <c r="N30" s="67">
        <f t="shared" si="6"/>
        <v>0</v>
      </c>
      <c r="P30" s="70">
        <f t="shared" si="7"/>
        <v>0</v>
      </c>
      <c r="Q30" s="70">
        <f t="shared" si="8"/>
        <v>0</v>
      </c>
      <c r="R30" s="70">
        <f t="shared" si="9"/>
        <v>0</v>
      </c>
      <c r="S30" s="70">
        <f t="shared" si="10"/>
        <v>3</v>
      </c>
      <c r="T30" s="70">
        <f t="shared" si="11"/>
        <v>2</v>
      </c>
      <c r="U30" s="70">
        <f t="shared" si="12"/>
        <v>1</v>
      </c>
      <c r="V30" s="66">
        <f t="shared" si="2"/>
        <v>28</v>
      </c>
    </row>
    <row r="31" spans="1:22" ht="12.75" x14ac:dyDescent="0.2">
      <c r="A31" s="66">
        <v>29</v>
      </c>
      <c r="B31" s="66">
        <f t="shared" si="0"/>
        <v>8</v>
      </c>
      <c r="C31" s="67">
        <f t="shared" si="1"/>
        <v>39</v>
      </c>
      <c r="D31" s="68">
        <f t="shared" si="3"/>
        <v>7</v>
      </c>
      <c r="E31" s="71">
        <f t="shared" si="4"/>
        <v>46</v>
      </c>
      <c r="F31" s="67">
        <v>3</v>
      </c>
      <c r="G31" s="67">
        <v>5</v>
      </c>
      <c r="H31" s="67">
        <v>0</v>
      </c>
      <c r="I31" s="67">
        <v>0</v>
      </c>
      <c r="J31" s="67">
        <f t="shared" si="5"/>
        <v>13</v>
      </c>
      <c r="K31" s="67">
        <f t="shared" si="5"/>
        <v>13</v>
      </c>
      <c r="L31" s="67">
        <f t="shared" si="5"/>
        <v>13</v>
      </c>
      <c r="M31" s="67">
        <f t="shared" si="6"/>
        <v>0</v>
      </c>
      <c r="N31" s="67">
        <f t="shared" si="6"/>
        <v>0</v>
      </c>
      <c r="P31" s="70">
        <f t="shared" si="7"/>
        <v>0</v>
      </c>
      <c r="Q31" s="70">
        <f t="shared" si="8"/>
        <v>0</v>
      </c>
      <c r="R31" s="70">
        <f t="shared" si="9"/>
        <v>0</v>
      </c>
      <c r="S31" s="70">
        <f t="shared" si="10"/>
        <v>4</v>
      </c>
      <c r="T31" s="70">
        <f t="shared" si="11"/>
        <v>2</v>
      </c>
      <c r="U31" s="70">
        <f t="shared" si="12"/>
        <v>1</v>
      </c>
      <c r="V31" s="66">
        <f t="shared" si="2"/>
        <v>29</v>
      </c>
    </row>
    <row r="32" spans="1:22" ht="12.75" x14ac:dyDescent="0.2">
      <c r="A32" s="66">
        <v>30</v>
      </c>
      <c r="B32" s="66">
        <f t="shared" si="0"/>
        <v>8</v>
      </c>
      <c r="C32" s="67">
        <f t="shared" si="1"/>
        <v>42</v>
      </c>
      <c r="D32" s="68">
        <f t="shared" si="3"/>
        <v>7</v>
      </c>
      <c r="E32" s="71">
        <f t="shared" si="4"/>
        <v>49</v>
      </c>
      <c r="F32" s="67">
        <v>2</v>
      </c>
      <c r="G32" s="67">
        <v>6</v>
      </c>
      <c r="H32" s="67">
        <v>0</v>
      </c>
      <c r="I32" s="67">
        <v>0</v>
      </c>
      <c r="J32" s="67">
        <f t="shared" si="5"/>
        <v>14</v>
      </c>
      <c r="K32" s="67">
        <f t="shared" si="5"/>
        <v>14</v>
      </c>
      <c r="L32" s="67">
        <f t="shared" si="5"/>
        <v>14</v>
      </c>
      <c r="M32" s="67">
        <f t="shared" si="6"/>
        <v>0</v>
      </c>
      <c r="N32" s="67">
        <f t="shared" si="6"/>
        <v>0</v>
      </c>
      <c r="P32" s="70">
        <f t="shared" si="7"/>
        <v>0</v>
      </c>
      <c r="Q32" s="70">
        <f t="shared" si="8"/>
        <v>0</v>
      </c>
      <c r="R32" s="70">
        <f t="shared" si="9"/>
        <v>0</v>
      </c>
      <c r="S32" s="70">
        <f t="shared" si="10"/>
        <v>4</v>
      </c>
      <c r="T32" s="70">
        <f t="shared" si="11"/>
        <v>2</v>
      </c>
      <c r="U32" s="70">
        <f t="shared" si="12"/>
        <v>1</v>
      </c>
      <c r="V32" s="66">
        <f t="shared" si="2"/>
        <v>30</v>
      </c>
    </row>
    <row r="33" spans="1:22" ht="12.75" x14ac:dyDescent="0.2">
      <c r="A33" s="66">
        <v>31</v>
      </c>
      <c r="B33" s="66">
        <f t="shared" si="0"/>
        <v>8</v>
      </c>
      <c r="C33" s="67">
        <f t="shared" si="1"/>
        <v>45</v>
      </c>
      <c r="D33" s="68">
        <f t="shared" si="3"/>
        <v>7</v>
      </c>
      <c r="E33" s="71">
        <f t="shared" si="4"/>
        <v>52</v>
      </c>
      <c r="F33" s="67">
        <v>1</v>
      </c>
      <c r="G33" s="67">
        <v>7</v>
      </c>
      <c r="H33" s="67">
        <v>0</v>
      </c>
      <c r="I33" s="67">
        <v>0</v>
      </c>
      <c r="J33" s="67">
        <f t="shared" si="5"/>
        <v>15</v>
      </c>
      <c r="K33" s="67">
        <f t="shared" si="5"/>
        <v>15</v>
      </c>
      <c r="L33" s="67">
        <f t="shared" si="5"/>
        <v>15</v>
      </c>
      <c r="M33" s="67">
        <f t="shared" si="6"/>
        <v>0</v>
      </c>
      <c r="N33" s="67">
        <f t="shared" si="6"/>
        <v>0</v>
      </c>
      <c r="P33" s="70">
        <f t="shared" si="7"/>
        <v>0</v>
      </c>
      <c r="Q33" s="70">
        <f t="shared" si="8"/>
        <v>0</v>
      </c>
      <c r="R33" s="70">
        <f t="shared" si="9"/>
        <v>0</v>
      </c>
      <c r="S33" s="70">
        <f t="shared" si="10"/>
        <v>4</v>
      </c>
      <c r="T33" s="70">
        <f t="shared" si="11"/>
        <v>2</v>
      </c>
      <c r="U33" s="70">
        <f t="shared" si="12"/>
        <v>1</v>
      </c>
      <c r="V33" s="66">
        <f t="shared" si="2"/>
        <v>31</v>
      </c>
    </row>
    <row r="34" spans="1:22" ht="12.75" x14ac:dyDescent="0.2">
      <c r="A34" s="66">
        <v>32</v>
      </c>
      <c r="B34" s="66">
        <f t="shared" ref="B34:B65" si="13">SUM(F34:I34)</f>
        <v>8</v>
      </c>
      <c r="C34" s="67">
        <f t="shared" ref="C34:C65" si="14">F34*3+G34*6+H34*10+I34*15</f>
        <v>48</v>
      </c>
      <c r="D34" s="68">
        <f t="shared" si="3"/>
        <v>7</v>
      </c>
      <c r="E34" s="71">
        <f t="shared" si="4"/>
        <v>55</v>
      </c>
      <c r="F34" s="67">
        <v>0</v>
      </c>
      <c r="G34" s="67">
        <v>8</v>
      </c>
      <c r="H34" s="67">
        <v>0</v>
      </c>
      <c r="I34" s="67">
        <v>0</v>
      </c>
      <c r="J34" s="67">
        <f t="shared" si="5"/>
        <v>16</v>
      </c>
      <c r="K34" s="67">
        <f t="shared" si="5"/>
        <v>16</v>
      </c>
      <c r="L34" s="67">
        <f t="shared" si="5"/>
        <v>16</v>
      </c>
      <c r="M34" s="67">
        <f t="shared" si="6"/>
        <v>0</v>
      </c>
      <c r="N34" s="67">
        <f t="shared" si="6"/>
        <v>0</v>
      </c>
      <c r="P34" s="70">
        <f t="shared" si="7"/>
        <v>0</v>
      </c>
      <c r="Q34" s="70">
        <f t="shared" si="8"/>
        <v>0</v>
      </c>
      <c r="R34" s="70">
        <f t="shared" si="9"/>
        <v>0</v>
      </c>
      <c r="S34" s="70">
        <f t="shared" si="10"/>
        <v>4</v>
      </c>
      <c r="T34" s="70">
        <f t="shared" si="11"/>
        <v>2</v>
      </c>
      <c r="U34" s="70">
        <f t="shared" si="12"/>
        <v>1</v>
      </c>
      <c r="V34" s="66">
        <f t="shared" ref="V34:V65" si="15">F34*3+G34*4+H34*5+I34*6</f>
        <v>32</v>
      </c>
    </row>
    <row r="35" spans="1:22" ht="12.75" x14ac:dyDescent="0.2">
      <c r="A35" s="66">
        <v>33</v>
      </c>
      <c r="B35" s="66">
        <f t="shared" si="13"/>
        <v>9</v>
      </c>
      <c r="C35" s="67">
        <f t="shared" si="14"/>
        <v>45</v>
      </c>
      <c r="D35" s="68">
        <f t="shared" si="3"/>
        <v>8</v>
      </c>
      <c r="E35" s="71">
        <f t="shared" si="4"/>
        <v>53</v>
      </c>
      <c r="F35" s="67">
        <v>3</v>
      </c>
      <c r="G35" s="67">
        <v>6</v>
      </c>
      <c r="H35" s="67">
        <v>0</v>
      </c>
      <c r="I35" s="67">
        <v>0</v>
      </c>
      <c r="J35" s="67">
        <f t="shared" si="5"/>
        <v>15</v>
      </c>
      <c r="K35" s="67">
        <f t="shared" si="5"/>
        <v>15</v>
      </c>
      <c r="L35" s="67">
        <f t="shared" si="5"/>
        <v>15</v>
      </c>
      <c r="M35" s="67">
        <f t="shared" ref="M35:N66" si="16">$H35*2+$I35*3</f>
        <v>0</v>
      </c>
      <c r="N35" s="67">
        <f t="shared" si="16"/>
        <v>0</v>
      </c>
      <c r="P35" s="70">
        <f t="shared" si="7"/>
        <v>0</v>
      </c>
      <c r="Q35" s="70">
        <f t="shared" si="8"/>
        <v>0</v>
      </c>
      <c r="R35" s="70">
        <f t="shared" si="9"/>
        <v>1</v>
      </c>
      <c r="S35" s="70">
        <f t="shared" si="10"/>
        <v>4</v>
      </c>
      <c r="T35" s="70">
        <f t="shared" si="11"/>
        <v>2</v>
      </c>
      <c r="U35" s="70">
        <f t="shared" si="12"/>
        <v>1</v>
      </c>
      <c r="V35" s="66">
        <f t="shared" si="15"/>
        <v>33</v>
      </c>
    </row>
    <row r="36" spans="1:22" ht="12.75" x14ac:dyDescent="0.2">
      <c r="A36" s="66">
        <v>34</v>
      </c>
      <c r="B36" s="66">
        <f t="shared" si="13"/>
        <v>9</v>
      </c>
      <c r="C36" s="67">
        <f t="shared" si="14"/>
        <v>48</v>
      </c>
      <c r="D36" s="68">
        <f t="shared" si="3"/>
        <v>8</v>
      </c>
      <c r="E36" s="71">
        <f t="shared" si="4"/>
        <v>56</v>
      </c>
      <c r="F36" s="67">
        <v>2</v>
      </c>
      <c r="G36" s="67">
        <v>7</v>
      </c>
      <c r="H36" s="67">
        <v>0</v>
      </c>
      <c r="I36" s="67">
        <v>0</v>
      </c>
      <c r="J36" s="67">
        <f t="shared" si="5"/>
        <v>16</v>
      </c>
      <c r="K36" s="67">
        <f t="shared" si="5"/>
        <v>16</v>
      </c>
      <c r="L36" s="67">
        <f t="shared" si="5"/>
        <v>16</v>
      </c>
      <c r="M36" s="67">
        <f t="shared" si="16"/>
        <v>0</v>
      </c>
      <c r="N36" s="67">
        <f t="shared" si="16"/>
        <v>0</v>
      </c>
      <c r="P36" s="70">
        <f t="shared" si="7"/>
        <v>0</v>
      </c>
      <c r="Q36" s="70">
        <f t="shared" si="8"/>
        <v>0</v>
      </c>
      <c r="R36" s="70">
        <f t="shared" si="9"/>
        <v>1</v>
      </c>
      <c r="S36" s="70">
        <f t="shared" si="10"/>
        <v>4</v>
      </c>
      <c r="T36" s="70">
        <f t="shared" si="11"/>
        <v>2</v>
      </c>
      <c r="U36" s="70">
        <f t="shared" si="12"/>
        <v>1</v>
      </c>
      <c r="V36" s="66">
        <f t="shared" si="15"/>
        <v>34</v>
      </c>
    </row>
    <row r="37" spans="1:22" ht="12.75" x14ac:dyDescent="0.2">
      <c r="A37" s="66">
        <v>35</v>
      </c>
      <c r="B37" s="66">
        <f t="shared" si="13"/>
        <v>9</v>
      </c>
      <c r="C37" s="67">
        <f t="shared" si="14"/>
        <v>51</v>
      </c>
      <c r="D37" s="68">
        <f t="shared" si="3"/>
        <v>8</v>
      </c>
      <c r="E37" s="71">
        <f t="shared" si="4"/>
        <v>59</v>
      </c>
      <c r="F37" s="67">
        <v>1</v>
      </c>
      <c r="G37" s="67">
        <v>8</v>
      </c>
      <c r="H37" s="67">
        <v>0</v>
      </c>
      <c r="I37" s="67">
        <v>0</v>
      </c>
      <c r="J37" s="67">
        <f t="shared" si="5"/>
        <v>17</v>
      </c>
      <c r="K37" s="67">
        <f t="shared" si="5"/>
        <v>17</v>
      </c>
      <c r="L37" s="67">
        <f t="shared" si="5"/>
        <v>17</v>
      </c>
      <c r="M37" s="67">
        <f t="shared" si="16"/>
        <v>0</v>
      </c>
      <c r="N37" s="67">
        <f t="shared" si="16"/>
        <v>0</v>
      </c>
      <c r="P37" s="70">
        <f t="shared" si="7"/>
        <v>0</v>
      </c>
      <c r="Q37" s="70">
        <f t="shared" si="8"/>
        <v>0</v>
      </c>
      <c r="R37" s="70">
        <f t="shared" si="9"/>
        <v>1</v>
      </c>
      <c r="S37" s="70">
        <f t="shared" si="10"/>
        <v>4</v>
      </c>
      <c r="T37" s="70">
        <f t="shared" si="11"/>
        <v>2</v>
      </c>
      <c r="U37" s="70">
        <f t="shared" si="12"/>
        <v>1</v>
      </c>
      <c r="V37" s="66">
        <f t="shared" si="15"/>
        <v>35</v>
      </c>
    </row>
    <row r="38" spans="1:22" ht="12.75" x14ac:dyDescent="0.2">
      <c r="A38" s="66">
        <v>36</v>
      </c>
      <c r="B38" s="66">
        <f t="shared" si="13"/>
        <v>9</v>
      </c>
      <c r="C38" s="67">
        <f t="shared" si="14"/>
        <v>54</v>
      </c>
      <c r="D38" s="68">
        <f t="shared" si="3"/>
        <v>8</v>
      </c>
      <c r="E38" s="71">
        <f t="shared" si="4"/>
        <v>62</v>
      </c>
      <c r="F38" s="67">
        <v>0</v>
      </c>
      <c r="G38" s="67">
        <v>9</v>
      </c>
      <c r="H38" s="67">
        <v>0</v>
      </c>
      <c r="I38" s="67">
        <v>0</v>
      </c>
      <c r="J38" s="67">
        <f t="shared" si="5"/>
        <v>18</v>
      </c>
      <c r="K38" s="67">
        <f t="shared" si="5"/>
        <v>18</v>
      </c>
      <c r="L38" s="67">
        <f t="shared" si="5"/>
        <v>18</v>
      </c>
      <c r="M38" s="67">
        <f t="shared" si="16"/>
        <v>0</v>
      </c>
      <c r="N38" s="67">
        <f t="shared" si="16"/>
        <v>0</v>
      </c>
      <c r="P38" s="70">
        <f t="shared" si="7"/>
        <v>0</v>
      </c>
      <c r="Q38" s="70">
        <f t="shared" si="8"/>
        <v>0</v>
      </c>
      <c r="R38" s="70">
        <f t="shared" si="9"/>
        <v>1</v>
      </c>
      <c r="S38" s="70">
        <f t="shared" si="10"/>
        <v>4</v>
      </c>
      <c r="T38" s="70">
        <f t="shared" si="11"/>
        <v>2</v>
      </c>
      <c r="U38" s="70">
        <f t="shared" si="12"/>
        <v>1</v>
      </c>
      <c r="V38" s="66">
        <f t="shared" si="15"/>
        <v>36</v>
      </c>
    </row>
    <row r="39" spans="1:22" ht="12.75" x14ac:dyDescent="0.2">
      <c r="A39" s="66">
        <v>37</v>
      </c>
      <c r="B39" s="66">
        <f t="shared" si="13"/>
        <v>10</v>
      </c>
      <c r="C39" s="67">
        <f t="shared" si="14"/>
        <v>51</v>
      </c>
      <c r="D39" s="68">
        <f t="shared" si="3"/>
        <v>9</v>
      </c>
      <c r="E39" s="71">
        <f t="shared" si="4"/>
        <v>60</v>
      </c>
      <c r="F39" s="67">
        <v>3</v>
      </c>
      <c r="G39" s="67">
        <v>7</v>
      </c>
      <c r="H39" s="67">
        <v>0</v>
      </c>
      <c r="I39" s="67">
        <v>0</v>
      </c>
      <c r="J39" s="67">
        <f t="shared" si="5"/>
        <v>17</v>
      </c>
      <c r="K39" s="67">
        <f t="shared" si="5"/>
        <v>17</v>
      </c>
      <c r="L39" s="67">
        <f t="shared" si="5"/>
        <v>17</v>
      </c>
      <c r="M39" s="67">
        <f t="shared" si="16"/>
        <v>0</v>
      </c>
      <c r="N39" s="67">
        <f t="shared" si="16"/>
        <v>0</v>
      </c>
      <c r="P39" s="70">
        <f t="shared" si="7"/>
        <v>0</v>
      </c>
      <c r="Q39" s="70">
        <f t="shared" si="8"/>
        <v>0</v>
      </c>
      <c r="R39" s="70">
        <f t="shared" si="9"/>
        <v>2</v>
      </c>
      <c r="S39" s="70">
        <f t="shared" si="10"/>
        <v>4</v>
      </c>
      <c r="T39" s="70">
        <f t="shared" si="11"/>
        <v>2</v>
      </c>
      <c r="U39" s="70">
        <f t="shared" si="12"/>
        <v>1</v>
      </c>
      <c r="V39" s="66">
        <f t="shared" si="15"/>
        <v>37</v>
      </c>
    </row>
    <row r="40" spans="1:22" ht="12.75" x14ac:dyDescent="0.2">
      <c r="A40" s="66">
        <v>38</v>
      </c>
      <c r="B40" s="66">
        <f t="shared" si="13"/>
        <v>10</v>
      </c>
      <c r="C40" s="67">
        <f t="shared" si="14"/>
        <v>54</v>
      </c>
      <c r="D40" s="68">
        <f t="shared" si="3"/>
        <v>9</v>
      </c>
      <c r="E40" s="71">
        <f t="shared" si="4"/>
        <v>63</v>
      </c>
      <c r="F40" s="67">
        <v>2</v>
      </c>
      <c r="G40" s="67">
        <v>8</v>
      </c>
      <c r="H40" s="67">
        <v>0</v>
      </c>
      <c r="I40" s="67">
        <v>0</v>
      </c>
      <c r="J40" s="67">
        <f t="shared" si="5"/>
        <v>18</v>
      </c>
      <c r="K40" s="67">
        <f t="shared" si="5"/>
        <v>18</v>
      </c>
      <c r="L40" s="67">
        <f t="shared" si="5"/>
        <v>18</v>
      </c>
      <c r="M40" s="67">
        <f t="shared" si="16"/>
        <v>0</v>
      </c>
      <c r="N40" s="67">
        <f t="shared" si="16"/>
        <v>0</v>
      </c>
      <c r="P40" s="70">
        <f t="shared" si="7"/>
        <v>0</v>
      </c>
      <c r="Q40" s="70">
        <f t="shared" si="8"/>
        <v>0</v>
      </c>
      <c r="R40" s="70">
        <f t="shared" si="9"/>
        <v>2</v>
      </c>
      <c r="S40" s="70">
        <f t="shared" si="10"/>
        <v>4</v>
      </c>
      <c r="T40" s="70">
        <f t="shared" si="11"/>
        <v>2</v>
      </c>
      <c r="U40" s="70">
        <f t="shared" si="12"/>
        <v>1</v>
      </c>
      <c r="V40" s="66">
        <f t="shared" si="15"/>
        <v>38</v>
      </c>
    </row>
    <row r="41" spans="1:22" ht="12.75" x14ac:dyDescent="0.2">
      <c r="A41" s="66">
        <v>39</v>
      </c>
      <c r="B41" s="66">
        <f t="shared" si="13"/>
        <v>10</v>
      </c>
      <c r="C41" s="67">
        <f t="shared" si="14"/>
        <v>57</v>
      </c>
      <c r="D41" s="68">
        <f t="shared" si="3"/>
        <v>9</v>
      </c>
      <c r="E41" s="71">
        <f t="shared" si="4"/>
        <v>66</v>
      </c>
      <c r="F41" s="67">
        <v>1</v>
      </c>
      <c r="G41" s="67">
        <v>9</v>
      </c>
      <c r="H41" s="67">
        <v>0</v>
      </c>
      <c r="I41" s="67">
        <v>0</v>
      </c>
      <c r="J41" s="67">
        <f t="shared" si="5"/>
        <v>19</v>
      </c>
      <c r="K41" s="67">
        <f t="shared" si="5"/>
        <v>19</v>
      </c>
      <c r="L41" s="67">
        <f t="shared" si="5"/>
        <v>19</v>
      </c>
      <c r="M41" s="67">
        <f t="shared" si="16"/>
        <v>0</v>
      </c>
      <c r="N41" s="67">
        <f t="shared" si="16"/>
        <v>0</v>
      </c>
      <c r="P41" s="70">
        <f t="shared" si="7"/>
        <v>0</v>
      </c>
      <c r="Q41" s="70">
        <f t="shared" si="8"/>
        <v>0</v>
      </c>
      <c r="R41" s="70">
        <f t="shared" si="9"/>
        <v>2</v>
      </c>
      <c r="S41" s="70">
        <f t="shared" si="10"/>
        <v>4</v>
      </c>
      <c r="T41" s="70">
        <f t="shared" si="11"/>
        <v>2</v>
      </c>
      <c r="U41" s="70">
        <f t="shared" si="12"/>
        <v>1</v>
      </c>
      <c r="V41" s="66">
        <f t="shared" si="15"/>
        <v>39</v>
      </c>
    </row>
    <row r="42" spans="1:22" ht="12.75" x14ac:dyDescent="0.2">
      <c r="A42" s="66">
        <v>40</v>
      </c>
      <c r="B42" s="66">
        <f t="shared" si="13"/>
        <v>10</v>
      </c>
      <c r="C42" s="67">
        <f t="shared" si="14"/>
        <v>60</v>
      </c>
      <c r="D42" s="68">
        <f t="shared" si="3"/>
        <v>9</v>
      </c>
      <c r="E42" s="71">
        <f t="shared" si="4"/>
        <v>69</v>
      </c>
      <c r="F42" s="67">
        <v>0</v>
      </c>
      <c r="G42" s="67">
        <v>10</v>
      </c>
      <c r="H42" s="67">
        <v>0</v>
      </c>
      <c r="I42" s="67">
        <v>0</v>
      </c>
      <c r="J42" s="67">
        <f t="shared" si="5"/>
        <v>20</v>
      </c>
      <c r="K42" s="67">
        <f t="shared" si="5"/>
        <v>20</v>
      </c>
      <c r="L42" s="67">
        <f t="shared" si="5"/>
        <v>20</v>
      </c>
      <c r="M42" s="67">
        <f t="shared" si="16"/>
        <v>0</v>
      </c>
      <c r="N42" s="67">
        <f t="shared" si="16"/>
        <v>0</v>
      </c>
      <c r="P42" s="70">
        <f t="shared" si="7"/>
        <v>0</v>
      </c>
      <c r="Q42" s="70">
        <f t="shared" si="8"/>
        <v>0</v>
      </c>
      <c r="R42" s="70">
        <f t="shared" si="9"/>
        <v>2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15"/>
        <v>40</v>
      </c>
    </row>
    <row r="43" spans="1:22" ht="12.75" x14ac:dyDescent="0.2">
      <c r="A43" s="66">
        <v>41</v>
      </c>
      <c r="B43" s="66">
        <f t="shared" si="13"/>
        <v>11</v>
      </c>
      <c r="C43" s="67">
        <f t="shared" si="14"/>
        <v>57</v>
      </c>
      <c r="D43" s="68">
        <f t="shared" si="3"/>
        <v>10</v>
      </c>
      <c r="E43" s="71">
        <f t="shared" si="4"/>
        <v>67</v>
      </c>
      <c r="F43" s="67">
        <v>3</v>
      </c>
      <c r="G43" s="67">
        <v>8</v>
      </c>
      <c r="H43" s="67">
        <v>0</v>
      </c>
      <c r="I43" s="67">
        <v>0</v>
      </c>
      <c r="J43" s="67">
        <f t="shared" si="5"/>
        <v>19</v>
      </c>
      <c r="K43" s="67">
        <f t="shared" si="5"/>
        <v>19</v>
      </c>
      <c r="L43" s="67">
        <f t="shared" si="5"/>
        <v>19</v>
      </c>
      <c r="M43" s="67">
        <f t="shared" si="16"/>
        <v>0</v>
      </c>
      <c r="N43" s="67">
        <f t="shared" si="16"/>
        <v>0</v>
      </c>
      <c r="P43" s="70">
        <f t="shared" si="7"/>
        <v>0</v>
      </c>
      <c r="Q43" s="70">
        <f t="shared" si="8"/>
        <v>0</v>
      </c>
      <c r="R43" s="70">
        <f t="shared" si="9"/>
        <v>3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15"/>
        <v>41</v>
      </c>
    </row>
    <row r="44" spans="1:22" ht="12.75" x14ac:dyDescent="0.2">
      <c r="A44" s="66">
        <v>42</v>
      </c>
      <c r="B44" s="66">
        <f t="shared" si="13"/>
        <v>11</v>
      </c>
      <c r="C44" s="67">
        <f t="shared" si="14"/>
        <v>60</v>
      </c>
      <c r="D44" s="68">
        <f t="shared" si="3"/>
        <v>10</v>
      </c>
      <c r="E44" s="71">
        <f t="shared" si="4"/>
        <v>70</v>
      </c>
      <c r="F44" s="67">
        <v>2</v>
      </c>
      <c r="G44" s="67">
        <v>9</v>
      </c>
      <c r="H44" s="67">
        <v>0</v>
      </c>
      <c r="I44" s="67">
        <v>0</v>
      </c>
      <c r="J44" s="67">
        <f t="shared" si="5"/>
        <v>20</v>
      </c>
      <c r="K44" s="67">
        <f t="shared" si="5"/>
        <v>20</v>
      </c>
      <c r="L44" s="67">
        <f t="shared" si="5"/>
        <v>20</v>
      </c>
      <c r="M44" s="67">
        <f t="shared" si="16"/>
        <v>0</v>
      </c>
      <c r="N44" s="67">
        <f t="shared" si="16"/>
        <v>0</v>
      </c>
      <c r="P44" s="70">
        <f t="shared" si="7"/>
        <v>0</v>
      </c>
      <c r="Q44" s="70">
        <f t="shared" si="8"/>
        <v>0</v>
      </c>
      <c r="R44" s="70">
        <f t="shared" si="9"/>
        <v>3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15"/>
        <v>42</v>
      </c>
    </row>
    <row r="45" spans="1:22" ht="12.75" x14ac:dyDescent="0.2">
      <c r="A45" s="66">
        <v>43</v>
      </c>
      <c r="B45" s="66">
        <f t="shared" si="13"/>
        <v>11</v>
      </c>
      <c r="C45" s="67">
        <f t="shared" si="14"/>
        <v>63</v>
      </c>
      <c r="D45" s="68">
        <f t="shared" si="3"/>
        <v>10</v>
      </c>
      <c r="E45" s="71">
        <f t="shared" si="4"/>
        <v>73</v>
      </c>
      <c r="F45" s="67">
        <v>1</v>
      </c>
      <c r="G45" s="67">
        <v>10</v>
      </c>
      <c r="H45" s="67">
        <v>0</v>
      </c>
      <c r="I45" s="67">
        <v>0</v>
      </c>
      <c r="J45" s="67">
        <f t="shared" si="5"/>
        <v>21</v>
      </c>
      <c r="K45" s="67">
        <f t="shared" si="5"/>
        <v>21</v>
      </c>
      <c r="L45" s="67">
        <f t="shared" si="5"/>
        <v>21</v>
      </c>
      <c r="M45" s="67">
        <f t="shared" si="16"/>
        <v>0</v>
      </c>
      <c r="N45" s="67">
        <f t="shared" si="16"/>
        <v>0</v>
      </c>
      <c r="P45" s="70">
        <f t="shared" si="7"/>
        <v>0</v>
      </c>
      <c r="Q45" s="70">
        <f t="shared" si="8"/>
        <v>0</v>
      </c>
      <c r="R45" s="70">
        <f t="shared" si="9"/>
        <v>3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15"/>
        <v>43</v>
      </c>
    </row>
    <row r="46" spans="1:22" ht="12.75" x14ac:dyDescent="0.2">
      <c r="A46" s="66">
        <v>44</v>
      </c>
      <c r="B46" s="66">
        <f t="shared" si="13"/>
        <v>11</v>
      </c>
      <c r="C46" s="67">
        <f t="shared" si="14"/>
        <v>66</v>
      </c>
      <c r="D46" s="68">
        <f t="shared" si="3"/>
        <v>10</v>
      </c>
      <c r="E46" s="71">
        <f t="shared" si="4"/>
        <v>76</v>
      </c>
      <c r="F46" s="67">
        <v>0</v>
      </c>
      <c r="G46" s="67">
        <v>11</v>
      </c>
      <c r="H46" s="67">
        <v>0</v>
      </c>
      <c r="I46" s="67">
        <v>0</v>
      </c>
      <c r="J46" s="67">
        <f t="shared" si="5"/>
        <v>22</v>
      </c>
      <c r="K46" s="67">
        <f t="shared" si="5"/>
        <v>22</v>
      </c>
      <c r="L46" s="67">
        <f t="shared" si="5"/>
        <v>22</v>
      </c>
      <c r="M46" s="67">
        <f t="shared" si="16"/>
        <v>0</v>
      </c>
      <c r="N46" s="67">
        <f t="shared" si="16"/>
        <v>0</v>
      </c>
      <c r="P46" s="70">
        <f t="shared" si="7"/>
        <v>0</v>
      </c>
      <c r="Q46" s="70">
        <f t="shared" si="8"/>
        <v>0</v>
      </c>
      <c r="R46" s="70">
        <f t="shared" si="9"/>
        <v>3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15"/>
        <v>44</v>
      </c>
    </row>
    <row r="47" spans="1:22" ht="12.75" x14ac:dyDescent="0.2">
      <c r="A47" s="66">
        <v>45</v>
      </c>
      <c r="B47" s="66">
        <f t="shared" si="13"/>
        <v>12</v>
      </c>
      <c r="C47" s="67">
        <f t="shared" si="14"/>
        <v>63</v>
      </c>
      <c r="D47" s="68">
        <f t="shared" si="3"/>
        <v>11</v>
      </c>
      <c r="E47" s="71">
        <f t="shared" si="4"/>
        <v>74</v>
      </c>
      <c r="F47" s="67">
        <v>3</v>
      </c>
      <c r="G47" s="67">
        <v>9</v>
      </c>
      <c r="H47" s="67">
        <v>0</v>
      </c>
      <c r="I47" s="67">
        <v>0</v>
      </c>
      <c r="J47" s="67">
        <f t="shared" si="5"/>
        <v>21</v>
      </c>
      <c r="K47" s="67">
        <f t="shared" si="5"/>
        <v>21</v>
      </c>
      <c r="L47" s="67">
        <f t="shared" si="5"/>
        <v>21</v>
      </c>
      <c r="M47" s="67">
        <f t="shared" si="16"/>
        <v>0</v>
      </c>
      <c r="N47" s="67">
        <f t="shared" si="16"/>
        <v>0</v>
      </c>
      <c r="P47" s="70">
        <f t="shared" si="7"/>
        <v>0</v>
      </c>
      <c r="Q47" s="70">
        <f t="shared" si="8"/>
        <v>0</v>
      </c>
      <c r="R47" s="70">
        <f t="shared" si="9"/>
        <v>4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15"/>
        <v>45</v>
      </c>
    </row>
    <row r="48" spans="1:22" ht="12.75" x14ac:dyDescent="0.2">
      <c r="A48" s="66">
        <v>46</v>
      </c>
      <c r="B48" s="66">
        <f t="shared" si="13"/>
        <v>12</v>
      </c>
      <c r="C48" s="67">
        <f t="shared" si="14"/>
        <v>66</v>
      </c>
      <c r="D48" s="68">
        <f t="shared" si="3"/>
        <v>11</v>
      </c>
      <c r="E48" s="71">
        <f t="shared" si="4"/>
        <v>77</v>
      </c>
      <c r="F48" s="67">
        <v>2</v>
      </c>
      <c r="G48" s="67">
        <v>10</v>
      </c>
      <c r="H48" s="67">
        <v>0</v>
      </c>
      <c r="I48" s="67">
        <v>0</v>
      </c>
      <c r="J48" s="67">
        <f t="shared" si="5"/>
        <v>22</v>
      </c>
      <c r="K48" s="67">
        <f t="shared" si="5"/>
        <v>22</v>
      </c>
      <c r="L48" s="67">
        <f t="shared" si="5"/>
        <v>22</v>
      </c>
      <c r="M48" s="67">
        <f t="shared" si="16"/>
        <v>0</v>
      </c>
      <c r="N48" s="67">
        <f t="shared" si="16"/>
        <v>0</v>
      </c>
      <c r="P48" s="70">
        <f t="shared" si="7"/>
        <v>0</v>
      </c>
      <c r="Q48" s="70">
        <f t="shared" si="8"/>
        <v>0</v>
      </c>
      <c r="R48" s="70">
        <f t="shared" si="9"/>
        <v>4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15"/>
        <v>46</v>
      </c>
    </row>
    <row r="49" spans="1:22" ht="12.75" x14ac:dyDescent="0.2">
      <c r="A49" s="66">
        <v>47</v>
      </c>
      <c r="B49" s="66">
        <f t="shared" si="13"/>
        <v>12</v>
      </c>
      <c r="C49" s="67">
        <f t="shared" si="14"/>
        <v>69</v>
      </c>
      <c r="D49" s="68">
        <f t="shared" si="3"/>
        <v>11</v>
      </c>
      <c r="E49" s="71">
        <f t="shared" si="4"/>
        <v>80</v>
      </c>
      <c r="F49" s="67">
        <v>1</v>
      </c>
      <c r="G49" s="67">
        <v>11</v>
      </c>
      <c r="H49" s="67">
        <v>0</v>
      </c>
      <c r="I49" s="67">
        <v>0</v>
      </c>
      <c r="J49" s="67">
        <f t="shared" si="5"/>
        <v>23</v>
      </c>
      <c r="K49" s="67">
        <f t="shared" si="5"/>
        <v>23</v>
      </c>
      <c r="L49" s="67">
        <f t="shared" si="5"/>
        <v>23</v>
      </c>
      <c r="M49" s="67">
        <f t="shared" si="16"/>
        <v>0</v>
      </c>
      <c r="N49" s="67">
        <f t="shared" si="16"/>
        <v>0</v>
      </c>
      <c r="P49" s="70">
        <f t="shared" si="7"/>
        <v>0</v>
      </c>
      <c r="Q49" s="70">
        <f t="shared" si="8"/>
        <v>0</v>
      </c>
      <c r="R49" s="70">
        <f t="shared" si="9"/>
        <v>4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15"/>
        <v>47</v>
      </c>
    </row>
    <row r="50" spans="1:22" ht="12.75" x14ac:dyDescent="0.2">
      <c r="A50" s="66">
        <v>48</v>
      </c>
      <c r="B50" s="66">
        <f t="shared" si="13"/>
        <v>12</v>
      </c>
      <c r="C50" s="67">
        <f t="shared" si="14"/>
        <v>72</v>
      </c>
      <c r="D50" s="68">
        <f t="shared" si="3"/>
        <v>11</v>
      </c>
      <c r="E50" s="71">
        <f t="shared" si="4"/>
        <v>83</v>
      </c>
      <c r="F50" s="67">
        <v>0</v>
      </c>
      <c r="G50" s="67">
        <v>12</v>
      </c>
      <c r="H50" s="67">
        <v>0</v>
      </c>
      <c r="I50" s="67">
        <v>0</v>
      </c>
      <c r="J50" s="67">
        <f t="shared" si="5"/>
        <v>24</v>
      </c>
      <c r="K50" s="67">
        <f t="shared" si="5"/>
        <v>24</v>
      </c>
      <c r="L50" s="67">
        <f t="shared" si="5"/>
        <v>24</v>
      </c>
      <c r="M50" s="67">
        <f t="shared" si="16"/>
        <v>0</v>
      </c>
      <c r="N50" s="67">
        <f t="shared" si="16"/>
        <v>0</v>
      </c>
      <c r="P50" s="70">
        <f t="shared" si="7"/>
        <v>0</v>
      </c>
      <c r="Q50" s="70">
        <f t="shared" si="8"/>
        <v>0</v>
      </c>
      <c r="R50" s="70">
        <f t="shared" si="9"/>
        <v>4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15"/>
        <v>48</v>
      </c>
    </row>
    <row r="51" spans="1:22" ht="12.75" x14ac:dyDescent="0.2">
      <c r="A51" s="66">
        <v>49</v>
      </c>
      <c r="B51" s="66">
        <f t="shared" si="13"/>
        <v>13</v>
      </c>
      <c r="C51" s="67">
        <f t="shared" si="14"/>
        <v>69</v>
      </c>
      <c r="D51" s="68">
        <f t="shared" si="3"/>
        <v>12</v>
      </c>
      <c r="E51" s="71">
        <f t="shared" si="4"/>
        <v>81</v>
      </c>
      <c r="F51" s="67">
        <v>3</v>
      </c>
      <c r="G51" s="67">
        <v>10</v>
      </c>
      <c r="H51" s="67">
        <v>0</v>
      </c>
      <c r="I51" s="67">
        <v>0</v>
      </c>
      <c r="J51" s="67">
        <f t="shared" si="5"/>
        <v>23</v>
      </c>
      <c r="K51" s="67">
        <f t="shared" si="5"/>
        <v>23</v>
      </c>
      <c r="L51" s="67">
        <f t="shared" si="5"/>
        <v>23</v>
      </c>
      <c r="M51" s="67">
        <f t="shared" si="16"/>
        <v>0</v>
      </c>
      <c r="N51" s="67">
        <f t="shared" si="16"/>
        <v>0</v>
      </c>
      <c r="P51" s="70">
        <f t="shared" si="7"/>
        <v>0</v>
      </c>
      <c r="Q51" s="70">
        <f t="shared" si="8"/>
        <v>0</v>
      </c>
      <c r="R51" s="70">
        <f t="shared" si="9"/>
        <v>5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15"/>
        <v>49</v>
      </c>
    </row>
    <row r="52" spans="1:22" ht="12.75" x14ac:dyDescent="0.2">
      <c r="A52" s="66">
        <v>50</v>
      </c>
      <c r="B52" s="66">
        <f t="shared" si="13"/>
        <v>13</v>
      </c>
      <c r="C52" s="67">
        <f t="shared" si="14"/>
        <v>72</v>
      </c>
      <c r="D52" s="68">
        <f t="shared" si="3"/>
        <v>12</v>
      </c>
      <c r="E52" s="71">
        <f t="shared" si="4"/>
        <v>84</v>
      </c>
      <c r="F52" s="67">
        <v>2</v>
      </c>
      <c r="G52" s="67">
        <v>11</v>
      </c>
      <c r="H52" s="67">
        <v>0</v>
      </c>
      <c r="I52" s="67">
        <v>0</v>
      </c>
      <c r="J52" s="67">
        <f t="shared" si="5"/>
        <v>24</v>
      </c>
      <c r="K52" s="67">
        <f t="shared" si="5"/>
        <v>24</v>
      </c>
      <c r="L52" s="67">
        <f t="shared" si="5"/>
        <v>24</v>
      </c>
      <c r="M52" s="67">
        <f t="shared" si="16"/>
        <v>0</v>
      </c>
      <c r="N52" s="67">
        <f t="shared" si="16"/>
        <v>0</v>
      </c>
      <c r="P52" s="70">
        <f t="shared" si="7"/>
        <v>0</v>
      </c>
      <c r="Q52" s="70">
        <f t="shared" si="8"/>
        <v>0</v>
      </c>
      <c r="R52" s="70">
        <f t="shared" si="9"/>
        <v>5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15"/>
        <v>50</v>
      </c>
    </row>
    <row r="53" spans="1:22" ht="12.75" x14ac:dyDescent="0.2">
      <c r="A53" s="66">
        <v>51</v>
      </c>
      <c r="B53" s="66">
        <f t="shared" si="13"/>
        <v>13</v>
      </c>
      <c r="C53" s="67">
        <f t="shared" si="14"/>
        <v>75</v>
      </c>
      <c r="D53" s="68">
        <f t="shared" si="3"/>
        <v>12</v>
      </c>
      <c r="E53" s="71">
        <f t="shared" si="4"/>
        <v>87</v>
      </c>
      <c r="F53" s="67">
        <v>1</v>
      </c>
      <c r="G53" s="67">
        <v>12</v>
      </c>
      <c r="H53" s="67">
        <v>0</v>
      </c>
      <c r="I53" s="67">
        <v>0</v>
      </c>
      <c r="J53" s="67">
        <f t="shared" si="5"/>
        <v>25</v>
      </c>
      <c r="K53" s="67">
        <f t="shared" si="5"/>
        <v>25</v>
      </c>
      <c r="L53" s="67">
        <f t="shared" si="5"/>
        <v>25</v>
      </c>
      <c r="M53" s="67">
        <f t="shared" si="16"/>
        <v>0</v>
      </c>
      <c r="N53" s="67">
        <f t="shared" si="16"/>
        <v>0</v>
      </c>
      <c r="P53" s="70">
        <f t="shared" si="7"/>
        <v>0</v>
      </c>
      <c r="Q53" s="70">
        <f t="shared" si="8"/>
        <v>0</v>
      </c>
      <c r="R53" s="70">
        <f t="shared" si="9"/>
        <v>5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15"/>
        <v>51</v>
      </c>
    </row>
    <row r="54" spans="1:22" ht="12.75" x14ac:dyDescent="0.2">
      <c r="A54" s="66">
        <v>52</v>
      </c>
      <c r="B54" s="66">
        <f t="shared" si="13"/>
        <v>13</v>
      </c>
      <c r="C54" s="67">
        <f t="shared" si="14"/>
        <v>78</v>
      </c>
      <c r="D54" s="68">
        <f t="shared" si="3"/>
        <v>12</v>
      </c>
      <c r="E54" s="71">
        <f t="shared" si="4"/>
        <v>90</v>
      </c>
      <c r="F54" s="67">
        <v>0</v>
      </c>
      <c r="G54" s="67">
        <v>13</v>
      </c>
      <c r="H54" s="67">
        <v>0</v>
      </c>
      <c r="I54" s="67">
        <v>0</v>
      </c>
      <c r="J54" s="67">
        <f t="shared" si="5"/>
        <v>26</v>
      </c>
      <c r="K54" s="67">
        <f t="shared" si="5"/>
        <v>26</v>
      </c>
      <c r="L54" s="67">
        <f t="shared" si="5"/>
        <v>26</v>
      </c>
      <c r="M54" s="67">
        <f t="shared" si="16"/>
        <v>0</v>
      </c>
      <c r="N54" s="67">
        <f t="shared" si="16"/>
        <v>0</v>
      </c>
      <c r="P54" s="70">
        <f t="shared" si="7"/>
        <v>0</v>
      </c>
      <c r="Q54" s="70">
        <f t="shared" si="8"/>
        <v>0</v>
      </c>
      <c r="R54" s="70">
        <f t="shared" si="9"/>
        <v>5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15"/>
        <v>52</v>
      </c>
    </row>
    <row r="55" spans="1:22" ht="12.75" x14ac:dyDescent="0.2">
      <c r="A55" s="66">
        <v>53</v>
      </c>
      <c r="B55" s="66">
        <f t="shared" si="13"/>
        <v>14</v>
      </c>
      <c r="C55" s="67">
        <f t="shared" si="14"/>
        <v>75</v>
      </c>
      <c r="D55" s="68">
        <f t="shared" si="3"/>
        <v>13</v>
      </c>
      <c r="E55" s="71">
        <f t="shared" si="4"/>
        <v>88</v>
      </c>
      <c r="F55" s="67">
        <v>3</v>
      </c>
      <c r="G55" s="67">
        <v>11</v>
      </c>
      <c r="H55" s="67">
        <v>0</v>
      </c>
      <c r="I55" s="67">
        <v>0</v>
      </c>
      <c r="J55" s="67">
        <f t="shared" si="5"/>
        <v>25</v>
      </c>
      <c r="K55" s="67">
        <f t="shared" si="5"/>
        <v>25</v>
      </c>
      <c r="L55" s="67">
        <f t="shared" si="5"/>
        <v>25</v>
      </c>
      <c r="M55" s="67">
        <f t="shared" si="16"/>
        <v>0</v>
      </c>
      <c r="N55" s="67">
        <f t="shared" si="16"/>
        <v>0</v>
      </c>
      <c r="P55" s="70">
        <f t="shared" si="7"/>
        <v>0</v>
      </c>
      <c r="Q55" s="70">
        <f t="shared" si="8"/>
        <v>0</v>
      </c>
      <c r="R55" s="70">
        <f t="shared" si="9"/>
        <v>6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15"/>
        <v>53</v>
      </c>
    </row>
    <row r="56" spans="1:22" ht="12.75" x14ac:dyDescent="0.2">
      <c r="A56" s="66">
        <v>54</v>
      </c>
      <c r="B56" s="66">
        <f t="shared" si="13"/>
        <v>14</v>
      </c>
      <c r="C56" s="67">
        <f t="shared" si="14"/>
        <v>78</v>
      </c>
      <c r="D56" s="68">
        <f t="shared" si="3"/>
        <v>13</v>
      </c>
      <c r="E56" s="71">
        <f t="shared" si="4"/>
        <v>91</v>
      </c>
      <c r="F56" s="67">
        <v>2</v>
      </c>
      <c r="G56" s="67">
        <v>12</v>
      </c>
      <c r="H56" s="67">
        <v>0</v>
      </c>
      <c r="I56" s="67">
        <v>0</v>
      </c>
      <c r="J56" s="67">
        <f t="shared" si="5"/>
        <v>26</v>
      </c>
      <c r="K56" s="67">
        <f t="shared" si="5"/>
        <v>26</v>
      </c>
      <c r="L56" s="67">
        <f t="shared" si="5"/>
        <v>26</v>
      </c>
      <c r="M56" s="67">
        <f t="shared" si="16"/>
        <v>0</v>
      </c>
      <c r="N56" s="67">
        <f t="shared" si="16"/>
        <v>0</v>
      </c>
      <c r="P56" s="70">
        <f t="shared" si="7"/>
        <v>0</v>
      </c>
      <c r="Q56" s="70">
        <f t="shared" si="8"/>
        <v>0</v>
      </c>
      <c r="R56" s="70">
        <f t="shared" si="9"/>
        <v>6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15"/>
        <v>54</v>
      </c>
    </row>
    <row r="57" spans="1:22" ht="12.75" x14ac:dyDescent="0.2">
      <c r="A57" s="66">
        <v>55</v>
      </c>
      <c r="B57" s="66">
        <f t="shared" si="13"/>
        <v>14</v>
      </c>
      <c r="C57" s="67">
        <f t="shared" si="14"/>
        <v>81</v>
      </c>
      <c r="D57" s="68">
        <f t="shared" si="3"/>
        <v>13</v>
      </c>
      <c r="E57" s="71">
        <f t="shared" si="4"/>
        <v>94</v>
      </c>
      <c r="F57" s="67">
        <v>1</v>
      </c>
      <c r="G57" s="67">
        <v>13</v>
      </c>
      <c r="H57" s="67">
        <v>0</v>
      </c>
      <c r="I57" s="67">
        <v>0</v>
      </c>
      <c r="J57" s="67">
        <f t="shared" si="5"/>
        <v>27</v>
      </c>
      <c r="K57" s="67">
        <f t="shared" si="5"/>
        <v>27</v>
      </c>
      <c r="L57" s="67">
        <f t="shared" si="5"/>
        <v>27</v>
      </c>
      <c r="M57" s="67">
        <f t="shared" si="16"/>
        <v>0</v>
      </c>
      <c r="N57" s="67">
        <f t="shared" si="16"/>
        <v>0</v>
      </c>
      <c r="P57" s="70">
        <f t="shared" si="7"/>
        <v>0</v>
      </c>
      <c r="Q57" s="70">
        <f t="shared" si="8"/>
        <v>0</v>
      </c>
      <c r="R57" s="70">
        <f t="shared" si="9"/>
        <v>6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15"/>
        <v>55</v>
      </c>
    </row>
    <row r="58" spans="1:22" ht="12.75" x14ac:dyDescent="0.2">
      <c r="A58" s="66">
        <v>56</v>
      </c>
      <c r="B58" s="66">
        <f t="shared" si="13"/>
        <v>14</v>
      </c>
      <c r="C58" s="67">
        <f t="shared" si="14"/>
        <v>84</v>
      </c>
      <c r="D58" s="68">
        <f t="shared" si="3"/>
        <v>13</v>
      </c>
      <c r="E58" s="71">
        <f t="shared" si="4"/>
        <v>97</v>
      </c>
      <c r="F58" s="67">
        <v>0</v>
      </c>
      <c r="G58" s="67">
        <v>14</v>
      </c>
      <c r="H58" s="67">
        <v>0</v>
      </c>
      <c r="I58" s="67">
        <v>0</v>
      </c>
      <c r="J58" s="67">
        <f t="shared" si="5"/>
        <v>28</v>
      </c>
      <c r="K58" s="67">
        <f t="shared" si="5"/>
        <v>28</v>
      </c>
      <c r="L58" s="67">
        <f t="shared" si="5"/>
        <v>28</v>
      </c>
      <c r="M58" s="67">
        <f t="shared" si="16"/>
        <v>0</v>
      </c>
      <c r="N58" s="67">
        <f t="shared" si="16"/>
        <v>0</v>
      </c>
      <c r="P58" s="70">
        <f t="shared" si="7"/>
        <v>0</v>
      </c>
      <c r="Q58" s="70">
        <f t="shared" si="8"/>
        <v>0</v>
      </c>
      <c r="R58" s="70">
        <f t="shared" si="9"/>
        <v>6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15"/>
        <v>56</v>
      </c>
    </row>
    <row r="59" spans="1:22" ht="12.75" x14ac:dyDescent="0.2">
      <c r="A59" s="66">
        <v>57</v>
      </c>
      <c r="B59" s="66">
        <f t="shared" si="13"/>
        <v>15</v>
      </c>
      <c r="C59" s="67">
        <f t="shared" si="14"/>
        <v>81</v>
      </c>
      <c r="D59" s="68">
        <f t="shared" si="3"/>
        <v>14</v>
      </c>
      <c r="E59" s="71">
        <f t="shared" si="4"/>
        <v>95</v>
      </c>
      <c r="F59" s="67">
        <v>3</v>
      </c>
      <c r="G59" s="67">
        <v>12</v>
      </c>
      <c r="H59" s="67">
        <v>0</v>
      </c>
      <c r="I59" s="67">
        <v>0</v>
      </c>
      <c r="J59" s="67">
        <f t="shared" si="5"/>
        <v>27</v>
      </c>
      <c r="K59" s="67">
        <f t="shared" si="5"/>
        <v>27</v>
      </c>
      <c r="L59" s="67">
        <f t="shared" si="5"/>
        <v>27</v>
      </c>
      <c r="M59" s="67">
        <f t="shared" si="16"/>
        <v>0</v>
      </c>
      <c r="N59" s="67">
        <f t="shared" si="16"/>
        <v>0</v>
      </c>
      <c r="P59" s="70">
        <f t="shared" si="7"/>
        <v>0</v>
      </c>
      <c r="Q59" s="70">
        <f t="shared" si="8"/>
        <v>0</v>
      </c>
      <c r="R59" s="70">
        <f t="shared" si="9"/>
        <v>7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15"/>
        <v>57</v>
      </c>
    </row>
    <row r="60" spans="1:22" ht="12.75" x14ac:dyDescent="0.2">
      <c r="A60" s="66">
        <v>58</v>
      </c>
      <c r="B60" s="66">
        <f t="shared" si="13"/>
        <v>15</v>
      </c>
      <c r="C60" s="67">
        <f t="shared" si="14"/>
        <v>84</v>
      </c>
      <c r="D60" s="68">
        <f t="shared" si="3"/>
        <v>14</v>
      </c>
      <c r="E60" s="71">
        <f t="shared" si="4"/>
        <v>98</v>
      </c>
      <c r="F60" s="67">
        <v>2</v>
      </c>
      <c r="G60" s="67">
        <v>13</v>
      </c>
      <c r="H60" s="67">
        <v>0</v>
      </c>
      <c r="I60" s="67">
        <v>0</v>
      </c>
      <c r="J60" s="67">
        <f t="shared" si="5"/>
        <v>28</v>
      </c>
      <c r="K60" s="67">
        <f t="shared" si="5"/>
        <v>28</v>
      </c>
      <c r="L60" s="67">
        <f t="shared" si="5"/>
        <v>28</v>
      </c>
      <c r="M60" s="67">
        <f t="shared" si="16"/>
        <v>0</v>
      </c>
      <c r="N60" s="67">
        <f t="shared" si="16"/>
        <v>0</v>
      </c>
      <c r="P60" s="70">
        <f t="shared" si="7"/>
        <v>0</v>
      </c>
      <c r="Q60" s="70">
        <f t="shared" si="8"/>
        <v>0</v>
      </c>
      <c r="R60" s="70">
        <f t="shared" si="9"/>
        <v>7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15"/>
        <v>58</v>
      </c>
    </row>
    <row r="61" spans="1:22" ht="12.75" x14ac:dyDescent="0.2">
      <c r="A61" s="66">
        <v>59</v>
      </c>
      <c r="B61" s="66">
        <f t="shared" si="13"/>
        <v>15</v>
      </c>
      <c r="C61" s="67">
        <f t="shared" si="14"/>
        <v>87</v>
      </c>
      <c r="D61" s="68">
        <f t="shared" si="3"/>
        <v>14</v>
      </c>
      <c r="E61" s="71">
        <f t="shared" si="4"/>
        <v>101</v>
      </c>
      <c r="F61" s="67">
        <v>1</v>
      </c>
      <c r="G61" s="67">
        <v>14</v>
      </c>
      <c r="H61" s="67">
        <v>0</v>
      </c>
      <c r="I61" s="67">
        <v>0</v>
      </c>
      <c r="J61" s="67">
        <f t="shared" si="5"/>
        <v>29</v>
      </c>
      <c r="K61" s="67">
        <f t="shared" si="5"/>
        <v>29</v>
      </c>
      <c r="L61" s="67">
        <f t="shared" si="5"/>
        <v>29</v>
      </c>
      <c r="M61" s="67">
        <f t="shared" si="16"/>
        <v>0</v>
      </c>
      <c r="N61" s="67">
        <f t="shared" si="16"/>
        <v>0</v>
      </c>
      <c r="P61" s="70">
        <f t="shared" si="7"/>
        <v>0</v>
      </c>
      <c r="Q61" s="70">
        <f t="shared" si="8"/>
        <v>0</v>
      </c>
      <c r="R61" s="70">
        <f t="shared" si="9"/>
        <v>7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15"/>
        <v>59</v>
      </c>
    </row>
    <row r="62" spans="1:22" ht="12.75" x14ac:dyDescent="0.2">
      <c r="A62" s="66">
        <v>60</v>
      </c>
      <c r="B62" s="66">
        <f t="shared" si="13"/>
        <v>15</v>
      </c>
      <c r="C62" s="67">
        <f t="shared" si="14"/>
        <v>90</v>
      </c>
      <c r="D62" s="68">
        <f t="shared" si="3"/>
        <v>14</v>
      </c>
      <c r="E62" s="71">
        <f t="shared" si="4"/>
        <v>104</v>
      </c>
      <c r="F62" s="67">
        <v>0</v>
      </c>
      <c r="G62" s="67">
        <v>15</v>
      </c>
      <c r="H62" s="67">
        <v>0</v>
      </c>
      <c r="I62" s="67">
        <v>0</v>
      </c>
      <c r="J62" s="67">
        <f t="shared" si="5"/>
        <v>30</v>
      </c>
      <c r="K62" s="67">
        <f t="shared" si="5"/>
        <v>30</v>
      </c>
      <c r="L62" s="67">
        <f t="shared" si="5"/>
        <v>30</v>
      </c>
      <c r="M62" s="67">
        <f t="shared" si="16"/>
        <v>0</v>
      </c>
      <c r="N62" s="67">
        <f t="shared" si="16"/>
        <v>0</v>
      </c>
      <c r="P62" s="70">
        <f t="shared" si="7"/>
        <v>0</v>
      </c>
      <c r="Q62" s="70">
        <f t="shared" si="8"/>
        <v>0</v>
      </c>
      <c r="R62" s="70">
        <f t="shared" si="9"/>
        <v>7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15"/>
        <v>60</v>
      </c>
    </row>
    <row r="63" spans="1:22" ht="12.75" x14ac:dyDescent="0.2">
      <c r="A63" s="66">
        <v>61</v>
      </c>
      <c r="B63" s="66">
        <f t="shared" si="13"/>
        <v>16</v>
      </c>
      <c r="C63" s="67">
        <f t="shared" si="14"/>
        <v>87</v>
      </c>
      <c r="D63" s="68">
        <f t="shared" si="3"/>
        <v>15</v>
      </c>
      <c r="E63" s="71">
        <f t="shared" si="4"/>
        <v>102</v>
      </c>
      <c r="F63" s="67">
        <v>3</v>
      </c>
      <c r="G63" s="67">
        <v>13</v>
      </c>
      <c r="H63" s="67">
        <v>0</v>
      </c>
      <c r="I63" s="67">
        <v>0</v>
      </c>
      <c r="J63" s="67">
        <f t="shared" si="5"/>
        <v>29</v>
      </c>
      <c r="K63" s="67">
        <f t="shared" si="5"/>
        <v>29</v>
      </c>
      <c r="L63" s="67">
        <f t="shared" si="5"/>
        <v>29</v>
      </c>
      <c r="M63" s="67">
        <f t="shared" si="16"/>
        <v>0</v>
      </c>
      <c r="N63" s="67">
        <f t="shared" si="16"/>
        <v>0</v>
      </c>
      <c r="P63" s="70">
        <f t="shared" si="7"/>
        <v>0</v>
      </c>
      <c r="Q63" s="70">
        <f t="shared" si="8"/>
        <v>0</v>
      </c>
      <c r="R63" s="70">
        <f t="shared" si="9"/>
        <v>8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15"/>
        <v>61</v>
      </c>
    </row>
    <row r="64" spans="1:22" ht="12.75" x14ac:dyDescent="0.2">
      <c r="A64" s="66">
        <v>62</v>
      </c>
      <c r="B64" s="66">
        <f t="shared" si="13"/>
        <v>16</v>
      </c>
      <c r="C64" s="67">
        <f t="shared" si="14"/>
        <v>90</v>
      </c>
      <c r="D64" s="68">
        <f t="shared" si="3"/>
        <v>15</v>
      </c>
      <c r="E64" s="71">
        <f t="shared" si="4"/>
        <v>105</v>
      </c>
      <c r="F64" s="67">
        <v>2</v>
      </c>
      <c r="G64" s="67">
        <v>14</v>
      </c>
      <c r="H64" s="67">
        <v>0</v>
      </c>
      <c r="I64" s="67">
        <v>0</v>
      </c>
      <c r="J64" s="67">
        <f t="shared" si="5"/>
        <v>30</v>
      </c>
      <c r="K64" s="67">
        <f t="shared" si="5"/>
        <v>30</v>
      </c>
      <c r="L64" s="67">
        <f t="shared" si="5"/>
        <v>30</v>
      </c>
      <c r="M64" s="67">
        <f t="shared" si="16"/>
        <v>0</v>
      </c>
      <c r="N64" s="67">
        <f t="shared" si="16"/>
        <v>0</v>
      </c>
      <c r="P64" s="70">
        <f t="shared" si="7"/>
        <v>0</v>
      </c>
      <c r="Q64" s="70">
        <f t="shared" si="8"/>
        <v>0</v>
      </c>
      <c r="R64" s="70">
        <f t="shared" si="9"/>
        <v>8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15"/>
        <v>62</v>
      </c>
    </row>
    <row r="65" spans="1:22" ht="12.75" x14ac:dyDescent="0.2">
      <c r="A65" s="66">
        <v>63</v>
      </c>
      <c r="B65" s="66">
        <f t="shared" si="13"/>
        <v>16</v>
      </c>
      <c r="C65" s="67">
        <f t="shared" si="14"/>
        <v>93</v>
      </c>
      <c r="D65" s="68">
        <f t="shared" si="3"/>
        <v>15</v>
      </c>
      <c r="E65" s="71">
        <f t="shared" si="4"/>
        <v>108</v>
      </c>
      <c r="F65" s="67">
        <v>1</v>
      </c>
      <c r="G65" s="67">
        <v>15</v>
      </c>
      <c r="H65" s="67">
        <v>0</v>
      </c>
      <c r="I65" s="67">
        <v>0</v>
      </c>
      <c r="J65" s="67">
        <f t="shared" si="5"/>
        <v>31</v>
      </c>
      <c r="K65" s="67">
        <f t="shared" si="5"/>
        <v>31</v>
      </c>
      <c r="L65" s="67">
        <f t="shared" si="5"/>
        <v>31</v>
      </c>
      <c r="M65" s="67">
        <f t="shared" si="16"/>
        <v>0</v>
      </c>
      <c r="N65" s="67">
        <f t="shared" si="16"/>
        <v>0</v>
      </c>
      <c r="P65" s="70">
        <f t="shared" si="7"/>
        <v>0</v>
      </c>
      <c r="Q65" s="70">
        <f t="shared" si="8"/>
        <v>0</v>
      </c>
      <c r="R65" s="70">
        <f t="shared" si="9"/>
        <v>8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15"/>
        <v>63</v>
      </c>
    </row>
    <row r="66" spans="1:22" ht="12.75" x14ac:dyDescent="0.2">
      <c r="A66" s="66">
        <v>64</v>
      </c>
      <c r="B66" s="66">
        <f t="shared" ref="B66:B97" si="17">SUM(F66:I66)</f>
        <v>16</v>
      </c>
      <c r="C66" s="67">
        <f t="shared" ref="C66:C97" si="18">F66*3+G66*6+H66*10+I66*15</f>
        <v>96</v>
      </c>
      <c r="D66" s="68">
        <f t="shared" si="3"/>
        <v>15</v>
      </c>
      <c r="E66" s="71">
        <f t="shared" si="4"/>
        <v>111</v>
      </c>
      <c r="F66" s="67">
        <v>0</v>
      </c>
      <c r="G66" s="67">
        <v>16</v>
      </c>
      <c r="H66" s="67">
        <v>0</v>
      </c>
      <c r="I66" s="67">
        <v>0</v>
      </c>
      <c r="J66" s="67">
        <f t="shared" si="5"/>
        <v>32</v>
      </c>
      <c r="K66" s="67">
        <f t="shared" si="5"/>
        <v>32</v>
      </c>
      <c r="L66" s="67">
        <f t="shared" si="5"/>
        <v>32</v>
      </c>
      <c r="M66" s="67">
        <f t="shared" si="16"/>
        <v>0</v>
      </c>
      <c r="N66" s="67">
        <f t="shared" si="16"/>
        <v>0</v>
      </c>
      <c r="P66" s="70">
        <f t="shared" si="7"/>
        <v>0</v>
      </c>
      <c r="Q66" s="70">
        <f t="shared" si="8"/>
        <v>0</v>
      </c>
      <c r="R66" s="70">
        <f t="shared" si="9"/>
        <v>8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97" si="19">F66*3+G66*4+H66*5+I66*6</f>
        <v>64</v>
      </c>
    </row>
    <row r="67" spans="1:22" ht="12.75" x14ac:dyDescent="0.2">
      <c r="A67" s="66">
        <v>65</v>
      </c>
      <c r="B67" s="66">
        <f t="shared" si="17"/>
        <v>17</v>
      </c>
      <c r="C67" s="67">
        <f t="shared" si="18"/>
        <v>93</v>
      </c>
      <c r="D67" s="68">
        <f t="shared" ref="D67:D130" si="20">SUM(P67:U67)</f>
        <v>16</v>
      </c>
      <c r="E67" s="71">
        <f t="shared" ref="E67:E130" si="21">+C67+D67</f>
        <v>109</v>
      </c>
      <c r="F67" s="67">
        <v>3</v>
      </c>
      <c r="G67" s="67">
        <v>14</v>
      </c>
      <c r="H67" s="67">
        <v>0</v>
      </c>
      <c r="I67" s="67">
        <v>0</v>
      </c>
      <c r="J67" s="67">
        <f t="shared" ref="J67:L103" si="22">$F67*1+$G67*2+$H67*2+$I67*3</f>
        <v>31</v>
      </c>
      <c r="K67" s="67">
        <f t="shared" si="22"/>
        <v>31</v>
      </c>
      <c r="L67" s="67">
        <f t="shared" si="22"/>
        <v>31</v>
      </c>
      <c r="M67" s="67">
        <f t="shared" ref="M67:N98" si="23">$H67*2+$I67*3</f>
        <v>0</v>
      </c>
      <c r="N67" s="67">
        <f t="shared" si="23"/>
        <v>0</v>
      </c>
      <c r="P67" s="70">
        <f t="shared" ref="P67:P130" si="24">IF(SUM(F67:I67)&gt;=64,32,IF(SUM(F67:I67)&gt;32,SUM(F67:I67)-32,0))</f>
        <v>0</v>
      </c>
      <c r="Q67" s="70">
        <f t="shared" ref="Q67:Q130" si="25">IF(SUM(F67:I67)&gt;=32,16,IF(SUM(F67:I67)&gt;16,SUM(F67:I67)-16,0))</f>
        <v>1</v>
      </c>
      <c r="R67" s="70">
        <f t="shared" ref="R67:R130" si="26">IF(SUM(F67:I67)&gt;=16,8,IF(SUM(F67:I67)&gt;8,SUM(F67:I67)-8,0))</f>
        <v>8</v>
      </c>
      <c r="S67" s="70">
        <f t="shared" ref="S67:S130" si="27">IF(SUM(F67:I67)&gt;=8,4,IF(SUM(F67:I67)&gt;4,SUM(F67:I67)-4,0))</f>
        <v>4</v>
      </c>
      <c r="T67" s="70">
        <f t="shared" ref="T67:T130" si="28">IF(SUM(F67:I67)&gt;=4,2,IF(SUM(F67:I67)&gt;2,4-SUM(F67:I67),0))</f>
        <v>2</v>
      </c>
      <c r="U67" s="70">
        <f t="shared" ref="U67:U130" si="29">IF(SUM(F67:I67)&gt;=2,1,IF(A67=2,1,0))</f>
        <v>1</v>
      </c>
      <c r="V67" s="66">
        <f t="shared" si="19"/>
        <v>65</v>
      </c>
    </row>
    <row r="68" spans="1:22" ht="12.75" x14ac:dyDescent="0.2">
      <c r="A68" s="66">
        <v>66</v>
      </c>
      <c r="B68" s="66">
        <f t="shared" si="17"/>
        <v>17</v>
      </c>
      <c r="C68" s="67">
        <f t="shared" si="18"/>
        <v>96</v>
      </c>
      <c r="D68" s="68">
        <f t="shared" si="20"/>
        <v>16</v>
      </c>
      <c r="E68" s="71">
        <f t="shared" si="21"/>
        <v>112</v>
      </c>
      <c r="F68" s="67">
        <v>2</v>
      </c>
      <c r="G68" s="67">
        <v>15</v>
      </c>
      <c r="H68" s="67">
        <v>0</v>
      </c>
      <c r="I68" s="67">
        <v>0</v>
      </c>
      <c r="J68" s="67">
        <f t="shared" si="22"/>
        <v>32</v>
      </c>
      <c r="K68" s="67">
        <f t="shared" si="22"/>
        <v>32</v>
      </c>
      <c r="L68" s="67">
        <f t="shared" si="22"/>
        <v>32</v>
      </c>
      <c r="M68" s="67">
        <f t="shared" si="23"/>
        <v>0</v>
      </c>
      <c r="N68" s="67">
        <f t="shared" si="23"/>
        <v>0</v>
      </c>
      <c r="P68" s="70">
        <f t="shared" si="24"/>
        <v>0</v>
      </c>
      <c r="Q68" s="70">
        <f t="shared" si="25"/>
        <v>1</v>
      </c>
      <c r="R68" s="70">
        <f t="shared" si="26"/>
        <v>8</v>
      </c>
      <c r="S68" s="70">
        <f t="shared" si="27"/>
        <v>4</v>
      </c>
      <c r="T68" s="70">
        <f t="shared" si="28"/>
        <v>2</v>
      </c>
      <c r="U68" s="70">
        <f t="shared" si="29"/>
        <v>1</v>
      </c>
      <c r="V68" s="66">
        <f t="shared" si="19"/>
        <v>66</v>
      </c>
    </row>
    <row r="69" spans="1:22" ht="12.75" x14ac:dyDescent="0.2">
      <c r="A69" s="66">
        <v>67</v>
      </c>
      <c r="B69" s="66">
        <f t="shared" si="17"/>
        <v>17</v>
      </c>
      <c r="C69" s="67">
        <f t="shared" si="18"/>
        <v>99</v>
      </c>
      <c r="D69" s="68">
        <f t="shared" si="20"/>
        <v>16</v>
      </c>
      <c r="E69" s="71">
        <f t="shared" si="21"/>
        <v>115</v>
      </c>
      <c r="F69" s="67">
        <v>1</v>
      </c>
      <c r="G69" s="67">
        <v>16</v>
      </c>
      <c r="H69" s="67">
        <v>0</v>
      </c>
      <c r="I69" s="67">
        <v>0</v>
      </c>
      <c r="J69" s="67">
        <f t="shared" si="22"/>
        <v>33</v>
      </c>
      <c r="K69" s="67">
        <f t="shared" si="22"/>
        <v>33</v>
      </c>
      <c r="L69" s="67">
        <f t="shared" si="22"/>
        <v>33</v>
      </c>
      <c r="M69" s="67">
        <f t="shared" si="23"/>
        <v>0</v>
      </c>
      <c r="N69" s="67">
        <f t="shared" si="23"/>
        <v>0</v>
      </c>
      <c r="P69" s="70">
        <f t="shared" si="24"/>
        <v>0</v>
      </c>
      <c r="Q69" s="70">
        <f t="shared" si="25"/>
        <v>1</v>
      </c>
      <c r="R69" s="70">
        <f t="shared" si="26"/>
        <v>8</v>
      </c>
      <c r="S69" s="70">
        <f t="shared" si="27"/>
        <v>4</v>
      </c>
      <c r="T69" s="70">
        <f t="shared" si="28"/>
        <v>2</v>
      </c>
      <c r="U69" s="70">
        <f t="shared" si="29"/>
        <v>1</v>
      </c>
      <c r="V69" s="66">
        <f t="shared" si="19"/>
        <v>67</v>
      </c>
    </row>
    <row r="70" spans="1:22" ht="12.75" x14ac:dyDescent="0.2">
      <c r="A70" s="66">
        <v>68</v>
      </c>
      <c r="B70" s="66">
        <f t="shared" si="17"/>
        <v>17</v>
      </c>
      <c r="C70" s="67">
        <f t="shared" si="18"/>
        <v>102</v>
      </c>
      <c r="D70" s="68">
        <f t="shared" si="20"/>
        <v>16</v>
      </c>
      <c r="E70" s="71">
        <f t="shared" si="21"/>
        <v>118</v>
      </c>
      <c r="F70" s="67">
        <v>0</v>
      </c>
      <c r="G70" s="67">
        <v>17</v>
      </c>
      <c r="H70" s="67">
        <v>0</v>
      </c>
      <c r="I70" s="67">
        <v>0</v>
      </c>
      <c r="J70" s="67">
        <f t="shared" si="22"/>
        <v>34</v>
      </c>
      <c r="K70" s="67">
        <f t="shared" si="22"/>
        <v>34</v>
      </c>
      <c r="L70" s="67">
        <f t="shared" si="22"/>
        <v>34</v>
      </c>
      <c r="M70" s="67">
        <f t="shared" si="23"/>
        <v>0</v>
      </c>
      <c r="N70" s="67">
        <f t="shared" si="23"/>
        <v>0</v>
      </c>
      <c r="P70" s="70">
        <f t="shared" si="24"/>
        <v>0</v>
      </c>
      <c r="Q70" s="70">
        <f t="shared" si="25"/>
        <v>1</v>
      </c>
      <c r="R70" s="70">
        <f t="shared" si="26"/>
        <v>8</v>
      </c>
      <c r="S70" s="70">
        <f t="shared" si="27"/>
        <v>4</v>
      </c>
      <c r="T70" s="70">
        <f t="shared" si="28"/>
        <v>2</v>
      </c>
      <c r="U70" s="70">
        <f t="shared" si="29"/>
        <v>1</v>
      </c>
      <c r="V70" s="66">
        <f t="shared" si="19"/>
        <v>68</v>
      </c>
    </row>
    <row r="71" spans="1:22" ht="12.75" x14ac:dyDescent="0.2">
      <c r="A71" s="66">
        <v>69</v>
      </c>
      <c r="B71" s="66">
        <f t="shared" si="17"/>
        <v>18</v>
      </c>
      <c r="C71" s="67">
        <f t="shared" si="18"/>
        <v>99</v>
      </c>
      <c r="D71" s="68">
        <f t="shared" si="20"/>
        <v>17</v>
      </c>
      <c r="E71" s="71">
        <f t="shared" si="21"/>
        <v>116</v>
      </c>
      <c r="F71" s="67">
        <v>3</v>
      </c>
      <c r="G71" s="67">
        <v>15</v>
      </c>
      <c r="H71" s="67">
        <v>0</v>
      </c>
      <c r="I71" s="67">
        <v>0</v>
      </c>
      <c r="J71" s="67">
        <f t="shared" si="22"/>
        <v>33</v>
      </c>
      <c r="K71" s="67">
        <f t="shared" si="22"/>
        <v>33</v>
      </c>
      <c r="L71" s="67">
        <f t="shared" si="22"/>
        <v>33</v>
      </c>
      <c r="M71" s="67">
        <f t="shared" si="23"/>
        <v>0</v>
      </c>
      <c r="N71" s="67">
        <f t="shared" si="23"/>
        <v>0</v>
      </c>
      <c r="P71" s="70">
        <f t="shared" si="24"/>
        <v>0</v>
      </c>
      <c r="Q71" s="70">
        <f t="shared" si="25"/>
        <v>2</v>
      </c>
      <c r="R71" s="70">
        <f t="shared" si="26"/>
        <v>8</v>
      </c>
      <c r="S71" s="70">
        <f t="shared" si="27"/>
        <v>4</v>
      </c>
      <c r="T71" s="70">
        <f t="shared" si="28"/>
        <v>2</v>
      </c>
      <c r="U71" s="70">
        <f t="shared" si="29"/>
        <v>1</v>
      </c>
      <c r="V71" s="66">
        <f t="shared" si="19"/>
        <v>69</v>
      </c>
    </row>
    <row r="72" spans="1:22" ht="12.75" x14ac:dyDescent="0.2">
      <c r="A72" s="66">
        <v>70</v>
      </c>
      <c r="B72" s="66">
        <f t="shared" si="17"/>
        <v>18</v>
      </c>
      <c r="C72" s="67">
        <f t="shared" si="18"/>
        <v>102</v>
      </c>
      <c r="D72" s="68">
        <f t="shared" si="20"/>
        <v>17</v>
      </c>
      <c r="E72" s="71">
        <f t="shared" si="21"/>
        <v>119</v>
      </c>
      <c r="F72" s="67">
        <v>2</v>
      </c>
      <c r="G72" s="67">
        <v>16</v>
      </c>
      <c r="H72" s="67">
        <v>0</v>
      </c>
      <c r="I72" s="67">
        <v>0</v>
      </c>
      <c r="J72" s="67">
        <f t="shared" si="22"/>
        <v>34</v>
      </c>
      <c r="K72" s="67">
        <f t="shared" si="22"/>
        <v>34</v>
      </c>
      <c r="L72" s="67">
        <f t="shared" si="22"/>
        <v>34</v>
      </c>
      <c r="M72" s="67">
        <f t="shared" si="23"/>
        <v>0</v>
      </c>
      <c r="N72" s="67">
        <f t="shared" si="23"/>
        <v>0</v>
      </c>
      <c r="P72" s="70">
        <f t="shared" si="24"/>
        <v>0</v>
      </c>
      <c r="Q72" s="70">
        <f t="shared" si="25"/>
        <v>2</v>
      </c>
      <c r="R72" s="70">
        <f t="shared" si="26"/>
        <v>8</v>
      </c>
      <c r="S72" s="70">
        <f t="shared" si="27"/>
        <v>4</v>
      </c>
      <c r="T72" s="70">
        <f t="shared" si="28"/>
        <v>2</v>
      </c>
      <c r="U72" s="70">
        <f t="shared" si="29"/>
        <v>1</v>
      </c>
      <c r="V72" s="66">
        <f t="shared" si="19"/>
        <v>70</v>
      </c>
    </row>
    <row r="73" spans="1:22" ht="12.75" x14ac:dyDescent="0.2">
      <c r="A73" s="66">
        <v>71</v>
      </c>
      <c r="B73" s="66">
        <f t="shared" si="17"/>
        <v>18</v>
      </c>
      <c r="C73" s="67">
        <f t="shared" si="18"/>
        <v>105</v>
      </c>
      <c r="D73" s="68">
        <f t="shared" si="20"/>
        <v>17</v>
      </c>
      <c r="E73" s="71">
        <f t="shared" si="21"/>
        <v>122</v>
      </c>
      <c r="F73" s="67">
        <v>1</v>
      </c>
      <c r="G73" s="67">
        <v>17</v>
      </c>
      <c r="H73" s="67">
        <v>0</v>
      </c>
      <c r="I73" s="67">
        <v>0</v>
      </c>
      <c r="J73" s="67">
        <f t="shared" si="22"/>
        <v>35</v>
      </c>
      <c r="K73" s="67">
        <f t="shared" si="22"/>
        <v>35</v>
      </c>
      <c r="L73" s="67">
        <f t="shared" si="22"/>
        <v>35</v>
      </c>
      <c r="M73" s="67">
        <f t="shared" si="23"/>
        <v>0</v>
      </c>
      <c r="N73" s="67">
        <f t="shared" si="23"/>
        <v>0</v>
      </c>
      <c r="P73" s="70">
        <f t="shared" si="24"/>
        <v>0</v>
      </c>
      <c r="Q73" s="70">
        <f t="shared" si="25"/>
        <v>2</v>
      </c>
      <c r="R73" s="70">
        <f t="shared" si="26"/>
        <v>8</v>
      </c>
      <c r="S73" s="70">
        <f t="shared" si="27"/>
        <v>4</v>
      </c>
      <c r="T73" s="70">
        <f t="shared" si="28"/>
        <v>2</v>
      </c>
      <c r="U73" s="70">
        <f t="shared" si="29"/>
        <v>1</v>
      </c>
      <c r="V73" s="66">
        <f t="shared" si="19"/>
        <v>71</v>
      </c>
    </row>
    <row r="74" spans="1:22" ht="12.75" x14ac:dyDescent="0.2">
      <c r="A74" s="66">
        <v>72</v>
      </c>
      <c r="B74" s="66">
        <f t="shared" si="17"/>
        <v>18</v>
      </c>
      <c r="C74" s="67">
        <f t="shared" si="18"/>
        <v>108</v>
      </c>
      <c r="D74" s="68">
        <f t="shared" si="20"/>
        <v>17</v>
      </c>
      <c r="E74" s="71">
        <f t="shared" si="21"/>
        <v>125</v>
      </c>
      <c r="F74" s="67">
        <v>0</v>
      </c>
      <c r="G74" s="67">
        <v>18</v>
      </c>
      <c r="H74" s="67">
        <v>0</v>
      </c>
      <c r="I74" s="67">
        <v>0</v>
      </c>
      <c r="J74" s="67">
        <f t="shared" si="22"/>
        <v>36</v>
      </c>
      <c r="K74" s="67">
        <f t="shared" si="22"/>
        <v>36</v>
      </c>
      <c r="L74" s="67">
        <f t="shared" si="22"/>
        <v>36</v>
      </c>
      <c r="M74" s="67">
        <f t="shared" si="23"/>
        <v>0</v>
      </c>
      <c r="N74" s="67">
        <f t="shared" si="23"/>
        <v>0</v>
      </c>
      <c r="P74" s="70">
        <f t="shared" si="24"/>
        <v>0</v>
      </c>
      <c r="Q74" s="70">
        <f t="shared" si="25"/>
        <v>2</v>
      </c>
      <c r="R74" s="70">
        <f t="shared" si="26"/>
        <v>8</v>
      </c>
      <c r="S74" s="70">
        <f t="shared" si="27"/>
        <v>4</v>
      </c>
      <c r="T74" s="70">
        <f t="shared" si="28"/>
        <v>2</v>
      </c>
      <c r="U74" s="70">
        <f t="shared" si="29"/>
        <v>1</v>
      </c>
      <c r="V74" s="66">
        <f t="shared" si="19"/>
        <v>72</v>
      </c>
    </row>
    <row r="75" spans="1:22" ht="12.75" x14ac:dyDescent="0.2">
      <c r="A75" s="66">
        <v>73</v>
      </c>
      <c r="B75" s="66">
        <f t="shared" si="17"/>
        <v>19</v>
      </c>
      <c r="C75" s="67">
        <f t="shared" si="18"/>
        <v>105</v>
      </c>
      <c r="D75" s="68">
        <f t="shared" si="20"/>
        <v>18</v>
      </c>
      <c r="E75" s="71">
        <f t="shared" si="21"/>
        <v>123</v>
      </c>
      <c r="F75" s="67">
        <v>3</v>
      </c>
      <c r="G75" s="67">
        <v>16</v>
      </c>
      <c r="H75" s="67">
        <v>0</v>
      </c>
      <c r="I75" s="67">
        <v>0</v>
      </c>
      <c r="J75" s="67">
        <f t="shared" si="22"/>
        <v>35</v>
      </c>
      <c r="K75" s="67">
        <f t="shared" si="22"/>
        <v>35</v>
      </c>
      <c r="L75" s="67">
        <f t="shared" si="22"/>
        <v>35</v>
      </c>
      <c r="M75" s="67">
        <f t="shared" si="23"/>
        <v>0</v>
      </c>
      <c r="N75" s="67">
        <f t="shared" si="23"/>
        <v>0</v>
      </c>
      <c r="P75" s="70">
        <f t="shared" si="24"/>
        <v>0</v>
      </c>
      <c r="Q75" s="70">
        <f t="shared" si="25"/>
        <v>3</v>
      </c>
      <c r="R75" s="70">
        <f t="shared" si="26"/>
        <v>8</v>
      </c>
      <c r="S75" s="70">
        <f t="shared" si="27"/>
        <v>4</v>
      </c>
      <c r="T75" s="70">
        <f t="shared" si="28"/>
        <v>2</v>
      </c>
      <c r="U75" s="70">
        <f t="shared" si="29"/>
        <v>1</v>
      </c>
      <c r="V75" s="66">
        <f t="shared" si="19"/>
        <v>73</v>
      </c>
    </row>
    <row r="76" spans="1:22" ht="12.75" x14ac:dyDescent="0.2">
      <c r="A76" s="66">
        <v>74</v>
      </c>
      <c r="B76" s="66">
        <f t="shared" si="17"/>
        <v>19</v>
      </c>
      <c r="C76" s="67">
        <f t="shared" si="18"/>
        <v>108</v>
      </c>
      <c r="D76" s="68">
        <f t="shared" si="20"/>
        <v>18</v>
      </c>
      <c r="E76" s="71">
        <f t="shared" si="21"/>
        <v>126</v>
      </c>
      <c r="F76" s="67">
        <v>2</v>
      </c>
      <c r="G76" s="67">
        <v>17</v>
      </c>
      <c r="H76" s="67">
        <v>0</v>
      </c>
      <c r="I76" s="67">
        <v>0</v>
      </c>
      <c r="J76" s="67">
        <f t="shared" si="22"/>
        <v>36</v>
      </c>
      <c r="K76" s="67">
        <f t="shared" si="22"/>
        <v>36</v>
      </c>
      <c r="L76" s="67">
        <f t="shared" si="22"/>
        <v>36</v>
      </c>
      <c r="M76" s="67">
        <f t="shared" si="23"/>
        <v>0</v>
      </c>
      <c r="N76" s="67">
        <f t="shared" si="23"/>
        <v>0</v>
      </c>
      <c r="P76" s="70">
        <f t="shared" si="24"/>
        <v>0</v>
      </c>
      <c r="Q76" s="70">
        <f t="shared" si="25"/>
        <v>3</v>
      </c>
      <c r="R76" s="70">
        <f t="shared" si="26"/>
        <v>8</v>
      </c>
      <c r="S76" s="70">
        <f t="shared" si="27"/>
        <v>4</v>
      </c>
      <c r="T76" s="70">
        <f t="shared" si="28"/>
        <v>2</v>
      </c>
      <c r="U76" s="70">
        <f t="shared" si="29"/>
        <v>1</v>
      </c>
      <c r="V76" s="66">
        <f t="shared" si="19"/>
        <v>74</v>
      </c>
    </row>
    <row r="77" spans="1:22" ht="12.75" x14ac:dyDescent="0.2">
      <c r="A77" s="66">
        <v>75</v>
      </c>
      <c r="B77" s="66">
        <f t="shared" si="17"/>
        <v>19</v>
      </c>
      <c r="C77" s="67">
        <f t="shared" si="18"/>
        <v>111</v>
      </c>
      <c r="D77" s="68">
        <f t="shared" si="20"/>
        <v>18</v>
      </c>
      <c r="E77" s="71">
        <f t="shared" si="21"/>
        <v>129</v>
      </c>
      <c r="F77" s="67">
        <v>1</v>
      </c>
      <c r="G77" s="67">
        <v>18</v>
      </c>
      <c r="H77" s="67">
        <v>0</v>
      </c>
      <c r="I77" s="67">
        <v>0</v>
      </c>
      <c r="J77" s="67">
        <f t="shared" si="22"/>
        <v>37</v>
      </c>
      <c r="K77" s="67">
        <f t="shared" si="22"/>
        <v>37</v>
      </c>
      <c r="L77" s="67">
        <f t="shared" si="22"/>
        <v>37</v>
      </c>
      <c r="M77" s="67">
        <f t="shared" si="23"/>
        <v>0</v>
      </c>
      <c r="N77" s="67">
        <f t="shared" si="23"/>
        <v>0</v>
      </c>
      <c r="P77" s="70">
        <f t="shared" si="24"/>
        <v>0</v>
      </c>
      <c r="Q77" s="70">
        <f t="shared" si="25"/>
        <v>3</v>
      </c>
      <c r="R77" s="70">
        <f t="shared" si="26"/>
        <v>8</v>
      </c>
      <c r="S77" s="70">
        <f t="shared" si="27"/>
        <v>4</v>
      </c>
      <c r="T77" s="70">
        <f t="shared" si="28"/>
        <v>2</v>
      </c>
      <c r="U77" s="70">
        <f t="shared" si="29"/>
        <v>1</v>
      </c>
      <c r="V77" s="66">
        <f t="shared" si="19"/>
        <v>75</v>
      </c>
    </row>
    <row r="78" spans="1:22" ht="12.75" x14ac:dyDescent="0.2">
      <c r="A78" s="66">
        <v>76</v>
      </c>
      <c r="B78" s="66">
        <f t="shared" si="17"/>
        <v>19</v>
      </c>
      <c r="C78" s="67">
        <f t="shared" si="18"/>
        <v>114</v>
      </c>
      <c r="D78" s="68">
        <f t="shared" si="20"/>
        <v>18</v>
      </c>
      <c r="E78" s="71">
        <f t="shared" si="21"/>
        <v>132</v>
      </c>
      <c r="F78" s="67">
        <v>0</v>
      </c>
      <c r="G78" s="67">
        <v>19</v>
      </c>
      <c r="H78" s="67">
        <v>0</v>
      </c>
      <c r="I78" s="67">
        <v>0</v>
      </c>
      <c r="J78" s="67">
        <f t="shared" si="22"/>
        <v>38</v>
      </c>
      <c r="K78" s="67">
        <f t="shared" si="22"/>
        <v>38</v>
      </c>
      <c r="L78" s="67">
        <f t="shared" si="22"/>
        <v>38</v>
      </c>
      <c r="M78" s="67">
        <f t="shared" si="23"/>
        <v>0</v>
      </c>
      <c r="N78" s="67">
        <f t="shared" si="23"/>
        <v>0</v>
      </c>
      <c r="P78" s="70">
        <f t="shared" si="24"/>
        <v>0</v>
      </c>
      <c r="Q78" s="70">
        <f t="shared" si="25"/>
        <v>3</v>
      </c>
      <c r="R78" s="70">
        <f t="shared" si="26"/>
        <v>8</v>
      </c>
      <c r="S78" s="70">
        <f t="shared" si="27"/>
        <v>4</v>
      </c>
      <c r="T78" s="70">
        <f t="shared" si="28"/>
        <v>2</v>
      </c>
      <c r="U78" s="70">
        <f t="shared" si="29"/>
        <v>1</v>
      </c>
      <c r="V78" s="66">
        <f t="shared" si="19"/>
        <v>76</v>
      </c>
    </row>
    <row r="79" spans="1:22" ht="12.75" x14ac:dyDescent="0.2">
      <c r="A79" s="66">
        <v>77</v>
      </c>
      <c r="B79" s="66">
        <f t="shared" si="17"/>
        <v>20</v>
      </c>
      <c r="C79" s="67">
        <f t="shared" si="18"/>
        <v>111</v>
      </c>
      <c r="D79" s="68">
        <f t="shared" si="20"/>
        <v>19</v>
      </c>
      <c r="E79" s="71">
        <f t="shared" si="21"/>
        <v>130</v>
      </c>
      <c r="F79" s="67">
        <v>3</v>
      </c>
      <c r="G79" s="67">
        <v>17</v>
      </c>
      <c r="H79" s="67">
        <v>0</v>
      </c>
      <c r="I79" s="67">
        <v>0</v>
      </c>
      <c r="J79" s="67">
        <f t="shared" si="22"/>
        <v>37</v>
      </c>
      <c r="K79" s="67">
        <f t="shared" si="22"/>
        <v>37</v>
      </c>
      <c r="L79" s="67">
        <f t="shared" si="22"/>
        <v>37</v>
      </c>
      <c r="M79" s="67">
        <f t="shared" si="23"/>
        <v>0</v>
      </c>
      <c r="N79" s="67">
        <f t="shared" si="23"/>
        <v>0</v>
      </c>
      <c r="P79" s="70">
        <f t="shared" si="24"/>
        <v>0</v>
      </c>
      <c r="Q79" s="70">
        <f t="shared" si="25"/>
        <v>4</v>
      </c>
      <c r="R79" s="70">
        <f t="shared" si="26"/>
        <v>8</v>
      </c>
      <c r="S79" s="70">
        <f t="shared" si="27"/>
        <v>4</v>
      </c>
      <c r="T79" s="70">
        <f t="shared" si="28"/>
        <v>2</v>
      </c>
      <c r="U79" s="70">
        <f t="shared" si="29"/>
        <v>1</v>
      </c>
      <c r="V79" s="66">
        <f t="shared" si="19"/>
        <v>77</v>
      </c>
    </row>
    <row r="80" spans="1:22" ht="12.75" x14ac:dyDescent="0.2">
      <c r="A80" s="66">
        <v>78</v>
      </c>
      <c r="B80" s="66">
        <f t="shared" si="17"/>
        <v>20</v>
      </c>
      <c r="C80" s="67">
        <f t="shared" si="18"/>
        <v>114</v>
      </c>
      <c r="D80" s="68">
        <f t="shared" si="20"/>
        <v>19</v>
      </c>
      <c r="E80" s="71">
        <f t="shared" si="21"/>
        <v>133</v>
      </c>
      <c r="F80" s="67">
        <v>2</v>
      </c>
      <c r="G80" s="67">
        <v>18</v>
      </c>
      <c r="H80" s="67">
        <v>0</v>
      </c>
      <c r="I80" s="67">
        <v>0</v>
      </c>
      <c r="J80" s="67">
        <f t="shared" si="22"/>
        <v>38</v>
      </c>
      <c r="K80" s="67">
        <f t="shared" si="22"/>
        <v>38</v>
      </c>
      <c r="L80" s="67">
        <f t="shared" si="22"/>
        <v>38</v>
      </c>
      <c r="M80" s="67">
        <f t="shared" si="23"/>
        <v>0</v>
      </c>
      <c r="N80" s="67">
        <f t="shared" si="23"/>
        <v>0</v>
      </c>
      <c r="P80" s="70">
        <f t="shared" si="24"/>
        <v>0</v>
      </c>
      <c r="Q80" s="70">
        <f t="shared" si="25"/>
        <v>4</v>
      </c>
      <c r="R80" s="70">
        <f t="shared" si="26"/>
        <v>8</v>
      </c>
      <c r="S80" s="70">
        <f t="shared" si="27"/>
        <v>4</v>
      </c>
      <c r="T80" s="70">
        <f t="shared" si="28"/>
        <v>2</v>
      </c>
      <c r="U80" s="70">
        <f t="shared" si="29"/>
        <v>1</v>
      </c>
      <c r="V80" s="66">
        <f t="shared" si="19"/>
        <v>78</v>
      </c>
    </row>
    <row r="81" spans="1:22" ht="12.75" x14ac:dyDescent="0.2">
      <c r="A81" s="66">
        <v>79</v>
      </c>
      <c r="B81" s="66">
        <f t="shared" si="17"/>
        <v>20</v>
      </c>
      <c r="C81" s="67">
        <f t="shared" si="18"/>
        <v>117</v>
      </c>
      <c r="D81" s="68">
        <f t="shared" si="20"/>
        <v>19</v>
      </c>
      <c r="E81" s="71">
        <f t="shared" si="21"/>
        <v>136</v>
      </c>
      <c r="F81" s="67">
        <v>1</v>
      </c>
      <c r="G81" s="67">
        <v>19</v>
      </c>
      <c r="H81" s="67">
        <v>0</v>
      </c>
      <c r="I81" s="67">
        <v>0</v>
      </c>
      <c r="J81" s="67">
        <f t="shared" si="22"/>
        <v>39</v>
      </c>
      <c r="K81" s="67">
        <f t="shared" si="22"/>
        <v>39</v>
      </c>
      <c r="L81" s="67">
        <f t="shared" si="22"/>
        <v>39</v>
      </c>
      <c r="M81" s="67">
        <f t="shared" si="23"/>
        <v>0</v>
      </c>
      <c r="N81" s="67">
        <f t="shared" si="23"/>
        <v>0</v>
      </c>
      <c r="P81" s="70">
        <f t="shared" si="24"/>
        <v>0</v>
      </c>
      <c r="Q81" s="70">
        <f t="shared" si="25"/>
        <v>4</v>
      </c>
      <c r="R81" s="70">
        <f t="shared" si="26"/>
        <v>8</v>
      </c>
      <c r="S81" s="70">
        <f t="shared" si="27"/>
        <v>4</v>
      </c>
      <c r="T81" s="70">
        <f t="shared" si="28"/>
        <v>2</v>
      </c>
      <c r="U81" s="70">
        <f t="shared" si="29"/>
        <v>1</v>
      </c>
      <c r="V81" s="66">
        <f t="shared" si="19"/>
        <v>79</v>
      </c>
    </row>
    <row r="82" spans="1:22" ht="12.75" x14ac:dyDescent="0.2">
      <c r="A82" s="66">
        <v>80</v>
      </c>
      <c r="B82" s="66">
        <f t="shared" si="17"/>
        <v>20</v>
      </c>
      <c r="C82" s="67">
        <f t="shared" si="18"/>
        <v>120</v>
      </c>
      <c r="D82" s="68">
        <f t="shared" si="20"/>
        <v>19</v>
      </c>
      <c r="E82" s="71">
        <f t="shared" si="21"/>
        <v>139</v>
      </c>
      <c r="F82" s="67">
        <v>0</v>
      </c>
      <c r="G82" s="67">
        <v>20</v>
      </c>
      <c r="H82" s="67">
        <v>0</v>
      </c>
      <c r="I82" s="67">
        <v>0</v>
      </c>
      <c r="J82" s="67">
        <f t="shared" si="22"/>
        <v>40</v>
      </c>
      <c r="K82" s="67">
        <f t="shared" si="22"/>
        <v>40</v>
      </c>
      <c r="L82" s="67">
        <f t="shared" si="22"/>
        <v>40</v>
      </c>
      <c r="M82" s="67">
        <f t="shared" si="23"/>
        <v>0</v>
      </c>
      <c r="N82" s="67">
        <f t="shared" si="23"/>
        <v>0</v>
      </c>
      <c r="P82" s="70">
        <f t="shared" si="24"/>
        <v>0</v>
      </c>
      <c r="Q82" s="70">
        <f t="shared" si="25"/>
        <v>4</v>
      </c>
      <c r="R82" s="70">
        <f t="shared" si="26"/>
        <v>8</v>
      </c>
      <c r="S82" s="70">
        <f t="shared" si="27"/>
        <v>4</v>
      </c>
      <c r="T82" s="70">
        <f t="shared" si="28"/>
        <v>2</v>
      </c>
      <c r="U82" s="70">
        <f t="shared" si="29"/>
        <v>1</v>
      </c>
      <c r="V82" s="66">
        <f t="shared" si="19"/>
        <v>80</v>
      </c>
    </row>
    <row r="83" spans="1:22" ht="12.75" x14ac:dyDescent="0.2">
      <c r="A83" s="66">
        <v>81</v>
      </c>
      <c r="B83" s="66">
        <f t="shared" si="17"/>
        <v>21</v>
      </c>
      <c r="C83" s="67">
        <f t="shared" si="18"/>
        <v>117</v>
      </c>
      <c r="D83" s="68">
        <f t="shared" si="20"/>
        <v>20</v>
      </c>
      <c r="E83" s="71">
        <f t="shared" si="21"/>
        <v>137</v>
      </c>
      <c r="F83" s="67">
        <v>3</v>
      </c>
      <c r="G83" s="67">
        <v>18</v>
      </c>
      <c r="H83" s="67">
        <v>0</v>
      </c>
      <c r="I83" s="67">
        <v>0</v>
      </c>
      <c r="J83" s="67">
        <f t="shared" si="22"/>
        <v>39</v>
      </c>
      <c r="K83" s="67">
        <f t="shared" si="22"/>
        <v>39</v>
      </c>
      <c r="L83" s="67">
        <f t="shared" si="22"/>
        <v>39</v>
      </c>
      <c r="M83" s="67">
        <f t="shared" si="23"/>
        <v>0</v>
      </c>
      <c r="N83" s="67">
        <f t="shared" si="23"/>
        <v>0</v>
      </c>
      <c r="P83" s="70">
        <f t="shared" si="24"/>
        <v>0</v>
      </c>
      <c r="Q83" s="70">
        <f t="shared" si="25"/>
        <v>5</v>
      </c>
      <c r="R83" s="70">
        <f t="shared" si="26"/>
        <v>8</v>
      </c>
      <c r="S83" s="70">
        <f t="shared" si="27"/>
        <v>4</v>
      </c>
      <c r="T83" s="70">
        <f t="shared" si="28"/>
        <v>2</v>
      </c>
      <c r="U83" s="70">
        <f t="shared" si="29"/>
        <v>1</v>
      </c>
      <c r="V83" s="66">
        <f t="shared" si="19"/>
        <v>81</v>
      </c>
    </row>
    <row r="84" spans="1:22" ht="12.75" x14ac:dyDescent="0.2">
      <c r="A84" s="66">
        <v>82</v>
      </c>
      <c r="B84" s="66">
        <f t="shared" si="17"/>
        <v>21</v>
      </c>
      <c r="C84" s="67">
        <f t="shared" si="18"/>
        <v>120</v>
      </c>
      <c r="D84" s="68">
        <f t="shared" si="20"/>
        <v>20</v>
      </c>
      <c r="E84" s="71">
        <f t="shared" si="21"/>
        <v>140</v>
      </c>
      <c r="F84" s="67">
        <v>2</v>
      </c>
      <c r="G84" s="67">
        <v>19</v>
      </c>
      <c r="H84" s="67">
        <v>0</v>
      </c>
      <c r="I84" s="67">
        <v>0</v>
      </c>
      <c r="J84" s="67">
        <f t="shared" si="22"/>
        <v>40</v>
      </c>
      <c r="K84" s="67">
        <f t="shared" si="22"/>
        <v>40</v>
      </c>
      <c r="L84" s="67">
        <f t="shared" si="22"/>
        <v>40</v>
      </c>
      <c r="M84" s="67">
        <f t="shared" si="23"/>
        <v>0</v>
      </c>
      <c r="N84" s="67">
        <f t="shared" si="23"/>
        <v>0</v>
      </c>
      <c r="P84" s="70">
        <f t="shared" si="24"/>
        <v>0</v>
      </c>
      <c r="Q84" s="70">
        <f t="shared" si="25"/>
        <v>5</v>
      </c>
      <c r="R84" s="70">
        <f t="shared" si="26"/>
        <v>8</v>
      </c>
      <c r="S84" s="70">
        <f t="shared" si="27"/>
        <v>4</v>
      </c>
      <c r="T84" s="70">
        <f t="shared" si="28"/>
        <v>2</v>
      </c>
      <c r="U84" s="70">
        <f t="shared" si="29"/>
        <v>1</v>
      </c>
      <c r="V84" s="66">
        <f t="shared" si="19"/>
        <v>82</v>
      </c>
    </row>
    <row r="85" spans="1:22" ht="12.75" x14ac:dyDescent="0.2">
      <c r="A85" s="66">
        <v>83</v>
      </c>
      <c r="B85" s="66">
        <f t="shared" si="17"/>
        <v>21</v>
      </c>
      <c r="C85" s="67">
        <f t="shared" si="18"/>
        <v>123</v>
      </c>
      <c r="D85" s="68">
        <f t="shared" si="20"/>
        <v>20</v>
      </c>
      <c r="E85" s="71">
        <f t="shared" si="21"/>
        <v>143</v>
      </c>
      <c r="F85" s="67">
        <v>1</v>
      </c>
      <c r="G85" s="67">
        <v>20</v>
      </c>
      <c r="H85" s="67">
        <v>0</v>
      </c>
      <c r="I85" s="67">
        <v>0</v>
      </c>
      <c r="J85" s="67">
        <f t="shared" si="22"/>
        <v>41</v>
      </c>
      <c r="K85" s="67">
        <f t="shared" si="22"/>
        <v>41</v>
      </c>
      <c r="L85" s="67">
        <f t="shared" si="22"/>
        <v>41</v>
      </c>
      <c r="M85" s="67">
        <f t="shared" si="23"/>
        <v>0</v>
      </c>
      <c r="N85" s="67">
        <f t="shared" si="23"/>
        <v>0</v>
      </c>
      <c r="P85" s="70">
        <f t="shared" si="24"/>
        <v>0</v>
      </c>
      <c r="Q85" s="70">
        <f t="shared" si="25"/>
        <v>5</v>
      </c>
      <c r="R85" s="70">
        <f t="shared" si="26"/>
        <v>8</v>
      </c>
      <c r="S85" s="70">
        <f t="shared" si="27"/>
        <v>4</v>
      </c>
      <c r="T85" s="70">
        <f t="shared" si="28"/>
        <v>2</v>
      </c>
      <c r="U85" s="70">
        <f t="shared" si="29"/>
        <v>1</v>
      </c>
      <c r="V85" s="66">
        <f t="shared" si="19"/>
        <v>83</v>
      </c>
    </row>
    <row r="86" spans="1:22" ht="12.75" x14ac:dyDescent="0.2">
      <c r="A86" s="66">
        <v>84</v>
      </c>
      <c r="B86" s="66">
        <f t="shared" si="17"/>
        <v>21</v>
      </c>
      <c r="C86" s="67">
        <f t="shared" si="18"/>
        <v>126</v>
      </c>
      <c r="D86" s="68">
        <f t="shared" si="20"/>
        <v>20</v>
      </c>
      <c r="E86" s="71">
        <f t="shared" si="21"/>
        <v>146</v>
      </c>
      <c r="F86" s="67">
        <v>0</v>
      </c>
      <c r="G86" s="67">
        <v>21</v>
      </c>
      <c r="H86" s="67">
        <v>0</v>
      </c>
      <c r="I86" s="67">
        <v>0</v>
      </c>
      <c r="J86" s="67">
        <f t="shared" si="22"/>
        <v>42</v>
      </c>
      <c r="K86" s="67">
        <f t="shared" si="22"/>
        <v>42</v>
      </c>
      <c r="L86" s="67">
        <f t="shared" si="22"/>
        <v>42</v>
      </c>
      <c r="M86" s="67">
        <f t="shared" si="23"/>
        <v>0</v>
      </c>
      <c r="N86" s="67">
        <f t="shared" si="23"/>
        <v>0</v>
      </c>
      <c r="P86" s="70">
        <f t="shared" si="24"/>
        <v>0</v>
      </c>
      <c r="Q86" s="70">
        <f t="shared" si="25"/>
        <v>5</v>
      </c>
      <c r="R86" s="70">
        <f t="shared" si="26"/>
        <v>8</v>
      </c>
      <c r="S86" s="70">
        <f t="shared" si="27"/>
        <v>4</v>
      </c>
      <c r="T86" s="70">
        <f t="shared" si="28"/>
        <v>2</v>
      </c>
      <c r="U86" s="70">
        <f t="shared" si="29"/>
        <v>1</v>
      </c>
      <c r="V86" s="66">
        <f t="shared" si="19"/>
        <v>84</v>
      </c>
    </row>
    <row r="87" spans="1:22" ht="12.75" x14ac:dyDescent="0.2">
      <c r="A87" s="66">
        <v>85</v>
      </c>
      <c r="B87" s="66">
        <f t="shared" si="17"/>
        <v>22</v>
      </c>
      <c r="C87" s="67">
        <f t="shared" si="18"/>
        <v>123</v>
      </c>
      <c r="D87" s="68">
        <f t="shared" si="20"/>
        <v>21</v>
      </c>
      <c r="E87" s="71">
        <f t="shared" si="21"/>
        <v>144</v>
      </c>
      <c r="F87" s="67">
        <v>3</v>
      </c>
      <c r="G87" s="67">
        <v>19</v>
      </c>
      <c r="H87" s="67">
        <v>0</v>
      </c>
      <c r="I87" s="67">
        <v>0</v>
      </c>
      <c r="J87" s="67">
        <f t="shared" si="22"/>
        <v>41</v>
      </c>
      <c r="K87" s="67">
        <f t="shared" si="22"/>
        <v>41</v>
      </c>
      <c r="L87" s="67">
        <f t="shared" si="22"/>
        <v>41</v>
      </c>
      <c r="M87" s="67">
        <f t="shared" si="23"/>
        <v>0</v>
      </c>
      <c r="N87" s="67">
        <f t="shared" si="23"/>
        <v>0</v>
      </c>
      <c r="P87" s="70">
        <f t="shared" si="24"/>
        <v>0</v>
      </c>
      <c r="Q87" s="70">
        <f t="shared" si="25"/>
        <v>6</v>
      </c>
      <c r="R87" s="70">
        <f t="shared" si="26"/>
        <v>8</v>
      </c>
      <c r="S87" s="70">
        <f t="shared" si="27"/>
        <v>4</v>
      </c>
      <c r="T87" s="70">
        <f t="shared" si="28"/>
        <v>2</v>
      </c>
      <c r="U87" s="70">
        <f t="shared" si="29"/>
        <v>1</v>
      </c>
      <c r="V87" s="66">
        <f t="shared" si="19"/>
        <v>85</v>
      </c>
    </row>
    <row r="88" spans="1:22" ht="12.75" x14ac:dyDescent="0.2">
      <c r="A88" s="66">
        <v>86</v>
      </c>
      <c r="B88" s="66">
        <f t="shared" si="17"/>
        <v>22</v>
      </c>
      <c r="C88" s="67">
        <f t="shared" si="18"/>
        <v>126</v>
      </c>
      <c r="D88" s="68">
        <f t="shared" si="20"/>
        <v>21</v>
      </c>
      <c r="E88" s="71">
        <f t="shared" si="21"/>
        <v>147</v>
      </c>
      <c r="F88" s="67">
        <v>2</v>
      </c>
      <c r="G88" s="67">
        <v>20</v>
      </c>
      <c r="H88" s="67">
        <v>0</v>
      </c>
      <c r="I88" s="67">
        <v>0</v>
      </c>
      <c r="J88" s="67">
        <f t="shared" si="22"/>
        <v>42</v>
      </c>
      <c r="K88" s="67">
        <f t="shared" si="22"/>
        <v>42</v>
      </c>
      <c r="L88" s="67">
        <f t="shared" si="22"/>
        <v>42</v>
      </c>
      <c r="M88" s="67">
        <f t="shared" si="23"/>
        <v>0</v>
      </c>
      <c r="N88" s="67">
        <f t="shared" si="23"/>
        <v>0</v>
      </c>
      <c r="P88" s="70">
        <f t="shared" si="24"/>
        <v>0</v>
      </c>
      <c r="Q88" s="70">
        <f t="shared" si="25"/>
        <v>6</v>
      </c>
      <c r="R88" s="70">
        <f t="shared" si="26"/>
        <v>8</v>
      </c>
      <c r="S88" s="70">
        <f t="shared" si="27"/>
        <v>4</v>
      </c>
      <c r="T88" s="70">
        <f t="shared" si="28"/>
        <v>2</v>
      </c>
      <c r="U88" s="70">
        <f t="shared" si="29"/>
        <v>1</v>
      </c>
      <c r="V88" s="66">
        <f t="shared" si="19"/>
        <v>86</v>
      </c>
    </row>
    <row r="89" spans="1:22" ht="12.75" x14ac:dyDescent="0.2">
      <c r="A89" s="66">
        <v>87</v>
      </c>
      <c r="B89" s="66">
        <f t="shared" si="17"/>
        <v>22</v>
      </c>
      <c r="C89" s="67">
        <f t="shared" si="18"/>
        <v>129</v>
      </c>
      <c r="D89" s="68">
        <f t="shared" si="20"/>
        <v>21</v>
      </c>
      <c r="E89" s="71">
        <f t="shared" si="21"/>
        <v>150</v>
      </c>
      <c r="F89" s="67">
        <v>1</v>
      </c>
      <c r="G89" s="67">
        <v>21</v>
      </c>
      <c r="H89" s="67">
        <v>0</v>
      </c>
      <c r="I89" s="67">
        <v>0</v>
      </c>
      <c r="J89" s="67">
        <f t="shared" si="22"/>
        <v>43</v>
      </c>
      <c r="K89" s="67">
        <f t="shared" si="22"/>
        <v>43</v>
      </c>
      <c r="L89" s="67">
        <f t="shared" si="22"/>
        <v>43</v>
      </c>
      <c r="M89" s="67">
        <f t="shared" si="23"/>
        <v>0</v>
      </c>
      <c r="N89" s="67">
        <f t="shared" si="23"/>
        <v>0</v>
      </c>
      <c r="P89" s="70">
        <f t="shared" si="24"/>
        <v>0</v>
      </c>
      <c r="Q89" s="70">
        <f t="shared" si="25"/>
        <v>6</v>
      </c>
      <c r="R89" s="70">
        <f t="shared" si="26"/>
        <v>8</v>
      </c>
      <c r="S89" s="70">
        <f t="shared" si="27"/>
        <v>4</v>
      </c>
      <c r="T89" s="70">
        <f t="shared" si="28"/>
        <v>2</v>
      </c>
      <c r="U89" s="70">
        <f t="shared" si="29"/>
        <v>1</v>
      </c>
      <c r="V89" s="66">
        <f t="shared" si="19"/>
        <v>87</v>
      </c>
    </row>
    <row r="90" spans="1:22" ht="12.75" x14ac:dyDescent="0.2">
      <c r="A90" s="66">
        <v>88</v>
      </c>
      <c r="B90" s="66">
        <f t="shared" si="17"/>
        <v>22</v>
      </c>
      <c r="C90" s="67">
        <f t="shared" si="18"/>
        <v>132</v>
      </c>
      <c r="D90" s="68">
        <f t="shared" si="20"/>
        <v>21</v>
      </c>
      <c r="E90" s="71">
        <f t="shared" si="21"/>
        <v>153</v>
      </c>
      <c r="F90" s="67">
        <v>0</v>
      </c>
      <c r="G90" s="67">
        <v>22</v>
      </c>
      <c r="H90" s="67">
        <v>0</v>
      </c>
      <c r="I90" s="67">
        <v>0</v>
      </c>
      <c r="J90" s="67">
        <f t="shared" si="22"/>
        <v>44</v>
      </c>
      <c r="K90" s="67">
        <f t="shared" si="22"/>
        <v>44</v>
      </c>
      <c r="L90" s="67">
        <f t="shared" si="22"/>
        <v>44</v>
      </c>
      <c r="M90" s="67">
        <f t="shared" si="23"/>
        <v>0</v>
      </c>
      <c r="N90" s="67">
        <f t="shared" si="23"/>
        <v>0</v>
      </c>
      <c r="P90" s="70">
        <f t="shared" si="24"/>
        <v>0</v>
      </c>
      <c r="Q90" s="70">
        <f t="shared" si="25"/>
        <v>6</v>
      </c>
      <c r="R90" s="70">
        <f t="shared" si="26"/>
        <v>8</v>
      </c>
      <c r="S90" s="70">
        <f t="shared" si="27"/>
        <v>4</v>
      </c>
      <c r="T90" s="70">
        <f t="shared" si="28"/>
        <v>2</v>
      </c>
      <c r="U90" s="70">
        <f t="shared" si="29"/>
        <v>1</v>
      </c>
      <c r="V90" s="66">
        <f t="shared" si="19"/>
        <v>88</v>
      </c>
    </row>
    <row r="91" spans="1:22" ht="12.75" x14ac:dyDescent="0.2">
      <c r="A91" s="66">
        <v>89</v>
      </c>
      <c r="B91" s="66">
        <f t="shared" si="17"/>
        <v>23</v>
      </c>
      <c r="C91" s="67">
        <f t="shared" si="18"/>
        <v>129</v>
      </c>
      <c r="D91" s="68">
        <f t="shared" si="20"/>
        <v>22</v>
      </c>
      <c r="E91" s="71">
        <f t="shared" si="21"/>
        <v>151</v>
      </c>
      <c r="F91" s="67">
        <v>3</v>
      </c>
      <c r="G91" s="67">
        <v>20</v>
      </c>
      <c r="H91" s="67">
        <v>0</v>
      </c>
      <c r="I91" s="67">
        <v>0</v>
      </c>
      <c r="J91" s="67">
        <f t="shared" si="22"/>
        <v>43</v>
      </c>
      <c r="K91" s="67">
        <f t="shared" si="22"/>
        <v>43</v>
      </c>
      <c r="L91" s="67">
        <f t="shared" si="22"/>
        <v>43</v>
      </c>
      <c r="M91" s="67">
        <f t="shared" si="23"/>
        <v>0</v>
      </c>
      <c r="N91" s="67">
        <f t="shared" si="23"/>
        <v>0</v>
      </c>
      <c r="P91" s="70">
        <f t="shared" si="24"/>
        <v>0</v>
      </c>
      <c r="Q91" s="70">
        <f t="shared" si="25"/>
        <v>7</v>
      </c>
      <c r="R91" s="70">
        <f t="shared" si="26"/>
        <v>8</v>
      </c>
      <c r="S91" s="70">
        <f t="shared" si="27"/>
        <v>4</v>
      </c>
      <c r="T91" s="70">
        <f t="shared" si="28"/>
        <v>2</v>
      </c>
      <c r="U91" s="70">
        <f t="shared" si="29"/>
        <v>1</v>
      </c>
      <c r="V91" s="66">
        <f t="shared" si="19"/>
        <v>89</v>
      </c>
    </row>
    <row r="92" spans="1:22" ht="12.75" x14ac:dyDescent="0.2">
      <c r="A92" s="66">
        <v>90</v>
      </c>
      <c r="B92" s="66">
        <f t="shared" si="17"/>
        <v>23</v>
      </c>
      <c r="C92" s="67">
        <f t="shared" si="18"/>
        <v>132</v>
      </c>
      <c r="D92" s="68">
        <f t="shared" si="20"/>
        <v>22</v>
      </c>
      <c r="E92" s="71">
        <f t="shared" si="21"/>
        <v>154</v>
      </c>
      <c r="F92" s="67">
        <v>2</v>
      </c>
      <c r="G92" s="67">
        <v>21</v>
      </c>
      <c r="H92" s="67">
        <v>0</v>
      </c>
      <c r="I92" s="67">
        <v>0</v>
      </c>
      <c r="J92" s="67">
        <f t="shared" si="22"/>
        <v>44</v>
      </c>
      <c r="K92" s="67">
        <f t="shared" si="22"/>
        <v>44</v>
      </c>
      <c r="L92" s="67">
        <f t="shared" si="22"/>
        <v>44</v>
      </c>
      <c r="M92" s="67">
        <f t="shared" si="23"/>
        <v>0</v>
      </c>
      <c r="N92" s="67">
        <f t="shared" si="23"/>
        <v>0</v>
      </c>
      <c r="P92" s="70">
        <f t="shared" si="24"/>
        <v>0</v>
      </c>
      <c r="Q92" s="70">
        <f t="shared" si="25"/>
        <v>7</v>
      </c>
      <c r="R92" s="70">
        <f t="shared" si="26"/>
        <v>8</v>
      </c>
      <c r="S92" s="70">
        <f t="shared" si="27"/>
        <v>4</v>
      </c>
      <c r="T92" s="70">
        <f t="shared" si="28"/>
        <v>2</v>
      </c>
      <c r="U92" s="70">
        <f t="shared" si="29"/>
        <v>1</v>
      </c>
      <c r="V92" s="66">
        <f t="shared" si="19"/>
        <v>90</v>
      </c>
    </row>
    <row r="93" spans="1:22" ht="12.75" x14ac:dyDescent="0.2">
      <c r="A93" s="66">
        <v>91</v>
      </c>
      <c r="B93" s="66">
        <f t="shared" si="17"/>
        <v>23</v>
      </c>
      <c r="C93" s="67">
        <f t="shared" si="18"/>
        <v>135</v>
      </c>
      <c r="D93" s="68">
        <f t="shared" si="20"/>
        <v>22</v>
      </c>
      <c r="E93" s="71">
        <f t="shared" si="21"/>
        <v>157</v>
      </c>
      <c r="F93" s="67">
        <v>1</v>
      </c>
      <c r="G93" s="67">
        <v>22</v>
      </c>
      <c r="H93" s="67">
        <v>0</v>
      </c>
      <c r="I93" s="67">
        <v>0</v>
      </c>
      <c r="J93" s="67">
        <f t="shared" si="22"/>
        <v>45</v>
      </c>
      <c r="K93" s="67">
        <f t="shared" si="22"/>
        <v>45</v>
      </c>
      <c r="L93" s="67">
        <f t="shared" si="22"/>
        <v>45</v>
      </c>
      <c r="M93" s="67">
        <f t="shared" si="23"/>
        <v>0</v>
      </c>
      <c r="N93" s="67">
        <f t="shared" si="23"/>
        <v>0</v>
      </c>
      <c r="P93" s="70">
        <f t="shared" si="24"/>
        <v>0</v>
      </c>
      <c r="Q93" s="70">
        <f t="shared" si="25"/>
        <v>7</v>
      </c>
      <c r="R93" s="70">
        <f t="shared" si="26"/>
        <v>8</v>
      </c>
      <c r="S93" s="70">
        <f t="shared" si="27"/>
        <v>4</v>
      </c>
      <c r="T93" s="70">
        <f t="shared" si="28"/>
        <v>2</v>
      </c>
      <c r="U93" s="70">
        <f t="shared" si="29"/>
        <v>1</v>
      </c>
      <c r="V93" s="66">
        <f t="shared" si="19"/>
        <v>91</v>
      </c>
    </row>
    <row r="94" spans="1:22" ht="12.75" x14ac:dyDescent="0.2">
      <c r="A94" s="66">
        <v>92</v>
      </c>
      <c r="B94" s="66">
        <f t="shared" si="17"/>
        <v>23</v>
      </c>
      <c r="C94" s="67">
        <f t="shared" si="18"/>
        <v>138</v>
      </c>
      <c r="D94" s="68">
        <f t="shared" si="20"/>
        <v>22</v>
      </c>
      <c r="E94" s="71">
        <f t="shared" si="21"/>
        <v>160</v>
      </c>
      <c r="F94" s="67">
        <v>0</v>
      </c>
      <c r="G94" s="67">
        <v>23</v>
      </c>
      <c r="H94" s="67">
        <v>0</v>
      </c>
      <c r="I94" s="67">
        <v>0</v>
      </c>
      <c r="J94" s="67">
        <f t="shared" si="22"/>
        <v>46</v>
      </c>
      <c r="K94" s="67">
        <f t="shared" si="22"/>
        <v>46</v>
      </c>
      <c r="L94" s="67">
        <f t="shared" si="22"/>
        <v>46</v>
      </c>
      <c r="M94" s="67">
        <f t="shared" si="23"/>
        <v>0</v>
      </c>
      <c r="N94" s="67">
        <f t="shared" si="23"/>
        <v>0</v>
      </c>
      <c r="P94" s="70">
        <f t="shared" si="24"/>
        <v>0</v>
      </c>
      <c r="Q94" s="70">
        <f t="shared" si="25"/>
        <v>7</v>
      </c>
      <c r="R94" s="70">
        <f t="shared" si="26"/>
        <v>8</v>
      </c>
      <c r="S94" s="70">
        <f t="shared" si="27"/>
        <v>4</v>
      </c>
      <c r="T94" s="70">
        <f t="shared" si="28"/>
        <v>2</v>
      </c>
      <c r="U94" s="70">
        <f t="shared" si="29"/>
        <v>1</v>
      </c>
      <c r="V94" s="66">
        <f t="shared" si="19"/>
        <v>92</v>
      </c>
    </row>
    <row r="95" spans="1:22" ht="12.75" x14ac:dyDescent="0.2">
      <c r="A95" s="66">
        <v>93</v>
      </c>
      <c r="B95" s="66">
        <f t="shared" si="17"/>
        <v>24</v>
      </c>
      <c r="C95" s="67">
        <f t="shared" si="18"/>
        <v>135</v>
      </c>
      <c r="D95" s="68">
        <f t="shared" si="20"/>
        <v>23</v>
      </c>
      <c r="E95" s="71">
        <f t="shared" si="21"/>
        <v>158</v>
      </c>
      <c r="F95" s="67">
        <v>3</v>
      </c>
      <c r="G95" s="67">
        <v>21</v>
      </c>
      <c r="H95" s="67">
        <v>0</v>
      </c>
      <c r="I95" s="67">
        <v>0</v>
      </c>
      <c r="J95" s="67">
        <f t="shared" si="22"/>
        <v>45</v>
      </c>
      <c r="K95" s="67">
        <f t="shared" si="22"/>
        <v>45</v>
      </c>
      <c r="L95" s="67">
        <f t="shared" si="22"/>
        <v>45</v>
      </c>
      <c r="M95" s="67">
        <f t="shared" si="23"/>
        <v>0</v>
      </c>
      <c r="N95" s="67">
        <f t="shared" si="23"/>
        <v>0</v>
      </c>
      <c r="P95" s="70">
        <f t="shared" si="24"/>
        <v>0</v>
      </c>
      <c r="Q95" s="70">
        <f t="shared" si="25"/>
        <v>8</v>
      </c>
      <c r="R95" s="70">
        <f t="shared" si="26"/>
        <v>8</v>
      </c>
      <c r="S95" s="70">
        <f t="shared" si="27"/>
        <v>4</v>
      </c>
      <c r="T95" s="70">
        <f t="shared" si="28"/>
        <v>2</v>
      </c>
      <c r="U95" s="70">
        <f t="shared" si="29"/>
        <v>1</v>
      </c>
      <c r="V95" s="66">
        <f t="shared" si="19"/>
        <v>93</v>
      </c>
    </row>
    <row r="96" spans="1:22" ht="12.75" x14ac:dyDescent="0.2">
      <c r="A96" s="66">
        <v>94</v>
      </c>
      <c r="B96" s="66">
        <f t="shared" si="17"/>
        <v>24</v>
      </c>
      <c r="C96" s="67">
        <f t="shared" si="18"/>
        <v>138</v>
      </c>
      <c r="D96" s="68">
        <f t="shared" si="20"/>
        <v>23</v>
      </c>
      <c r="E96" s="71">
        <f t="shared" si="21"/>
        <v>161</v>
      </c>
      <c r="F96" s="67">
        <v>2</v>
      </c>
      <c r="G96" s="67">
        <v>22</v>
      </c>
      <c r="H96" s="67">
        <v>0</v>
      </c>
      <c r="I96" s="67">
        <v>0</v>
      </c>
      <c r="J96" s="67">
        <f t="shared" si="22"/>
        <v>46</v>
      </c>
      <c r="K96" s="67">
        <f t="shared" si="22"/>
        <v>46</v>
      </c>
      <c r="L96" s="67">
        <f t="shared" si="22"/>
        <v>46</v>
      </c>
      <c r="M96" s="67">
        <f t="shared" si="23"/>
        <v>0</v>
      </c>
      <c r="N96" s="67">
        <f t="shared" si="23"/>
        <v>0</v>
      </c>
      <c r="P96" s="70">
        <f t="shared" si="24"/>
        <v>0</v>
      </c>
      <c r="Q96" s="70">
        <f t="shared" si="25"/>
        <v>8</v>
      </c>
      <c r="R96" s="70">
        <f t="shared" si="26"/>
        <v>8</v>
      </c>
      <c r="S96" s="70">
        <f t="shared" si="27"/>
        <v>4</v>
      </c>
      <c r="T96" s="70">
        <f t="shared" si="28"/>
        <v>2</v>
      </c>
      <c r="U96" s="70">
        <f t="shared" si="29"/>
        <v>1</v>
      </c>
      <c r="V96" s="66">
        <f t="shared" si="19"/>
        <v>94</v>
      </c>
    </row>
    <row r="97" spans="1:22" ht="12.75" x14ac:dyDescent="0.2">
      <c r="A97" s="66">
        <v>95</v>
      </c>
      <c r="B97" s="66">
        <f t="shared" si="17"/>
        <v>24</v>
      </c>
      <c r="C97" s="67">
        <f t="shared" si="18"/>
        <v>141</v>
      </c>
      <c r="D97" s="68">
        <f t="shared" si="20"/>
        <v>23</v>
      </c>
      <c r="E97" s="71">
        <f t="shared" si="21"/>
        <v>164</v>
      </c>
      <c r="F97" s="67">
        <v>1</v>
      </c>
      <c r="G97" s="67">
        <v>23</v>
      </c>
      <c r="H97" s="67">
        <v>0</v>
      </c>
      <c r="I97" s="67">
        <v>0</v>
      </c>
      <c r="J97" s="67">
        <f t="shared" si="22"/>
        <v>47</v>
      </c>
      <c r="K97" s="67">
        <f t="shared" si="22"/>
        <v>47</v>
      </c>
      <c r="L97" s="67">
        <f t="shared" si="22"/>
        <v>47</v>
      </c>
      <c r="M97" s="67">
        <f t="shared" si="23"/>
        <v>0</v>
      </c>
      <c r="N97" s="67">
        <f t="shared" si="23"/>
        <v>0</v>
      </c>
      <c r="P97" s="70">
        <f t="shared" si="24"/>
        <v>0</v>
      </c>
      <c r="Q97" s="70">
        <f t="shared" si="25"/>
        <v>8</v>
      </c>
      <c r="R97" s="70">
        <f t="shared" si="26"/>
        <v>8</v>
      </c>
      <c r="S97" s="70">
        <f t="shared" si="27"/>
        <v>4</v>
      </c>
      <c r="T97" s="70">
        <f t="shared" si="28"/>
        <v>2</v>
      </c>
      <c r="U97" s="70">
        <f t="shared" si="29"/>
        <v>1</v>
      </c>
      <c r="V97" s="66">
        <f t="shared" si="19"/>
        <v>95</v>
      </c>
    </row>
    <row r="98" spans="1:22" ht="12.75" x14ac:dyDescent="0.2">
      <c r="A98" s="66">
        <v>96</v>
      </c>
      <c r="B98" s="66">
        <f t="shared" ref="B98:B130" si="30">SUM(F98:I98)</f>
        <v>24</v>
      </c>
      <c r="C98" s="67">
        <f t="shared" ref="C98:C130" si="31">F98*3+G98*6+H98*10+I98*15</f>
        <v>144</v>
      </c>
      <c r="D98" s="68">
        <f t="shared" si="20"/>
        <v>23</v>
      </c>
      <c r="E98" s="71">
        <f t="shared" si="21"/>
        <v>167</v>
      </c>
      <c r="F98" s="67">
        <v>0</v>
      </c>
      <c r="G98" s="67">
        <v>24</v>
      </c>
      <c r="H98" s="67">
        <v>0</v>
      </c>
      <c r="I98" s="67">
        <v>0</v>
      </c>
      <c r="J98" s="67">
        <f t="shared" si="22"/>
        <v>48</v>
      </c>
      <c r="K98" s="67">
        <f t="shared" si="22"/>
        <v>48</v>
      </c>
      <c r="L98" s="67">
        <f t="shared" si="22"/>
        <v>48</v>
      </c>
      <c r="M98" s="67">
        <f t="shared" si="23"/>
        <v>0</v>
      </c>
      <c r="N98" s="67">
        <f t="shared" si="23"/>
        <v>0</v>
      </c>
      <c r="P98" s="70">
        <f t="shared" si="24"/>
        <v>0</v>
      </c>
      <c r="Q98" s="70">
        <f t="shared" si="25"/>
        <v>8</v>
      </c>
      <c r="R98" s="70">
        <f t="shared" si="26"/>
        <v>8</v>
      </c>
      <c r="S98" s="70">
        <f t="shared" si="27"/>
        <v>4</v>
      </c>
      <c r="T98" s="70">
        <f t="shared" si="28"/>
        <v>2</v>
      </c>
      <c r="U98" s="70">
        <f t="shared" si="29"/>
        <v>1</v>
      </c>
      <c r="V98" s="66">
        <f t="shared" ref="V98:V130" si="32">F98*3+G98*4+H98*5+I98*6</f>
        <v>96</v>
      </c>
    </row>
    <row r="99" spans="1:22" ht="12.75" x14ac:dyDescent="0.2">
      <c r="A99" s="66">
        <v>97</v>
      </c>
      <c r="B99" s="66">
        <f t="shared" si="30"/>
        <v>25</v>
      </c>
      <c r="C99" s="67">
        <f t="shared" si="31"/>
        <v>141</v>
      </c>
      <c r="D99" s="68">
        <f t="shared" si="20"/>
        <v>24</v>
      </c>
      <c r="E99" s="71">
        <f t="shared" si="21"/>
        <v>165</v>
      </c>
      <c r="F99" s="67">
        <v>3</v>
      </c>
      <c r="G99" s="67">
        <v>22</v>
      </c>
      <c r="H99" s="67">
        <v>0</v>
      </c>
      <c r="I99" s="67">
        <v>0</v>
      </c>
      <c r="J99" s="67">
        <f t="shared" si="22"/>
        <v>47</v>
      </c>
      <c r="K99" s="67">
        <f t="shared" si="22"/>
        <v>47</v>
      </c>
      <c r="L99" s="67">
        <f t="shared" si="22"/>
        <v>47</v>
      </c>
      <c r="M99" s="67">
        <f t="shared" ref="M99:N130" si="33">$H99*2+$I99*3</f>
        <v>0</v>
      </c>
      <c r="N99" s="67">
        <f t="shared" si="33"/>
        <v>0</v>
      </c>
      <c r="P99" s="70">
        <f t="shared" si="24"/>
        <v>0</v>
      </c>
      <c r="Q99" s="70">
        <f t="shared" si="25"/>
        <v>9</v>
      </c>
      <c r="R99" s="70">
        <f t="shared" si="26"/>
        <v>8</v>
      </c>
      <c r="S99" s="70">
        <f t="shared" si="27"/>
        <v>4</v>
      </c>
      <c r="T99" s="70">
        <f t="shared" si="28"/>
        <v>2</v>
      </c>
      <c r="U99" s="70">
        <f t="shared" si="29"/>
        <v>1</v>
      </c>
      <c r="V99" s="66">
        <f t="shared" si="32"/>
        <v>97</v>
      </c>
    </row>
    <row r="100" spans="1:22" ht="12.75" x14ac:dyDescent="0.2">
      <c r="A100" s="66">
        <v>98</v>
      </c>
      <c r="B100" s="66">
        <f t="shared" si="30"/>
        <v>25</v>
      </c>
      <c r="C100" s="67">
        <f t="shared" si="31"/>
        <v>144</v>
      </c>
      <c r="D100" s="68">
        <f t="shared" si="20"/>
        <v>24</v>
      </c>
      <c r="E100" s="71">
        <f t="shared" si="21"/>
        <v>168</v>
      </c>
      <c r="F100" s="67">
        <v>2</v>
      </c>
      <c r="G100" s="67">
        <v>23</v>
      </c>
      <c r="H100" s="67">
        <v>0</v>
      </c>
      <c r="I100" s="67">
        <v>0</v>
      </c>
      <c r="J100" s="67">
        <f t="shared" si="22"/>
        <v>48</v>
      </c>
      <c r="K100" s="67">
        <f t="shared" si="22"/>
        <v>48</v>
      </c>
      <c r="L100" s="67">
        <f t="shared" si="22"/>
        <v>48</v>
      </c>
      <c r="M100" s="67">
        <f t="shared" si="33"/>
        <v>0</v>
      </c>
      <c r="N100" s="67">
        <f t="shared" si="33"/>
        <v>0</v>
      </c>
      <c r="P100" s="70">
        <f t="shared" si="24"/>
        <v>0</v>
      </c>
      <c r="Q100" s="70">
        <f t="shared" si="25"/>
        <v>9</v>
      </c>
      <c r="R100" s="70">
        <f t="shared" si="26"/>
        <v>8</v>
      </c>
      <c r="S100" s="70">
        <f t="shared" si="27"/>
        <v>4</v>
      </c>
      <c r="T100" s="70">
        <f t="shared" si="28"/>
        <v>2</v>
      </c>
      <c r="U100" s="70">
        <f t="shared" si="29"/>
        <v>1</v>
      </c>
      <c r="V100" s="66">
        <f t="shared" si="32"/>
        <v>98</v>
      </c>
    </row>
    <row r="101" spans="1:22" ht="12.75" x14ac:dyDescent="0.2">
      <c r="A101" s="66">
        <v>99</v>
      </c>
      <c r="B101" s="66">
        <f t="shared" si="30"/>
        <v>25</v>
      </c>
      <c r="C101" s="67">
        <f t="shared" si="31"/>
        <v>147</v>
      </c>
      <c r="D101" s="68">
        <f t="shared" si="20"/>
        <v>24</v>
      </c>
      <c r="E101" s="71">
        <f t="shared" si="21"/>
        <v>171</v>
      </c>
      <c r="F101" s="67">
        <v>1</v>
      </c>
      <c r="G101" s="67">
        <v>24</v>
      </c>
      <c r="H101" s="67">
        <v>0</v>
      </c>
      <c r="I101" s="67">
        <v>0</v>
      </c>
      <c r="J101" s="67">
        <f t="shared" si="22"/>
        <v>49</v>
      </c>
      <c r="K101" s="67">
        <f t="shared" si="22"/>
        <v>49</v>
      </c>
      <c r="L101" s="67">
        <f t="shared" si="22"/>
        <v>49</v>
      </c>
      <c r="M101" s="67">
        <f t="shared" si="33"/>
        <v>0</v>
      </c>
      <c r="N101" s="67">
        <f t="shared" si="33"/>
        <v>0</v>
      </c>
      <c r="P101" s="70">
        <f t="shared" si="24"/>
        <v>0</v>
      </c>
      <c r="Q101" s="70">
        <f t="shared" si="25"/>
        <v>9</v>
      </c>
      <c r="R101" s="70">
        <f t="shared" si="26"/>
        <v>8</v>
      </c>
      <c r="S101" s="70">
        <f t="shared" si="27"/>
        <v>4</v>
      </c>
      <c r="T101" s="70">
        <f t="shared" si="28"/>
        <v>2</v>
      </c>
      <c r="U101" s="70">
        <f t="shared" si="29"/>
        <v>1</v>
      </c>
      <c r="V101" s="66">
        <f t="shared" si="32"/>
        <v>99</v>
      </c>
    </row>
    <row r="102" spans="1:22" ht="12.75" x14ac:dyDescent="0.2">
      <c r="A102" s="66">
        <v>100</v>
      </c>
      <c r="B102" s="66">
        <f t="shared" si="30"/>
        <v>25</v>
      </c>
      <c r="C102" s="67">
        <f t="shared" si="31"/>
        <v>150</v>
      </c>
      <c r="D102" s="68">
        <f t="shared" si="20"/>
        <v>24</v>
      </c>
      <c r="E102" s="71">
        <f t="shared" si="21"/>
        <v>174</v>
      </c>
      <c r="F102" s="67">
        <v>0</v>
      </c>
      <c r="G102" s="67">
        <v>25</v>
      </c>
      <c r="H102" s="67">
        <v>0</v>
      </c>
      <c r="I102" s="67">
        <v>0</v>
      </c>
      <c r="J102" s="67">
        <f t="shared" si="22"/>
        <v>50</v>
      </c>
      <c r="K102" s="67">
        <f t="shared" si="22"/>
        <v>50</v>
      </c>
      <c r="L102" s="67">
        <f t="shared" si="22"/>
        <v>50</v>
      </c>
      <c r="M102" s="67">
        <f t="shared" si="33"/>
        <v>0</v>
      </c>
      <c r="N102" s="67">
        <f t="shared" si="33"/>
        <v>0</v>
      </c>
      <c r="P102" s="70">
        <f t="shared" si="24"/>
        <v>0</v>
      </c>
      <c r="Q102" s="70">
        <f t="shared" si="25"/>
        <v>9</v>
      </c>
      <c r="R102" s="70">
        <f t="shared" si="26"/>
        <v>8</v>
      </c>
      <c r="S102" s="70">
        <f t="shared" si="27"/>
        <v>4</v>
      </c>
      <c r="T102" s="70">
        <f t="shared" si="28"/>
        <v>2</v>
      </c>
      <c r="U102" s="70">
        <f t="shared" si="29"/>
        <v>1</v>
      </c>
      <c r="V102" s="66">
        <f t="shared" si="32"/>
        <v>100</v>
      </c>
    </row>
    <row r="103" spans="1:22" ht="12.75" x14ac:dyDescent="0.2">
      <c r="A103" s="66">
        <v>101</v>
      </c>
      <c r="B103" s="66">
        <f t="shared" si="30"/>
        <v>26</v>
      </c>
      <c r="C103" s="67">
        <f t="shared" si="31"/>
        <v>147</v>
      </c>
      <c r="D103" s="68">
        <f t="shared" si="20"/>
        <v>25</v>
      </c>
      <c r="E103" s="71">
        <f t="shared" si="21"/>
        <v>172</v>
      </c>
      <c r="F103" s="67">
        <v>3</v>
      </c>
      <c r="G103" s="67">
        <v>23</v>
      </c>
      <c r="H103" s="67">
        <v>0</v>
      </c>
      <c r="I103" s="67">
        <v>0</v>
      </c>
      <c r="J103" s="67">
        <f t="shared" si="22"/>
        <v>49</v>
      </c>
      <c r="K103" s="67">
        <f t="shared" si="22"/>
        <v>49</v>
      </c>
      <c r="L103" s="67">
        <f t="shared" si="22"/>
        <v>49</v>
      </c>
      <c r="M103" s="67">
        <f t="shared" si="33"/>
        <v>0</v>
      </c>
      <c r="N103" s="67">
        <f t="shared" si="33"/>
        <v>0</v>
      </c>
      <c r="P103" s="70">
        <f t="shared" si="24"/>
        <v>0</v>
      </c>
      <c r="Q103" s="70">
        <f t="shared" si="25"/>
        <v>10</v>
      </c>
      <c r="R103" s="70">
        <f t="shared" si="26"/>
        <v>8</v>
      </c>
      <c r="S103" s="70">
        <f t="shared" si="27"/>
        <v>4</v>
      </c>
      <c r="T103" s="70">
        <f t="shared" si="28"/>
        <v>2</v>
      </c>
      <c r="U103" s="70">
        <f t="shared" si="29"/>
        <v>1</v>
      </c>
      <c r="V103" s="66">
        <f t="shared" si="32"/>
        <v>101</v>
      </c>
    </row>
    <row r="104" spans="1:22" ht="12.75" x14ac:dyDescent="0.2">
      <c r="A104" s="66">
        <v>102</v>
      </c>
      <c r="B104" s="66">
        <f t="shared" si="30"/>
        <v>26</v>
      </c>
      <c r="C104" s="67">
        <f t="shared" si="31"/>
        <v>150</v>
      </c>
      <c r="D104" s="68">
        <f t="shared" si="20"/>
        <v>25</v>
      </c>
      <c r="E104" s="71">
        <f t="shared" si="21"/>
        <v>175</v>
      </c>
      <c r="F104" s="67">
        <v>2</v>
      </c>
      <c r="G104" s="67">
        <v>24</v>
      </c>
      <c r="H104" s="67">
        <v>0</v>
      </c>
      <c r="I104" s="67">
        <v>0</v>
      </c>
      <c r="J104" s="67">
        <f t="shared" ref="J104:L130" si="34">$F104*1+$G104*2+$H104*2+$I104*3</f>
        <v>50</v>
      </c>
      <c r="K104" s="67">
        <f t="shared" si="34"/>
        <v>50</v>
      </c>
      <c r="L104" s="67">
        <f t="shared" si="34"/>
        <v>50</v>
      </c>
      <c r="M104" s="67">
        <f t="shared" si="33"/>
        <v>0</v>
      </c>
      <c r="N104" s="67">
        <f t="shared" si="33"/>
        <v>0</v>
      </c>
      <c r="P104" s="70">
        <f t="shared" si="24"/>
        <v>0</v>
      </c>
      <c r="Q104" s="70">
        <f t="shared" si="25"/>
        <v>10</v>
      </c>
      <c r="R104" s="70">
        <f t="shared" si="26"/>
        <v>8</v>
      </c>
      <c r="S104" s="70">
        <f t="shared" si="27"/>
        <v>4</v>
      </c>
      <c r="T104" s="70">
        <f t="shared" si="28"/>
        <v>2</v>
      </c>
      <c r="U104" s="70">
        <f t="shared" si="29"/>
        <v>1</v>
      </c>
      <c r="V104" s="66">
        <f t="shared" si="32"/>
        <v>102</v>
      </c>
    </row>
    <row r="105" spans="1:22" ht="12.75" x14ac:dyDescent="0.2">
      <c r="A105" s="66">
        <v>103</v>
      </c>
      <c r="B105" s="66">
        <f t="shared" si="30"/>
        <v>26</v>
      </c>
      <c r="C105" s="67">
        <f t="shared" si="31"/>
        <v>153</v>
      </c>
      <c r="D105" s="68">
        <f t="shared" si="20"/>
        <v>25</v>
      </c>
      <c r="E105" s="71">
        <f t="shared" si="21"/>
        <v>178</v>
      </c>
      <c r="F105" s="67">
        <v>1</v>
      </c>
      <c r="G105" s="67">
        <v>25</v>
      </c>
      <c r="H105" s="67">
        <v>0</v>
      </c>
      <c r="I105" s="67">
        <v>0</v>
      </c>
      <c r="J105" s="67">
        <f t="shared" si="34"/>
        <v>51</v>
      </c>
      <c r="K105" s="67">
        <f t="shared" si="34"/>
        <v>51</v>
      </c>
      <c r="L105" s="67">
        <f t="shared" si="34"/>
        <v>51</v>
      </c>
      <c r="M105" s="67">
        <f t="shared" si="33"/>
        <v>0</v>
      </c>
      <c r="N105" s="67">
        <f t="shared" si="33"/>
        <v>0</v>
      </c>
      <c r="P105" s="70">
        <f t="shared" si="24"/>
        <v>0</v>
      </c>
      <c r="Q105" s="70">
        <f t="shared" si="25"/>
        <v>10</v>
      </c>
      <c r="R105" s="70">
        <f t="shared" si="26"/>
        <v>8</v>
      </c>
      <c r="S105" s="70">
        <f t="shared" si="27"/>
        <v>4</v>
      </c>
      <c r="T105" s="70">
        <f t="shared" si="28"/>
        <v>2</v>
      </c>
      <c r="U105" s="70">
        <f t="shared" si="29"/>
        <v>1</v>
      </c>
      <c r="V105" s="66">
        <f t="shared" si="32"/>
        <v>103</v>
      </c>
    </row>
    <row r="106" spans="1:22" ht="12.75" x14ac:dyDescent="0.2">
      <c r="A106" s="66">
        <v>104</v>
      </c>
      <c r="B106" s="66">
        <f t="shared" si="30"/>
        <v>26</v>
      </c>
      <c r="C106" s="67">
        <f t="shared" si="31"/>
        <v>156</v>
      </c>
      <c r="D106" s="68">
        <f t="shared" si="20"/>
        <v>25</v>
      </c>
      <c r="E106" s="71">
        <f t="shared" si="21"/>
        <v>181</v>
      </c>
      <c r="F106" s="67">
        <v>0</v>
      </c>
      <c r="G106" s="67">
        <v>26</v>
      </c>
      <c r="H106" s="67">
        <v>0</v>
      </c>
      <c r="I106" s="67">
        <v>0</v>
      </c>
      <c r="J106" s="67">
        <f t="shared" si="34"/>
        <v>52</v>
      </c>
      <c r="K106" s="67">
        <f t="shared" si="34"/>
        <v>52</v>
      </c>
      <c r="L106" s="67">
        <f t="shared" si="34"/>
        <v>52</v>
      </c>
      <c r="M106" s="67">
        <f t="shared" si="33"/>
        <v>0</v>
      </c>
      <c r="N106" s="67">
        <f t="shared" si="33"/>
        <v>0</v>
      </c>
      <c r="P106" s="70">
        <f t="shared" si="24"/>
        <v>0</v>
      </c>
      <c r="Q106" s="70">
        <f t="shared" si="25"/>
        <v>10</v>
      </c>
      <c r="R106" s="70">
        <f t="shared" si="26"/>
        <v>8</v>
      </c>
      <c r="S106" s="70">
        <f t="shared" si="27"/>
        <v>4</v>
      </c>
      <c r="T106" s="70">
        <f t="shared" si="28"/>
        <v>2</v>
      </c>
      <c r="U106" s="70">
        <f t="shared" si="29"/>
        <v>1</v>
      </c>
      <c r="V106" s="66">
        <f t="shared" si="32"/>
        <v>104</v>
      </c>
    </row>
    <row r="107" spans="1:22" ht="12.75" x14ac:dyDescent="0.2">
      <c r="A107" s="66">
        <v>105</v>
      </c>
      <c r="B107" s="66">
        <f t="shared" si="30"/>
        <v>27</v>
      </c>
      <c r="C107" s="67">
        <f t="shared" si="31"/>
        <v>153</v>
      </c>
      <c r="D107" s="68">
        <f t="shared" si="20"/>
        <v>26</v>
      </c>
      <c r="E107" s="71">
        <f t="shared" si="21"/>
        <v>179</v>
      </c>
      <c r="F107" s="67">
        <v>3</v>
      </c>
      <c r="G107" s="67">
        <v>24</v>
      </c>
      <c r="H107" s="67">
        <v>0</v>
      </c>
      <c r="I107" s="67">
        <v>0</v>
      </c>
      <c r="J107" s="67">
        <f t="shared" si="34"/>
        <v>51</v>
      </c>
      <c r="K107" s="67">
        <f t="shared" si="34"/>
        <v>51</v>
      </c>
      <c r="L107" s="67">
        <f t="shared" si="34"/>
        <v>51</v>
      </c>
      <c r="M107" s="67">
        <f t="shared" si="33"/>
        <v>0</v>
      </c>
      <c r="N107" s="67">
        <f t="shared" si="33"/>
        <v>0</v>
      </c>
      <c r="P107" s="70">
        <f t="shared" si="24"/>
        <v>0</v>
      </c>
      <c r="Q107" s="70">
        <f t="shared" si="25"/>
        <v>11</v>
      </c>
      <c r="R107" s="70">
        <f t="shared" si="26"/>
        <v>8</v>
      </c>
      <c r="S107" s="70">
        <f t="shared" si="27"/>
        <v>4</v>
      </c>
      <c r="T107" s="70">
        <f t="shared" si="28"/>
        <v>2</v>
      </c>
      <c r="U107" s="70">
        <f t="shared" si="29"/>
        <v>1</v>
      </c>
      <c r="V107" s="66">
        <f t="shared" si="32"/>
        <v>105</v>
      </c>
    </row>
    <row r="108" spans="1:22" ht="12.75" x14ac:dyDescent="0.2">
      <c r="A108" s="66">
        <v>106</v>
      </c>
      <c r="B108" s="66">
        <f t="shared" si="30"/>
        <v>27</v>
      </c>
      <c r="C108" s="67">
        <f t="shared" si="31"/>
        <v>156</v>
      </c>
      <c r="D108" s="68">
        <f t="shared" si="20"/>
        <v>26</v>
      </c>
      <c r="E108" s="71">
        <f t="shared" si="21"/>
        <v>182</v>
      </c>
      <c r="F108" s="67">
        <v>2</v>
      </c>
      <c r="G108" s="67">
        <v>25</v>
      </c>
      <c r="H108" s="67">
        <v>0</v>
      </c>
      <c r="I108" s="67">
        <v>0</v>
      </c>
      <c r="J108" s="67">
        <f t="shared" si="34"/>
        <v>52</v>
      </c>
      <c r="K108" s="67">
        <f t="shared" si="34"/>
        <v>52</v>
      </c>
      <c r="L108" s="67">
        <f t="shared" si="34"/>
        <v>52</v>
      </c>
      <c r="M108" s="67">
        <f t="shared" si="33"/>
        <v>0</v>
      </c>
      <c r="N108" s="67">
        <f t="shared" si="33"/>
        <v>0</v>
      </c>
      <c r="P108" s="70">
        <f t="shared" si="24"/>
        <v>0</v>
      </c>
      <c r="Q108" s="70">
        <f t="shared" si="25"/>
        <v>11</v>
      </c>
      <c r="R108" s="70">
        <f t="shared" si="26"/>
        <v>8</v>
      </c>
      <c r="S108" s="70">
        <f t="shared" si="27"/>
        <v>4</v>
      </c>
      <c r="T108" s="70">
        <f t="shared" si="28"/>
        <v>2</v>
      </c>
      <c r="U108" s="70">
        <f t="shared" si="29"/>
        <v>1</v>
      </c>
      <c r="V108" s="66">
        <f t="shared" si="32"/>
        <v>106</v>
      </c>
    </row>
    <row r="109" spans="1:22" ht="12.75" x14ac:dyDescent="0.2">
      <c r="A109" s="66">
        <v>107</v>
      </c>
      <c r="B109" s="66">
        <f t="shared" si="30"/>
        <v>27</v>
      </c>
      <c r="C109" s="67">
        <f t="shared" si="31"/>
        <v>159</v>
      </c>
      <c r="D109" s="68">
        <f t="shared" si="20"/>
        <v>26</v>
      </c>
      <c r="E109" s="71">
        <f t="shared" si="21"/>
        <v>185</v>
      </c>
      <c r="F109" s="67">
        <v>1</v>
      </c>
      <c r="G109" s="67">
        <v>26</v>
      </c>
      <c r="H109" s="67">
        <v>0</v>
      </c>
      <c r="I109" s="67">
        <v>0</v>
      </c>
      <c r="J109" s="67">
        <f t="shared" si="34"/>
        <v>53</v>
      </c>
      <c r="K109" s="67">
        <f t="shared" si="34"/>
        <v>53</v>
      </c>
      <c r="L109" s="67">
        <f t="shared" si="34"/>
        <v>53</v>
      </c>
      <c r="M109" s="67">
        <f t="shared" si="33"/>
        <v>0</v>
      </c>
      <c r="N109" s="67">
        <f t="shared" si="33"/>
        <v>0</v>
      </c>
      <c r="P109" s="70">
        <f t="shared" si="24"/>
        <v>0</v>
      </c>
      <c r="Q109" s="70">
        <f t="shared" si="25"/>
        <v>11</v>
      </c>
      <c r="R109" s="70">
        <f t="shared" si="26"/>
        <v>8</v>
      </c>
      <c r="S109" s="70">
        <f t="shared" si="27"/>
        <v>4</v>
      </c>
      <c r="T109" s="70">
        <f t="shared" si="28"/>
        <v>2</v>
      </c>
      <c r="U109" s="70">
        <f t="shared" si="29"/>
        <v>1</v>
      </c>
      <c r="V109" s="66">
        <f t="shared" si="32"/>
        <v>107</v>
      </c>
    </row>
    <row r="110" spans="1:22" ht="12.75" x14ac:dyDescent="0.2">
      <c r="A110" s="66">
        <v>108</v>
      </c>
      <c r="B110" s="66">
        <f t="shared" si="30"/>
        <v>27</v>
      </c>
      <c r="C110" s="67">
        <f t="shared" si="31"/>
        <v>162</v>
      </c>
      <c r="D110" s="68">
        <f t="shared" si="20"/>
        <v>26</v>
      </c>
      <c r="E110" s="71">
        <f t="shared" si="21"/>
        <v>188</v>
      </c>
      <c r="F110" s="67">
        <v>0</v>
      </c>
      <c r="G110" s="67">
        <v>27</v>
      </c>
      <c r="H110" s="67">
        <v>0</v>
      </c>
      <c r="I110" s="67">
        <v>0</v>
      </c>
      <c r="J110" s="67">
        <f t="shared" si="34"/>
        <v>54</v>
      </c>
      <c r="K110" s="67">
        <f t="shared" si="34"/>
        <v>54</v>
      </c>
      <c r="L110" s="67">
        <f t="shared" si="34"/>
        <v>54</v>
      </c>
      <c r="M110" s="67">
        <f t="shared" si="33"/>
        <v>0</v>
      </c>
      <c r="N110" s="67">
        <f t="shared" si="33"/>
        <v>0</v>
      </c>
      <c r="P110" s="70">
        <f t="shared" si="24"/>
        <v>0</v>
      </c>
      <c r="Q110" s="70">
        <f t="shared" si="25"/>
        <v>11</v>
      </c>
      <c r="R110" s="70">
        <f t="shared" si="26"/>
        <v>8</v>
      </c>
      <c r="S110" s="70">
        <f t="shared" si="27"/>
        <v>4</v>
      </c>
      <c r="T110" s="70">
        <f t="shared" si="28"/>
        <v>2</v>
      </c>
      <c r="U110" s="70">
        <f t="shared" si="29"/>
        <v>1</v>
      </c>
      <c r="V110" s="66">
        <f t="shared" si="32"/>
        <v>108</v>
      </c>
    </row>
    <row r="111" spans="1:22" ht="12.75" x14ac:dyDescent="0.2">
      <c r="A111" s="66">
        <v>109</v>
      </c>
      <c r="B111" s="66">
        <f t="shared" si="30"/>
        <v>28</v>
      </c>
      <c r="C111" s="67">
        <f t="shared" si="31"/>
        <v>159</v>
      </c>
      <c r="D111" s="68">
        <f t="shared" si="20"/>
        <v>27</v>
      </c>
      <c r="E111" s="71">
        <f t="shared" si="21"/>
        <v>186</v>
      </c>
      <c r="F111" s="67">
        <v>3</v>
      </c>
      <c r="G111" s="67">
        <v>25</v>
      </c>
      <c r="H111" s="67">
        <v>0</v>
      </c>
      <c r="I111" s="67">
        <v>0</v>
      </c>
      <c r="J111" s="67">
        <f t="shared" si="34"/>
        <v>53</v>
      </c>
      <c r="K111" s="67">
        <f t="shared" si="34"/>
        <v>53</v>
      </c>
      <c r="L111" s="67">
        <f t="shared" si="34"/>
        <v>53</v>
      </c>
      <c r="M111" s="67">
        <f t="shared" si="33"/>
        <v>0</v>
      </c>
      <c r="N111" s="67">
        <f t="shared" si="33"/>
        <v>0</v>
      </c>
      <c r="P111" s="70">
        <f t="shared" si="24"/>
        <v>0</v>
      </c>
      <c r="Q111" s="70">
        <f t="shared" si="25"/>
        <v>12</v>
      </c>
      <c r="R111" s="70">
        <f t="shared" si="26"/>
        <v>8</v>
      </c>
      <c r="S111" s="70">
        <f t="shared" si="27"/>
        <v>4</v>
      </c>
      <c r="T111" s="70">
        <f t="shared" si="28"/>
        <v>2</v>
      </c>
      <c r="U111" s="70">
        <f t="shared" si="29"/>
        <v>1</v>
      </c>
      <c r="V111" s="66">
        <f t="shared" si="32"/>
        <v>109</v>
      </c>
    </row>
    <row r="112" spans="1:22" ht="12.75" x14ac:dyDescent="0.2">
      <c r="A112" s="66">
        <v>110</v>
      </c>
      <c r="B112" s="66">
        <f t="shared" si="30"/>
        <v>28</v>
      </c>
      <c r="C112" s="67">
        <f t="shared" si="31"/>
        <v>162</v>
      </c>
      <c r="D112" s="68">
        <f t="shared" si="20"/>
        <v>27</v>
      </c>
      <c r="E112" s="71">
        <f t="shared" si="21"/>
        <v>189</v>
      </c>
      <c r="F112" s="67">
        <v>2</v>
      </c>
      <c r="G112" s="67">
        <v>26</v>
      </c>
      <c r="H112" s="67">
        <v>0</v>
      </c>
      <c r="I112" s="67">
        <v>0</v>
      </c>
      <c r="J112" s="67">
        <f t="shared" si="34"/>
        <v>54</v>
      </c>
      <c r="K112" s="67">
        <f t="shared" si="34"/>
        <v>54</v>
      </c>
      <c r="L112" s="67">
        <f t="shared" si="34"/>
        <v>54</v>
      </c>
      <c r="M112" s="67">
        <f t="shared" si="33"/>
        <v>0</v>
      </c>
      <c r="N112" s="67">
        <f t="shared" si="33"/>
        <v>0</v>
      </c>
      <c r="P112" s="70">
        <f t="shared" si="24"/>
        <v>0</v>
      </c>
      <c r="Q112" s="70">
        <f t="shared" si="25"/>
        <v>12</v>
      </c>
      <c r="R112" s="70">
        <f t="shared" si="26"/>
        <v>8</v>
      </c>
      <c r="S112" s="70">
        <f t="shared" si="27"/>
        <v>4</v>
      </c>
      <c r="T112" s="70">
        <f t="shared" si="28"/>
        <v>2</v>
      </c>
      <c r="U112" s="70">
        <f t="shared" si="29"/>
        <v>1</v>
      </c>
      <c r="V112" s="66">
        <f t="shared" si="32"/>
        <v>110</v>
      </c>
    </row>
    <row r="113" spans="1:22" ht="12.75" x14ac:dyDescent="0.2">
      <c r="A113" s="66">
        <v>111</v>
      </c>
      <c r="B113" s="66">
        <f t="shared" si="30"/>
        <v>28</v>
      </c>
      <c r="C113" s="67">
        <f t="shared" si="31"/>
        <v>165</v>
      </c>
      <c r="D113" s="68">
        <f t="shared" si="20"/>
        <v>27</v>
      </c>
      <c r="E113" s="71">
        <f t="shared" si="21"/>
        <v>192</v>
      </c>
      <c r="F113" s="67">
        <v>1</v>
      </c>
      <c r="G113" s="67">
        <v>27</v>
      </c>
      <c r="H113" s="67">
        <v>0</v>
      </c>
      <c r="I113" s="67">
        <v>0</v>
      </c>
      <c r="J113" s="67">
        <f t="shared" si="34"/>
        <v>55</v>
      </c>
      <c r="K113" s="67">
        <f t="shared" si="34"/>
        <v>55</v>
      </c>
      <c r="L113" s="67">
        <f t="shared" si="34"/>
        <v>55</v>
      </c>
      <c r="M113" s="67">
        <f t="shared" si="33"/>
        <v>0</v>
      </c>
      <c r="N113" s="67">
        <f t="shared" si="33"/>
        <v>0</v>
      </c>
      <c r="P113" s="70">
        <f t="shared" si="24"/>
        <v>0</v>
      </c>
      <c r="Q113" s="70">
        <f t="shared" si="25"/>
        <v>12</v>
      </c>
      <c r="R113" s="70">
        <f t="shared" si="26"/>
        <v>8</v>
      </c>
      <c r="S113" s="70">
        <f t="shared" si="27"/>
        <v>4</v>
      </c>
      <c r="T113" s="70">
        <f t="shared" si="28"/>
        <v>2</v>
      </c>
      <c r="U113" s="70">
        <f t="shared" si="29"/>
        <v>1</v>
      </c>
      <c r="V113" s="66">
        <f t="shared" si="32"/>
        <v>111</v>
      </c>
    </row>
    <row r="114" spans="1:22" ht="12.75" x14ac:dyDescent="0.2">
      <c r="A114" s="66">
        <v>112</v>
      </c>
      <c r="B114" s="66">
        <f t="shared" si="30"/>
        <v>28</v>
      </c>
      <c r="C114" s="67">
        <f t="shared" si="31"/>
        <v>168</v>
      </c>
      <c r="D114" s="68">
        <f t="shared" si="20"/>
        <v>27</v>
      </c>
      <c r="E114" s="71">
        <f t="shared" si="21"/>
        <v>195</v>
      </c>
      <c r="F114" s="67">
        <v>0</v>
      </c>
      <c r="G114" s="67">
        <v>28</v>
      </c>
      <c r="H114" s="67">
        <v>0</v>
      </c>
      <c r="I114" s="67">
        <v>0</v>
      </c>
      <c r="J114" s="67">
        <f t="shared" si="34"/>
        <v>56</v>
      </c>
      <c r="K114" s="67">
        <f t="shared" si="34"/>
        <v>56</v>
      </c>
      <c r="L114" s="67">
        <f t="shared" si="34"/>
        <v>56</v>
      </c>
      <c r="M114" s="67">
        <f t="shared" si="33"/>
        <v>0</v>
      </c>
      <c r="N114" s="67">
        <f t="shared" si="33"/>
        <v>0</v>
      </c>
      <c r="P114" s="70">
        <f t="shared" si="24"/>
        <v>0</v>
      </c>
      <c r="Q114" s="70">
        <f t="shared" si="25"/>
        <v>12</v>
      </c>
      <c r="R114" s="70">
        <f t="shared" si="26"/>
        <v>8</v>
      </c>
      <c r="S114" s="70">
        <f t="shared" si="27"/>
        <v>4</v>
      </c>
      <c r="T114" s="70">
        <f t="shared" si="28"/>
        <v>2</v>
      </c>
      <c r="U114" s="70">
        <f t="shared" si="29"/>
        <v>1</v>
      </c>
      <c r="V114" s="66">
        <f t="shared" si="32"/>
        <v>112</v>
      </c>
    </row>
    <row r="115" spans="1:22" ht="12.75" x14ac:dyDescent="0.2">
      <c r="A115" s="66">
        <v>113</v>
      </c>
      <c r="B115" s="66">
        <f t="shared" si="30"/>
        <v>29</v>
      </c>
      <c r="C115" s="67">
        <f t="shared" si="31"/>
        <v>165</v>
      </c>
      <c r="D115" s="68">
        <f t="shared" si="20"/>
        <v>28</v>
      </c>
      <c r="E115" s="71">
        <f t="shared" si="21"/>
        <v>193</v>
      </c>
      <c r="F115" s="67">
        <v>3</v>
      </c>
      <c r="G115" s="67">
        <v>26</v>
      </c>
      <c r="H115" s="67">
        <v>0</v>
      </c>
      <c r="I115" s="67">
        <v>0</v>
      </c>
      <c r="J115" s="67">
        <f t="shared" si="34"/>
        <v>55</v>
      </c>
      <c r="K115" s="67">
        <f t="shared" si="34"/>
        <v>55</v>
      </c>
      <c r="L115" s="67">
        <f t="shared" si="34"/>
        <v>55</v>
      </c>
      <c r="M115" s="67">
        <f t="shared" si="33"/>
        <v>0</v>
      </c>
      <c r="N115" s="67">
        <f t="shared" si="33"/>
        <v>0</v>
      </c>
      <c r="P115" s="70">
        <f t="shared" si="24"/>
        <v>0</v>
      </c>
      <c r="Q115" s="70">
        <f t="shared" si="25"/>
        <v>13</v>
      </c>
      <c r="R115" s="70">
        <f t="shared" si="26"/>
        <v>8</v>
      </c>
      <c r="S115" s="70">
        <f t="shared" si="27"/>
        <v>4</v>
      </c>
      <c r="T115" s="70">
        <f t="shared" si="28"/>
        <v>2</v>
      </c>
      <c r="U115" s="70">
        <f t="shared" si="29"/>
        <v>1</v>
      </c>
      <c r="V115" s="66">
        <f t="shared" si="32"/>
        <v>113</v>
      </c>
    </row>
    <row r="116" spans="1:22" ht="12.75" x14ac:dyDescent="0.2">
      <c r="A116" s="66">
        <v>114</v>
      </c>
      <c r="B116" s="66">
        <f t="shared" si="30"/>
        <v>29</v>
      </c>
      <c r="C116" s="67">
        <f t="shared" si="31"/>
        <v>168</v>
      </c>
      <c r="D116" s="68">
        <f t="shared" si="20"/>
        <v>28</v>
      </c>
      <c r="E116" s="71">
        <f t="shared" si="21"/>
        <v>196</v>
      </c>
      <c r="F116" s="67">
        <v>2</v>
      </c>
      <c r="G116" s="67">
        <v>27</v>
      </c>
      <c r="H116" s="67">
        <v>0</v>
      </c>
      <c r="I116" s="67">
        <v>0</v>
      </c>
      <c r="J116" s="67">
        <f t="shared" si="34"/>
        <v>56</v>
      </c>
      <c r="K116" s="67">
        <f t="shared" si="34"/>
        <v>56</v>
      </c>
      <c r="L116" s="67">
        <f t="shared" si="34"/>
        <v>56</v>
      </c>
      <c r="M116" s="67">
        <f t="shared" si="33"/>
        <v>0</v>
      </c>
      <c r="N116" s="67">
        <f t="shared" si="33"/>
        <v>0</v>
      </c>
      <c r="P116" s="70">
        <f t="shared" si="24"/>
        <v>0</v>
      </c>
      <c r="Q116" s="70">
        <f t="shared" si="25"/>
        <v>13</v>
      </c>
      <c r="R116" s="70">
        <f t="shared" si="26"/>
        <v>8</v>
      </c>
      <c r="S116" s="70">
        <f t="shared" si="27"/>
        <v>4</v>
      </c>
      <c r="T116" s="70">
        <f t="shared" si="28"/>
        <v>2</v>
      </c>
      <c r="U116" s="70">
        <f t="shared" si="29"/>
        <v>1</v>
      </c>
      <c r="V116" s="66">
        <f t="shared" si="32"/>
        <v>114</v>
      </c>
    </row>
    <row r="117" spans="1:22" ht="12.75" x14ac:dyDescent="0.2">
      <c r="A117" s="66">
        <v>115</v>
      </c>
      <c r="B117" s="66">
        <f t="shared" si="30"/>
        <v>29</v>
      </c>
      <c r="C117" s="67">
        <f t="shared" si="31"/>
        <v>171</v>
      </c>
      <c r="D117" s="68">
        <f t="shared" si="20"/>
        <v>28</v>
      </c>
      <c r="E117" s="71">
        <f t="shared" si="21"/>
        <v>199</v>
      </c>
      <c r="F117" s="67">
        <v>1</v>
      </c>
      <c r="G117" s="67">
        <v>28</v>
      </c>
      <c r="H117" s="67">
        <v>0</v>
      </c>
      <c r="I117" s="67">
        <v>0</v>
      </c>
      <c r="J117" s="67">
        <f t="shared" si="34"/>
        <v>57</v>
      </c>
      <c r="K117" s="67">
        <f t="shared" si="34"/>
        <v>57</v>
      </c>
      <c r="L117" s="67">
        <f t="shared" si="34"/>
        <v>57</v>
      </c>
      <c r="M117" s="67">
        <f t="shared" si="33"/>
        <v>0</v>
      </c>
      <c r="N117" s="67">
        <f t="shared" si="33"/>
        <v>0</v>
      </c>
      <c r="P117" s="70">
        <f t="shared" si="24"/>
        <v>0</v>
      </c>
      <c r="Q117" s="70">
        <f t="shared" si="25"/>
        <v>13</v>
      </c>
      <c r="R117" s="70">
        <f t="shared" si="26"/>
        <v>8</v>
      </c>
      <c r="S117" s="70">
        <f t="shared" si="27"/>
        <v>4</v>
      </c>
      <c r="T117" s="70">
        <f t="shared" si="28"/>
        <v>2</v>
      </c>
      <c r="U117" s="70">
        <f t="shared" si="29"/>
        <v>1</v>
      </c>
      <c r="V117" s="66">
        <f t="shared" si="32"/>
        <v>115</v>
      </c>
    </row>
    <row r="118" spans="1:22" ht="12.75" x14ac:dyDescent="0.2">
      <c r="A118" s="66">
        <v>116</v>
      </c>
      <c r="B118" s="66">
        <f t="shared" si="30"/>
        <v>29</v>
      </c>
      <c r="C118" s="67">
        <f t="shared" si="31"/>
        <v>174</v>
      </c>
      <c r="D118" s="68">
        <f t="shared" si="20"/>
        <v>28</v>
      </c>
      <c r="E118" s="71">
        <f t="shared" si="21"/>
        <v>202</v>
      </c>
      <c r="F118" s="67">
        <v>0</v>
      </c>
      <c r="G118" s="67">
        <v>29</v>
      </c>
      <c r="H118" s="67">
        <v>0</v>
      </c>
      <c r="I118" s="67">
        <v>0</v>
      </c>
      <c r="J118" s="67">
        <f t="shared" si="34"/>
        <v>58</v>
      </c>
      <c r="K118" s="67">
        <f t="shared" si="34"/>
        <v>58</v>
      </c>
      <c r="L118" s="67">
        <f t="shared" si="34"/>
        <v>58</v>
      </c>
      <c r="M118" s="67">
        <f t="shared" si="33"/>
        <v>0</v>
      </c>
      <c r="N118" s="67">
        <f t="shared" si="33"/>
        <v>0</v>
      </c>
      <c r="P118" s="70">
        <f t="shared" si="24"/>
        <v>0</v>
      </c>
      <c r="Q118" s="70">
        <f t="shared" si="25"/>
        <v>13</v>
      </c>
      <c r="R118" s="70">
        <f t="shared" si="26"/>
        <v>8</v>
      </c>
      <c r="S118" s="70">
        <f t="shared" si="27"/>
        <v>4</v>
      </c>
      <c r="T118" s="70">
        <f t="shared" si="28"/>
        <v>2</v>
      </c>
      <c r="U118" s="70">
        <f t="shared" si="29"/>
        <v>1</v>
      </c>
      <c r="V118" s="66">
        <f t="shared" si="32"/>
        <v>116</v>
      </c>
    </row>
    <row r="119" spans="1:22" ht="12.75" x14ac:dyDescent="0.2">
      <c r="A119" s="66">
        <v>117</v>
      </c>
      <c r="B119" s="66">
        <f t="shared" si="30"/>
        <v>30</v>
      </c>
      <c r="C119" s="67">
        <f t="shared" si="31"/>
        <v>171</v>
      </c>
      <c r="D119" s="68">
        <f t="shared" si="20"/>
        <v>29</v>
      </c>
      <c r="E119" s="71">
        <f t="shared" si="21"/>
        <v>200</v>
      </c>
      <c r="F119" s="67">
        <v>3</v>
      </c>
      <c r="G119" s="67">
        <v>27</v>
      </c>
      <c r="H119" s="67">
        <v>0</v>
      </c>
      <c r="I119" s="67">
        <v>0</v>
      </c>
      <c r="J119" s="67">
        <f t="shared" si="34"/>
        <v>57</v>
      </c>
      <c r="K119" s="67">
        <f t="shared" si="34"/>
        <v>57</v>
      </c>
      <c r="L119" s="67">
        <f t="shared" si="34"/>
        <v>57</v>
      </c>
      <c r="M119" s="67">
        <f t="shared" si="33"/>
        <v>0</v>
      </c>
      <c r="N119" s="67">
        <f t="shared" si="33"/>
        <v>0</v>
      </c>
      <c r="P119" s="70">
        <f t="shared" si="24"/>
        <v>0</v>
      </c>
      <c r="Q119" s="70">
        <f t="shared" si="25"/>
        <v>14</v>
      </c>
      <c r="R119" s="70">
        <f t="shared" si="26"/>
        <v>8</v>
      </c>
      <c r="S119" s="70">
        <f t="shared" si="27"/>
        <v>4</v>
      </c>
      <c r="T119" s="70">
        <f t="shared" si="28"/>
        <v>2</v>
      </c>
      <c r="U119" s="70">
        <f t="shared" si="29"/>
        <v>1</v>
      </c>
      <c r="V119" s="66">
        <f t="shared" si="32"/>
        <v>117</v>
      </c>
    </row>
    <row r="120" spans="1:22" ht="12.75" x14ac:dyDescent="0.2">
      <c r="A120" s="66">
        <v>118</v>
      </c>
      <c r="B120" s="66">
        <f t="shared" si="30"/>
        <v>30</v>
      </c>
      <c r="C120" s="67">
        <f t="shared" si="31"/>
        <v>174</v>
      </c>
      <c r="D120" s="68">
        <f t="shared" si="20"/>
        <v>29</v>
      </c>
      <c r="E120" s="71">
        <f t="shared" si="21"/>
        <v>203</v>
      </c>
      <c r="F120" s="67">
        <v>2</v>
      </c>
      <c r="G120" s="67">
        <v>28</v>
      </c>
      <c r="H120" s="67">
        <v>0</v>
      </c>
      <c r="I120" s="67">
        <v>0</v>
      </c>
      <c r="J120" s="67">
        <f t="shared" si="34"/>
        <v>58</v>
      </c>
      <c r="K120" s="67">
        <f t="shared" si="34"/>
        <v>58</v>
      </c>
      <c r="L120" s="67">
        <f t="shared" si="34"/>
        <v>58</v>
      </c>
      <c r="M120" s="67">
        <f t="shared" si="33"/>
        <v>0</v>
      </c>
      <c r="N120" s="67">
        <f t="shared" si="33"/>
        <v>0</v>
      </c>
      <c r="P120" s="70">
        <f t="shared" si="24"/>
        <v>0</v>
      </c>
      <c r="Q120" s="70">
        <f t="shared" si="25"/>
        <v>14</v>
      </c>
      <c r="R120" s="70">
        <f t="shared" si="26"/>
        <v>8</v>
      </c>
      <c r="S120" s="70">
        <f t="shared" si="27"/>
        <v>4</v>
      </c>
      <c r="T120" s="70">
        <f t="shared" si="28"/>
        <v>2</v>
      </c>
      <c r="U120" s="70">
        <f t="shared" si="29"/>
        <v>1</v>
      </c>
      <c r="V120" s="66">
        <f t="shared" si="32"/>
        <v>118</v>
      </c>
    </row>
    <row r="121" spans="1:22" ht="12.75" x14ac:dyDescent="0.2">
      <c r="A121" s="66">
        <v>119</v>
      </c>
      <c r="B121" s="66">
        <f t="shared" si="30"/>
        <v>30</v>
      </c>
      <c r="C121" s="67">
        <f t="shared" si="31"/>
        <v>177</v>
      </c>
      <c r="D121" s="68">
        <f t="shared" si="20"/>
        <v>29</v>
      </c>
      <c r="E121" s="71">
        <f t="shared" si="21"/>
        <v>206</v>
      </c>
      <c r="F121" s="67">
        <v>1</v>
      </c>
      <c r="G121" s="67">
        <v>29</v>
      </c>
      <c r="H121" s="67">
        <v>0</v>
      </c>
      <c r="I121" s="67">
        <v>0</v>
      </c>
      <c r="J121" s="67">
        <f t="shared" si="34"/>
        <v>59</v>
      </c>
      <c r="K121" s="67">
        <f t="shared" si="34"/>
        <v>59</v>
      </c>
      <c r="L121" s="67">
        <f t="shared" si="34"/>
        <v>59</v>
      </c>
      <c r="M121" s="67">
        <f t="shared" si="33"/>
        <v>0</v>
      </c>
      <c r="N121" s="67">
        <f t="shared" si="33"/>
        <v>0</v>
      </c>
      <c r="P121" s="70">
        <f t="shared" si="24"/>
        <v>0</v>
      </c>
      <c r="Q121" s="70">
        <f t="shared" si="25"/>
        <v>14</v>
      </c>
      <c r="R121" s="70">
        <f t="shared" si="26"/>
        <v>8</v>
      </c>
      <c r="S121" s="70">
        <f t="shared" si="27"/>
        <v>4</v>
      </c>
      <c r="T121" s="70">
        <f t="shared" si="28"/>
        <v>2</v>
      </c>
      <c r="U121" s="70">
        <f t="shared" si="29"/>
        <v>1</v>
      </c>
      <c r="V121" s="66">
        <f t="shared" si="32"/>
        <v>119</v>
      </c>
    </row>
    <row r="122" spans="1:22" ht="12.75" x14ac:dyDescent="0.2">
      <c r="A122" s="66">
        <v>120</v>
      </c>
      <c r="B122" s="66">
        <f t="shared" si="30"/>
        <v>30</v>
      </c>
      <c r="C122" s="67">
        <f t="shared" si="31"/>
        <v>180</v>
      </c>
      <c r="D122" s="68">
        <f t="shared" si="20"/>
        <v>29</v>
      </c>
      <c r="E122" s="71">
        <f t="shared" si="21"/>
        <v>209</v>
      </c>
      <c r="F122" s="67">
        <v>0</v>
      </c>
      <c r="G122" s="67">
        <v>30</v>
      </c>
      <c r="H122" s="67">
        <v>0</v>
      </c>
      <c r="I122" s="67">
        <v>0</v>
      </c>
      <c r="J122" s="67">
        <f t="shared" si="34"/>
        <v>60</v>
      </c>
      <c r="K122" s="67">
        <f t="shared" si="34"/>
        <v>60</v>
      </c>
      <c r="L122" s="67">
        <f t="shared" si="34"/>
        <v>60</v>
      </c>
      <c r="M122" s="67">
        <f t="shared" si="33"/>
        <v>0</v>
      </c>
      <c r="N122" s="67">
        <f t="shared" si="33"/>
        <v>0</v>
      </c>
      <c r="P122" s="70">
        <f t="shared" si="24"/>
        <v>0</v>
      </c>
      <c r="Q122" s="70">
        <f t="shared" si="25"/>
        <v>14</v>
      </c>
      <c r="R122" s="70">
        <f t="shared" si="26"/>
        <v>8</v>
      </c>
      <c r="S122" s="70">
        <f t="shared" si="27"/>
        <v>4</v>
      </c>
      <c r="T122" s="70">
        <f t="shared" si="28"/>
        <v>2</v>
      </c>
      <c r="U122" s="70">
        <f t="shared" si="29"/>
        <v>1</v>
      </c>
      <c r="V122" s="66">
        <f t="shared" si="32"/>
        <v>120</v>
      </c>
    </row>
    <row r="123" spans="1:22" ht="12.75" x14ac:dyDescent="0.2">
      <c r="A123" s="66">
        <v>121</v>
      </c>
      <c r="B123" s="66">
        <f t="shared" si="30"/>
        <v>31</v>
      </c>
      <c r="C123" s="67">
        <f t="shared" si="31"/>
        <v>177</v>
      </c>
      <c r="D123" s="68">
        <f t="shared" si="20"/>
        <v>30</v>
      </c>
      <c r="E123" s="71">
        <f t="shared" si="21"/>
        <v>207</v>
      </c>
      <c r="F123" s="67">
        <v>3</v>
      </c>
      <c r="G123" s="67">
        <v>28</v>
      </c>
      <c r="H123" s="67">
        <v>0</v>
      </c>
      <c r="I123" s="67">
        <v>0</v>
      </c>
      <c r="J123" s="67">
        <f t="shared" si="34"/>
        <v>59</v>
      </c>
      <c r="K123" s="67">
        <f t="shared" si="34"/>
        <v>59</v>
      </c>
      <c r="L123" s="67">
        <f t="shared" si="34"/>
        <v>59</v>
      </c>
      <c r="M123" s="67">
        <f t="shared" si="33"/>
        <v>0</v>
      </c>
      <c r="N123" s="67">
        <f t="shared" si="33"/>
        <v>0</v>
      </c>
      <c r="P123" s="70">
        <f t="shared" si="24"/>
        <v>0</v>
      </c>
      <c r="Q123" s="70">
        <f t="shared" si="25"/>
        <v>15</v>
      </c>
      <c r="R123" s="70">
        <f t="shared" si="26"/>
        <v>8</v>
      </c>
      <c r="S123" s="70">
        <f t="shared" si="27"/>
        <v>4</v>
      </c>
      <c r="T123" s="70">
        <f t="shared" si="28"/>
        <v>2</v>
      </c>
      <c r="U123" s="70">
        <f t="shared" si="29"/>
        <v>1</v>
      </c>
      <c r="V123" s="66">
        <f t="shared" si="32"/>
        <v>121</v>
      </c>
    </row>
    <row r="124" spans="1:22" ht="12.75" x14ac:dyDescent="0.2">
      <c r="A124" s="66">
        <v>122</v>
      </c>
      <c r="B124" s="66">
        <f t="shared" si="30"/>
        <v>31</v>
      </c>
      <c r="C124" s="67">
        <f t="shared" si="31"/>
        <v>180</v>
      </c>
      <c r="D124" s="68">
        <f t="shared" si="20"/>
        <v>30</v>
      </c>
      <c r="E124" s="71">
        <f t="shared" si="21"/>
        <v>210</v>
      </c>
      <c r="F124" s="67">
        <v>2</v>
      </c>
      <c r="G124" s="67">
        <v>29</v>
      </c>
      <c r="H124" s="67">
        <v>0</v>
      </c>
      <c r="I124" s="67">
        <v>0</v>
      </c>
      <c r="J124" s="67">
        <f t="shared" si="34"/>
        <v>60</v>
      </c>
      <c r="K124" s="67">
        <f t="shared" si="34"/>
        <v>60</v>
      </c>
      <c r="L124" s="67">
        <f t="shared" si="34"/>
        <v>60</v>
      </c>
      <c r="M124" s="67">
        <f t="shared" si="33"/>
        <v>0</v>
      </c>
      <c r="N124" s="67">
        <f t="shared" si="33"/>
        <v>0</v>
      </c>
      <c r="P124" s="70">
        <f t="shared" si="24"/>
        <v>0</v>
      </c>
      <c r="Q124" s="70">
        <f t="shared" si="25"/>
        <v>15</v>
      </c>
      <c r="R124" s="70">
        <f t="shared" si="26"/>
        <v>8</v>
      </c>
      <c r="S124" s="70">
        <f t="shared" si="27"/>
        <v>4</v>
      </c>
      <c r="T124" s="70">
        <f t="shared" si="28"/>
        <v>2</v>
      </c>
      <c r="U124" s="70">
        <f t="shared" si="29"/>
        <v>1</v>
      </c>
      <c r="V124" s="66">
        <f t="shared" si="32"/>
        <v>122</v>
      </c>
    </row>
    <row r="125" spans="1:22" ht="12.75" x14ac:dyDescent="0.2">
      <c r="A125" s="66">
        <v>123</v>
      </c>
      <c r="B125" s="66">
        <f t="shared" si="30"/>
        <v>31</v>
      </c>
      <c r="C125" s="67">
        <f t="shared" si="31"/>
        <v>183</v>
      </c>
      <c r="D125" s="68">
        <f t="shared" si="20"/>
        <v>30</v>
      </c>
      <c r="E125" s="71">
        <f t="shared" si="21"/>
        <v>213</v>
      </c>
      <c r="F125" s="67">
        <v>1</v>
      </c>
      <c r="G125" s="67">
        <v>30</v>
      </c>
      <c r="H125" s="67">
        <v>0</v>
      </c>
      <c r="I125" s="67">
        <v>0</v>
      </c>
      <c r="J125" s="67">
        <f t="shared" si="34"/>
        <v>61</v>
      </c>
      <c r="K125" s="67">
        <f t="shared" si="34"/>
        <v>61</v>
      </c>
      <c r="L125" s="67">
        <f t="shared" si="34"/>
        <v>61</v>
      </c>
      <c r="M125" s="67">
        <f t="shared" si="33"/>
        <v>0</v>
      </c>
      <c r="N125" s="67">
        <f t="shared" si="33"/>
        <v>0</v>
      </c>
      <c r="P125" s="70">
        <f t="shared" si="24"/>
        <v>0</v>
      </c>
      <c r="Q125" s="70">
        <f t="shared" si="25"/>
        <v>15</v>
      </c>
      <c r="R125" s="70">
        <f t="shared" si="26"/>
        <v>8</v>
      </c>
      <c r="S125" s="70">
        <f t="shared" si="27"/>
        <v>4</v>
      </c>
      <c r="T125" s="70">
        <f t="shared" si="28"/>
        <v>2</v>
      </c>
      <c r="U125" s="70">
        <f t="shared" si="29"/>
        <v>1</v>
      </c>
      <c r="V125" s="66">
        <f t="shared" si="32"/>
        <v>123</v>
      </c>
    </row>
    <row r="126" spans="1:22" ht="12.75" x14ac:dyDescent="0.2">
      <c r="A126" s="66">
        <v>124</v>
      </c>
      <c r="B126" s="66">
        <f t="shared" si="30"/>
        <v>31</v>
      </c>
      <c r="C126" s="67">
        <f t="shared" si="31"/>
        <v>186</v>
      </c>
      <c r="D126" s="68">
        <f t="shared" si="20"/>
        <v>30</v>
      </c>
      <c r="E126" s="71">
        <f t="shared" si="21"/>
        <v>216</v>
      </c>
      <c r="F126" s="67">
        <v>0</v>
      </c>
      <c r="G126" s="67">
        <v>31</v>
      </c>
      <c r="H126" s="67">
        <v>0</v>
      </c>
      <c r="I126" s="67">
        <v>0</v>
      </c>
      <c r="J126" s="67">
        <f t="shared" si="34"/>
        <v>62</v>
      </c>
      <c r="K126" s="67">
        <f t="shared" si="34"/>
        <v>62</v>
      </c>
      <c r="L126" s="67">
        <f t="shared" si="34"/>
        <v>62</v>
      </c>
      <c r="M126" s="67">
        <f t="shared" si="33"/>
        <v>0</v>
      </c>
      <c r="N126" s="67">
        <f t="shared" si="33"/>
        <v>0</v>
      </c>
      <c r="P126" s="70">
        <f t="shared" si="24"/>
        <v>0</v>
      </c>
      <c r="Q126" s="70">
        <f t="shared" si="25"/>
        <v>15</v>
      </c>
      <c r="R126" s="70">
        <f t="shared" si="26"/>
        <v>8</v>
      </c>
      <c r="S126" s="70">
        <f t="shared" si="27"/>
        <v>4</v>
      </c>
      <c r="T126" s="70">
        <f t="shared" si="28"/>
        <v>2</v>
      </c>
      <c r="U126" s="70">
        <f t="shared" si="29"/>
        <v>1</v>
      </c>
      <c r="V126" s="66">
        <f t="shared" si="32"/>
        <v>124</v>
      </c>
    </row>
    <row r="127" spans="1:22" ht="12.75" x14ac:dyDescent="0.2">
      <c r="A127" s="66">
        <v>125</v>
      </c>
      <c r="B127" s="66">
        <f t="shared" si="30"/>
        <v>32</v>
      </c>
      <c r="C127" s="67">
        <f t="shared" si="31"/>
        <v>183</v>
      </c>
      <c r="D127" s="68">
        <f t="shared" si="20"/>
        <v>31</v>
      </c>
      <c r="E127" s="71">
        <f t="shared" si="21"/>
        <v>214</v>
      </c>
      <c r="F127" s="67">
        <v>3</v>
      </c>
      <c r="G127" s="67">
        <v>29</v>
      </c>
      <c r="H127" s="67">
        <v>0</v>
      </c>
      <c r="I127" s="67">
        <v>0</v>
      </c>
      <c r="J127" s="67">
        <f t="shared" si="34"/>
        <v>61</v>
      </c>
      <c r="K127" s="67">
        <f t="shared" si="34"/>
        <v>61</v>
      </c>
      <c r="L127" s="67">
        <f t="shared" si="34"/>
        <v>61</v>
      </c>
      <c r="M127" s="67">
        <f t="shared" si="33"/>
        <v>0</v>
      </c>
      <c r="N127" s="67">
        <f t="shared" si="33"/>
        <v>0</v>
      </c>
      <c r="P127" s="70">
        <f t="shared" si="24"/>
        <v>0</v>
      </c>
      <c r="Q127" s="70">
        <f t="shared" si="25"/>
        <v>16</v>
      </c>
      <c r="R127" s="70">
        <f t="shared" si="26"/>
        <v>8</v>
      </c>
      <c r="S127" s="70">
        <f t="shared" si="27"/>
        <v>4</v>
      </c>
      <c r="T127" s="70">
        <f t="shared" si="28"/>
        <v>2</v>
      </c>
      <c r="U127" s="70">
        <f t="shared" si="29"/>
        <v>1</v>
      </c>
      <c r="V127" s="66">
        <f t="shared" si="32"/>
        <v>125</v>
      </c>
    </row>
    <row r="128" spans="1:22" ht="12.75" x14ac:dyDescent="0.2">
      <c r="A128" s="66">
        <v>126</v>
      </c>
      <c r="B128" s="66">
        <f t="shared" si="30"/>
        <v>32</v>
      </c>
      <c r="C128" s="67">
        <f t="shared" si="31"/>
        <v>186</v>
      </c>
      <c r="D128" s="68">
        <f t="shared" si="20"/>
        <v>31</v>
      </c>
      <c r="E128" s="71">
        <f t="shared" si="21"/>
        <v>217</v>
      </c>
      <c r="F128" s="67">
        <v>2</v>
      </c>
      <c r="G128" s="67">
        <v>30</v>
      </c>
      <c r="H128" s="67">
        <v>0</v>
      </c>
      <c r="I128" s="67">
        <v>0</v>
      </c>
      <c r="J128" s="67">
        <f t="shared" si="34"/>
        <v>62</v>
      </c>
      <c r="K128" s="67">
        <f t="shared" si="34"/>
        <v>62</v>
      </c>
      <c r="L128" s="67">
        <f t="shared" si="34"/>
        <v>62</v>
      </c>
      <c r="M128" s="67">
        <f t="shared" si="33"/>
        <v>0</v>
      </c>
      <c r="N128" s="67">
        <f t="shared" si="33"/>
        <v>0</v>
      </c>
      <c r="P128" s="70">
        <f t="shared" si="24"/>
        <v>0</v>
      </c>
      <c r="Q128" s="70">
        <f t="shared" si="25"/>
        <v>16</v>
      </c>
      <c r="R128" s="70">
        <f t="shared" si="26"/>
        <v>8</v>
      </c>
      <c r="S128" s="70">
        <f t="shared" si="27"/>
        <v>4</v>
      </c>
      <c r="T128" s="70">
        <f t="shared" si="28"/>
        <v>2</v>
      </c>
      <c r="U128" s="70">
        <f t="shared" si="29"/>
        <v>1</v>
      </c>
      <c r="V128" s="66">
        <f t="shared" si="32"/>
        <v>126</v>
      </c>
    </row>
    <row r="129" spans="1:22" ht="12.75" x14ac:dyDescent="0.2">
      <c r="A129" s="66">
        <v>127</v>
      </c>
      <c r="B129" s="66">
        <f t="shared" si="30"/>
        <v>32</v>
      </c>
      <c r="C129" s="67">
        <f t="shared" si="31"/>
        <v>189</v>
      </c>
      <c r="D129" s="68">
        <f t="shared" si="20"/>
        <v>31</v>
      </c>
      <c r="E129" s="71">
        <f t="shared" si="21"/>
        <v>220</v>
      </c>
      <c r="F129" s="67">
        <v>1</v>
      </c>
      <c r="G129" s="67">
        <v>31</v>
      </c>
      <c r="H129" s="67">
        <v>0</v>
      </c>
      <c r="I129" s="67">
        <v>0</v>
      </c>
      <c r="J129" s="67">
        <f t="shared" si="34"/>
        <v>63</v>
      </c>
      <c r="K129" s="67">
        <f t="shared" si="34"/>
        <v>63</v>
      </c>
      <c r="L129" s="67">
        <f t="shared" si="34"/>
        <v>63</v>
      </c>
      <c r="M129" s="67">
        <f t="shared" si="33"/>
        <v>0</v>
      </c>
      <c r="N129" s="67">
        <f t="shared" si="33"/>
        <v>0</v>
      </c>
      <c r="P129" s="70">
        <f t="shared" si="24"/>
        <v>0</v>
      </c>
      <c r="Q129" s="70">
        <f t="shared" si="25"/>
        <v>16</v>
      </c>
      <c r="R129" s="70">
        <f t="shared" si="26"/>
        <v>8</v>
      </c>
      <c r="S129" s="70">
        <f t="shared" si="27"/>
        <v>4</v>
      </c>
      <c r="T129" s="70">
        <f t="shared" si="28"/>
        <v>2</v>
      </c>
      <c r="U129" s="70">
        <f t="shared" si="29"/>
        <v>1</v>
      </c>
      <c r="V129" s="66">
        <f t="shared" si="32"/>
        <v>127</v>
      </c>
    </row>
    <row r="130" spans="1:22" ht="12.75" x14ac:dyDescent="0.2">
      <c r="A130" s="66">
        <v>128</v>
      </c>
      <c r="B130" s="66">
        <f t="shared" si="30"/>
        <v>32</v>
      </c>
      <c r="C130" s="67">
        <f t="shared" si="31"/>
        <v>192</v>
      </c>
      <c r="D130" s="68">
        <f t="shared" si="20"/>
        <v>31</v>
      </c>
      <c r="E130" s="71">
        <f t="shared" si="21"/>
        <v>223</v>
      </c>
      <c r="F130" s="67">
        <v>0</v>
      </c>
      <c r="G130" s="67">
        <v>32</v>
      </c>
      <c r="H130" s="67">
        <v>0</v>
      </c>
      <c r="I130" s="67">
        <v>0</v>
      </c>
      <c r="J130" s="67">
        <f t="shared" si="34"/>
        <v>64</v>
      </c>
      <c r="K130" s="67">
        <f t="shared" si="34"/>
        <v>64</v>
      </c>
      <c r="L130" s="67">
        <f t="shared" si="34"/>
        <v>64</v>
      </c>
      <c r="M130" s="67">
        <f t="shared" si="33"/>
        <v>0</v>
      </c>
      <c r="N130" s="67">
        <f t="shared" si="33"/>
        <v>0</v>
      </c>
      <c r="P130" s="70">
        <f t="shared" si="24"/>
        <v>0</v>
      </c>
      <c r="Q130" s="70">
        <f t="shared" si="25"/>
        <v>16</v>
      </c>
      <c r="R130" s="70">
        <f t="shared" si="26"/>
        <v>8</v>
      </c>
      <c r="S130" s="70">
        <f t="shared" si="27"/>
        <v>4</v>
      </c>
      <c r="T130" s="70">
        <f t="shared" si="28"/>
        <v>2</v>
      </c>
      <c r="U130" s="70">
        <f t="shared" si="29"/>
        <v>1</v>
      </c>
      <c r="V130" s="66">
        <f t="shared" si="32"/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workbookViewId="0">
      <selection activeCell="O1" sqref="O1:O1048576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9.140625" style="67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2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2" ht="12.75" x14ac:dyDescent="0.2">
      <c r="A2" s="66">
        <v>0</v>
      </c>
      <c r="B2" s="66">
        <f t="shared" ref="B2:B33" si="0">SUM(F2:I2)</f>
        <v>0</v>
      </c>
      <c r="C2" s="67">
        <f t="shared" ref="C2:C33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 t="shared" ref="J2:L21" si="2">$F2*1+$G2*2+$H2*2+$I2*3</f>
        <v>0</v>
      </c>
      <c r="K2" s="67">
        <f t="shared" si="2"/>
        <v>0</v>
      </c>
      <c r="L2" s="67">
        <f t="shared" si="2"/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33" si="3">F2*3+G2*4+H2*5+I2*6</f>
        <v>0</v>
      </c>
    </row>
    <row r="3" spans="1:22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4">SUM(P3:U3)</f>
        <v>0</v>
      </c>
      <c r="E3" s="71">
        <f t="shared" ref="E3:E66" si="5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si="2"/>
        <v>0</v>
      </c>
      <c r="K3" s="67">
        <f t="shared" si="2"/>
        <v>0</v>
      </c>
      <c r="L3" s="67">
        <f t="shared" si="2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3"/>
        <v>0</v>
      </c>
    </row>
    <row r="4" spans="1:22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4"/>
        <v>1</v>
      </c>
      <c r="E4" s="71">
        <f t="shared" si="5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2"/>
        <v>0</v>
      </c>
      <c r="K4" s="67">
        <f t="shared" si="2"/>
        <v>0</v>
      </c>
      <c r="L4" s="67">
        <f t="shared" si="2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3"/>
        <v>0</v>
      </c>
    </row>
    <row r="5" spans="1:22" ht="12.75" x14ac:dyDescent="0.2">
      <c r="A5" s="66">
        <v>3</v>
      </c>
      <c r="B5" s="66">
        <f t="shared" si="0"/>
        <v>1</v>
      </c>
      <c r="C5" s="67">
        <f t="shared" si="1"/>
        <v>3</v>
      </c>
      <c r="D5" s="68">
        <f t="shared" si="4"/>
        <v>0</v>
      </c>
      <c r="E5" s="71">
        <f t="shared" si="5"/>
        <v>3</v>
      </c>
      <c r="F5" s="67">
        <v>1</v>
      </c>
      <c r="G5" s="67">
        <v>0</v>
      </c>
      <c r="H5" s="67">
        <v>0</v>
      </c>
      <c r="I5" s="67">
        <v>0</v>
      </c>
      <c r="J5" s="67">
        <f t="shared" si="2"/>
        <v>1</v>
      </c>
      <c r="K5" s="67">
        <f t="shared" si="2"/>
        <v>1</v>
      </c>
      <c r="L5" s="67">
        <f t="shared" si="2"/>
        <v>1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0</v>
      </c>
      <c r="U5" s="70">
        <f t="shared" si="12"/>
        <v>0</v>
      </c>
      <c r="V5" s="66">
        <f t="shared" si="3"/>
        <v>3</v>
      </c>
    </row>
    <row r="6" spans="1:22" ht="12.75" x14ac:dyDescent="0.2">
      <c r="A6" s="66">
        <v>4</v>
      </c>
      <c r="B6" s="66">
        <f t="shared" si="0"/>
        <v>1</v>
      </c>
      <c r="C6" s="67">
        <f t="shared" si="1"/>
        <v>6</v>
      </c>
      <c r="D6" s="68">
        <f t="shared" si="4"/>
        <v>0</v>
      </c>
      <c r="E6" s="71">
        <f t="shared" si="5"/>
        <v>6</v>
      </c>
      <c r="F6" s="67">
        <v>0</v>
      </c>
      <c r="G6" s="67">
        <v>1</v>
      </c>
      <c r="H6" s="67">
        <v>0</v>
      </c>
      <c r="I6" s="67">
        <v>0</v>
      </c>
      <c r="J6" s="67">
        <f t="shared" si="2"/>
        <v>2</v>
      </c>
      <c r="K6" s="67">
        <f t="shared" si="2"/>
        <v>2</v>
      </c>
      <c r="L6" s="67">
        <f t="shared" si="2"/>
        <v>2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0</v>
      </c>
      <c r="U6" s="70">
        <f t="shared" si="12"/>
        <v>0</v>
      </c>
      <c r="V6" s="66">
        <f t="shared" si="3"/>
        <v>4</v>
      </c>
    </row>
    <row r="7" spans="1:22" ht="12.75" x14ac:dyDescent="0.2">
      <c r="A7" s="66">
        <v>5</v>
      </c>
      <c r="B7" s="66">
        <f t="shared" si="0"/>
        <v>1</v>
      </c>
      <c r="C7" s="67">
        <f t="shared" si="1"/>
        <v>10</v>
      </c>
      <c r="D7" s="68">
        <f t="shared" si="4"/>
        <v>0</v>
      </c>
      <c r="E7" s="71">
        <f t="shared" si="5"/>
        <v>10</v>
      </c>
      <c r="F7" s="67">
        <v>0</v>
      </c>
      <c r="G7" s="67">
        <v>0</v>
      </c>
      <c r="H7" s="67">
        <v>1</v>
      </c>
      <c r="I7" s="67">
        <v>0</v>
      </c>
      <c r="J7" s="67">
        <f t="shared" si="2"/>
        <v>2</v>
      </c>
      <c r="K7" s="67">
        <f t="shared" si="2"/>
        <v>2</v>
      </c>
      <c r="L7" s="67">
        <f t="shared" si="2"/>
        <v>2</v>
      </c>
      <c r="M7" s="67">
        <f t="shared" si="6"/>
        <v>2</v>
      </c>
      <c r="N7" s="67">
        <f t="shared" si="6"/>
        <v>2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f t="shared" si="11"/>
        <v>0</v>
      </c>
      <c r="U7" s="70">
        <f t="shared" si="12"/>
        <v>0</v>
      </c>
      <c r="V7" s="66">
        <f t="shared" si="3"/>
        <v>5</v>
      </c>
    </row>
    <row r="8" spans="1:22" ht="12.75" x14ac:dyDescent="0.2">
      <c r="A8" s="66">
        <v>6</v>
      </c>
      <c r="B8" s="66">
        <f t="shared" si="0"/>
        <v>2</v>
      </c>
      <c r="C8" s="67">
        <f t="shared" si="1"/>
        <v>6</v>
      </c>
      <c r="D8" s="68">
        <f t="shared" si="4"/>
        <v>1</v>
      </c>
      <c r="E8" s="71">
        <f t="shared" si="5"/>
        <v>7</v>
      </c>
      <c r="F8" s="67">
        <v>2</v>
      </c>
      <c r="G8" s="67">
        <v>0</v>
      </c>
      <c r="H8" s="67">
        <v>0</v>
      </c>
      <c r="I8" s="67">
        <v>0</v>
      </c>
      <c r="J8" s="67">
        <f t="shared" si="2"/>
        <v>2</v>
      </c>
      <c r="K8" s="67">
        <f t="shared" si="2"/>
        <v>2</v>
      </c>
      <c r="L8" s="67">
        <f t="shared" si="2"/>
        <v>2</v>
      </c>
      <c r="M8" s="67">
        <f t="shared" si="6"/>
        <v>0</v>
      </c>
      <c r="N8" s="67">
        <f t="shared" si="6"/>
        <v>0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0</v>
      </c>
      <c r="T8" s="70">
        <f t="shared" si="11"/>
        <v>0</v>
      </c>
      <c r="U8" s="70">
        <f t="shared" si="12"/>
        <v>1</v>
      </c>
      <c r="V8" s="66">
        <f t="shared" si="3"/>
        <v>6</v>
      </c>
    </row>
    <row r="9" spans="1:22" ht="12.75" x14ac:dyDescent="0.2">
      <c r="A9" s="66">
        <v>7</v>
      </c>
      <c r="B9" s="66">
        <f t="shared" si="0"/>
        <v>2</v>
      </c>
      <c r="C9" s="67">
        <f t="shared" si="1"/>
        <v>9</v>
      </c>
      <c r="D9" s="68">
        <f t="shared" si="4"/>
        <v>1</v>
      </c>
      <c r="E9" s="71">
        <f t="shared" si="5"/>
        <v>10</v>
      </c>
      <c r="F9" s="67">
        <v>1</v>
      </c>
      <c r="G9" s="67">
        <v>1</v>
      </c>
      <c r="H9" s="67">
        <v>0</v>
      </c>
      <c r="I9" s="67">
        <v>0</v>
      </c>
      <c r="J9" s="67">
        <f t="shared" si="2"/>
        <v>3</v>
      </c>
      <c r="K9" s="67">
        <f t="shared" si="2"/>
        <v>3</v>
      </c>
      <c r="L9" s="67">
        <f t="shared" si="2"/>
        <v>3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0</v>
      </c>
      <c r="T9" s="70">
        <f t="shared" si="11"/>
        <v>0</v>
      </c>
      <c r="U9" s="70">
        <f t="shared" si="12"/>
        <v>1</v>
      </c>
      <c r="V9" s="66">
        <f t="shared" si="3"/>
        <v>7</v>
      </c>
    </row>
    <row r="10" spans="1:22" ht="12.75" x14ac:dyDescent="0.2">
      <c r="A10" s="66">
        <v>8</v>
      </c>
      <c r="B10" s="66">
        <f t="shared" si="0"/>
        <v>2</v>
      </c>
      <c r="C10" s="67">
        <f t="shared" si="1"/>
        <v>12</v>
      </c>
      <c r="D10" s="68">
        <f t="shared" si="4"/>
        <v>1</v>
      </c>
      <c r="E10" s="71">
        <f t="shared" si="5"/>
        <v>13</v>
      </c>
      <c r="F10" s="67">
        <v>0</v>
      </c>
      <c r="G10" s="67">
        <v>2</v>
      </c>
      <c r="H10" s="67">
        <v>0</v>
      </c>
      <c r="I10" s="67">
        <v>0</v>
      </c>
      <c r="J10" s="67">
        <f t="shared" si="2"/>
        <v>4</v>
      </c>
      <c r="K10" s="67">
        <f t="shared" si="2"/>
        <v>4</v>
      </c>
      <c r="L10" s="67">
        <f t="shared" si="2"/>
        <v>4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0</v>
      </c>
      <c r="T10" s="70">
        <f t="shared" si="11"/>
        <v>0</v>
      </c>
      <c r="U10" s="70">
        <f t="shared" si="12"/>
        <v>1</v>
      </c>
      <c r="V10" s="66">
        <f t="shared" si="3"/>
        <v>8</v>
      </c>
    </row>
    <row r="11" spans="1:22" ht="12.75" x14ac:dyDescent="0.2">
      <c r="A11" s="66">
        <v>9</v>
      </c>
      <c r="B11" s="66">
        <f t="shared" si="0"/>
        <v>3</v>
      </c>
      <c r="C11" s="67">
        <f t="shared" si="1"/>
        <v>9</v>
      </c>
      <c r="D11" s="68">
        <f t="shared" si="4"/>
        <v>2</v>
      </c>
      <c r="E11" s="71">
        <f t="shared" si="5"/>
        <v>11</v>
      </c>
      <c r="F11" s="67">
        <v>3</v>
      </c>
      <c r="G11" s="67">
        <v>0</v>
      </c>
      <c r="H11" s="67">
        <v>0</v>
      </c>
      <c r="I11" s="67">
        <v>0</v>
      </c>
      <c r="J11" s="67">
        <f t="shared" si="2"/>
        <v>3</v>
      </c>
      <c r="K11" s="67">
        <f t="shared" si="2"/>
        <v>3</v>
      </c>
      <c r="L11" s="67">
        <f t="shared" si="2"/>
        <v>3</v>
      </c>
      <c r="M11" s="67">
        <f t="shared" si="6"/>
        <v>0</v>
      </c>
      <c r="N11" s="67">
        <f t="shared" si="6"/>
        <v>0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1</v>
      </c>
      <c r="U11" s="70">
        <f t="shared" si="12"/>
        <v>1</v>
      </c>
      <c r="V11" s="66">
        <f t="shared" si="3"/>
        <v>9</v>
      </c>
    </row>
    <row r="12" spans="1:22" ht="12.75" x14ac:dyDescent="0.2">
      <c r="A12" s="66">
        <v>10</v>
      </c>
      <c r="B12" s="66">
        <f t="shared" si="0"/>
        <v>3</v>
      </c>
      <c r="C12" s="67">
        <f t="shared" si="1"/>
        <v>12</v>
      </c>
      <c r="D12" s="68">
        <f t="shared" si="4"/>
        <v>2</v>
      </c>
      <c r="E12" s="71">
        <f t="shared" si="5"/>
        <v>14</v>
      </c>
      <c r="F12" s="67">
        <v>2</v>
      </c>
      <c r="G12" s="67">
        <v>1</v>
      </c>
      <c r="H12" s="67">
        <v>0</v>
      </c>
      <c r="I12" s="67">
        <v>0</v>
      </c>
      <c r="J12" s="67">
        <f t="shared" si="2"/>
        <v>4</v>
      </c>
      <c r="K12" s="67">
        <f t="shared" si="2"/>
        <v>4</v>
      </c>
      <c r="L12" s="67">
        <f t="shared" si="2"/>
        <v>4</v>
      </c>
      <c r="M12" s="67">
        <f t="shared" si="6"/>
        <v>0</v>
      </c>
      <c r="N12" s="67">
        <f t="shared" si="6"/>
        <v>0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1</v>
      </c>
      <c r="U12" s="70">
        <f t="shared" si="12"/>
        <v>1</v>
      </c>
      <c r="V12" s="66">
        <f t="shared" si="3"/>
        <v>10</v>
      </c>
    </row>
    <row r="13" spans="1:22" ht="12.75" x14ac:dyDescent="0.2">
      <c r="A13" s="66">
        <v>11</v>
      </c>
      <c r="B13" s="66">
        <f t="shared" si="0"/>
        <v>3</v>
      </c>
      <c r="C13" s="67">
        <f t="shared" si="1"/>
        <v>15</v>
      </c>
      <c r="D13" s="68">
        <f t="shared" si="4"/>
        <v>2</v>
      </c>
      <c r="E13" s="71">
        <f t="shared" si="5"/>
        <v>17</v>
      </c>
      <c r="F13" s="67">
        <v>1</v>
      </c>
      <c r="G13" s="67">
        <v>2</v>
      </c>
      <c r="H13" s="67">
        <v>0</v>
      </c>
      <c r="I13" s="67">
        <v>0</v>
      </c>
      <c r="J13" s="67">
        <f t="shared" si="2"/>
        <v>5</v>
      </c>
      <c r="K13" s="67">
        <f t="shared" si="2"/>
        <v>5</v>
      </c>
      <c r="L13" s="67">
        <f t="shared" si="2"/>
        <v>5</v>
      </c>
      <c r="M13" s="67">
        <f t="shared" si="6"/>
        <v>0</v>
      </c>
      <c r="N13" s="67">
        <f t="shared" si="6"/>
        <v>0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1</v>
      </c>
      <c r="U13" s="70">
        <f t="shared" si="12"/>
        <v>1</v>
      </c>
      <c r="V13" s="66">
        <f t="shared" si="3"/>
        <v>11</v>
      </c>
    </row>
    <row r="14" spans="1:22" ht="12.75" x14ac:dyDescent="0.2">
      <c r="A14" s="66">
        <v>12</v>
      </c>
      <c r="B14" s="66">
        <f t="shared" si="0"/>
        <v>4</v>
      </c>
      <c r="C14" s="67">
        <f t="shared" si="1"/>
        <v>12</v>
      </c>
      <c r="D14" s="68">
        <f t="shared" si="4"/>
        <v>3</v>
      </c>
      <c r="E14" s="71">
        <f t="shared" si="5"/>
        <v>15</v>
      </c>
      <c r="F14" s="67">
        <v>4</v>
      </c>
      <c r="G14" s="67">
        <v>0</v>
      </c>
      <c r="H14" s="67">
        <v>0</v>
      </c>
      <c r="I14" s="67">
        <v>0</v>
      </c>
      <c r="J14" s="67">
        <f t="shared" si="2"/>
        <v>4</v>
      </c>
      <c r="K14" s="67">
        <f t="shared" si="2"/>
        <v>4</v>
      </c>
      <c r="L14" s="67">
        <f t="shared" si="2"/>
        <v>4</v>
      </c>
      <c r="M14" s="67">
        <f t="shared" si="6"/>
        <v>0</v>
      </c>
      <c r="N14" s="67">
        <f t="shared" si="6"/>
        <v>0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2</v>
      </c>
      <c r="U14" s="70">
        <f t="shared" si="12"/>
        <v>1</v>
      </c>
      <c r="V14" s="66">
        <f t="shared" si="3"/>
        <v>12</v>
      </c>
    </row>
    <row r="15" spans="1:22" ht="12.75" x14ac:dyDescent="0.2">
      <c r="A15" s="66">
        <v>13</v>
      </c>
      <c r="B15" s="66">
        <f t="shared" si="0"/>
        <v>4</v>
      </c>
      <c r="C15" s="67">
        <f t="shared" si="1"/>
        <v>15</v>
      </c>
      <c r="D15" s="68">
        <f t="shared" si="4"/>
        <v>3</v>
      </c>
      <c r="E15" s="71">
        <f t="shared" si="5"/>
        <v>18</v>
      </c>
      <c r="F15" s="67">
        <v>3</v>
      </c>
      <c r="G15" s="67">
        <v>1</v>
      </c>
      <c r="H15" s="67">
        <v>0</v>
      </c>
      <c r="I15" s="67">
        <v>0</v>
      </c>
      <c r="J15" s="67">
        <f t="shared" si="2"/>
        <v>5</v>
      </c>
      <c r="K15" s="67">
        <f t="shared" si="2"/>
        <v>5</v>
      </c>
      <c r="L15" s="67">
        <f t="shared" si="2"/>
        <v>5</v>
      </c>
      <c r="M15" s="67">
        <f t="shared" si="6"/>
        <v>0</v>
      </c>
      <c r="N15" s="67">
        <f t="shared" si="6"/>
        <v>0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2</v>
      </c>
      <c r="U15" s="70">
        <f t="shared" si="12"/>
        <v>1</v>
      </c>
      <c r="V15" s="66">
        <f t="shared" si="3"/>
        <v>13</v>
      </c>
    </row>
    <row r="16" spans="1:22" ht="12.75" x14ac:dyDescent="0.2">
      <c r="A16" s="66">
        <v>14</v>
      </c>
      <c r="B16" s="66">
        <f t="shared" si="0"/>
        <v>4</v>
      </c>
      <c r="C16" s="67">
        <f t="shared" si="1"/>
        <v>18</v>
      </c>
      <c r="D16" s="68">
        <f t="shared" si="4"/>
        <v>3</v>
      </c>
      <c r="E16" s="71">
        <f t="shared" si="5"/>
        <v>21</v>
      </c>
      <c r="F16" s="67">
        <v>2</v>
      </c>
      <c r="G16" s="67">
        <v>2</v>
      </c>
      <c r="H16" s="67">
        <v>0</v>
      </c>
      <c r="I16" s="67">
        <v>0</v>
      </c>
      <c r="J16" s="67">
        <f t="shared" si="2"/>
        <v>6</v>
      </c>
      <c r="K16" s="67">
        <f t="shared" si="2"/>
        <v>6</v>
      </c>
      <c r="L16" s="67">
        <f t="shared" si="2"/>
        <v>6</v>
      </c>
      <c r="M16" s="67">
        <f t="shared" si="6"/>
        <v>0</v>
      </c>
      <c r="N16" s="67">
        <f t="shared" si="6"/>
        <v>0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2</v>
      </c>
      <c r="U16" s="70">
        <f t="shared" si="12"/>
        <v>1</v>
      </c>
      <c r="V16" s="66">
        <f t="shared" si="3"/>
        <v>14</v>
      </c>
    </row>
    <row r="17" spans="1:22" ht="12.75" x14ac:dyDescent="0.2">
      <c r="A17" s="66">
        <v>15</v>
      </c>
      <c r="B17" s="66">
        <f t="shared" si="0"/>
        <v>5</v>
      </c>
      <c r="C17" s="67">
        <f t="shared" si="1"/>
        <v>15</v>
      </c>
      <c r="D17" s="68">
        <f t="shared" si="4"/>
        <v>4</v>
      </c>
      <c r="E17" s="71">
        <f t="shared" si="5"/>
        <v>19</v>
      </c>
      <c r="F17" s="67">
        <v>5</v>
      </c>
      <c r="G17" s="67">
        <v>0</v>
      </c>
      <c r="H17" s="67">
        <v>0</v>
      </c>
      <c r="I17" s="67">
        <v>0</v>
      </c>
      <c r="J17" s="67">
        <f t="shared" si="2"/>
        <v>5</v>
      </c>
      <c r="K17" s="67">
        <f t="shared" si="2"/>
        <v>5</v>
      </c>
      <c r="L17" s="67">
        <f t="shared" si="2"/>
        <v>5</v>
      </c>
      <c r="M17" s="67">
        <f t="shared" si="6"/>
        <v>0</v>
      </c>
      <c r="N17" s="67">
        <f t="shared" si="6"/>
        <v>0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1</v>
      </c>
      <c r="T17" s="70">
        <f t="shared" si="11"/>
        <v>2</v>
      </c>
      <c r="U17" s="70">
        <f t="shared" si="12"/>
        <v>1</v>
      </c>
      <c r="V17" s="66">
        <f t="shared" si="3"/>
        <v>15</v>
      </c>
    </row>
    <row r="18" spans="1:22" ht="12.75" x14ac:dyDescent="0.2">
      <c r="A18" s="66">
        <v>16</v>
      </c>
      <c r="B18" s="66">
        <f t="shared" si="0"/>
        <v>5</v>
      </c>
      <c r="C18" s="67">
        <f t="shared" si="1"/>
        <v>18</v>
      </c>
      <c r="D18" s="68">
        <f t="shared" si="4"/>
        <v>4</v>
      </c>
      <c r="E18" s="71">
        <f t="shared" si="5"/>
        <v>22</v>
      </c>
      <c r="F18" s="67">
        <v>4</v>
      </c>
      <c r="G18" s="67">
        <v>1</v>
      </c>
      <c r="H18" s="67">
        <v>0</v>
      </c>
      <c r="I18" s="67">
        <v>0</v>
      </c>
      <c r="J18" s="67">
        <f t="shared" si="2"/>
        <v>6</v>
      </c>
      <c r="K18" s="67">
        <f t="shared" si="2"/>
        <v>6</v>
      </c>
      <c r="L18" s="67">
        <f t="shared" si="2"/>
        <v>6</v>
      </c>
      <c r="M18" s="67">
        <f t="shared" si="6"/>
        <v>0</v>
      </c>
      <c r="N18" s="67">
        <f t="shared" si="6"/>
        <v>0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1</v>
      </c>
      <c r="T18" s="70">
        <f t="shared" si="11"/>
        <v>2</v>
      </c>
      <c r="U18" s="70">
        <f t="shared" si="12"/>
        <v>1</v>
      </c>
      <c r="V18" s="66">
        <f t="shared" si="3"/>
        <v>16</v>
      </c>
    </row>
    <row r="19" spans="1:22" ht="12.75" x14ac:dyDescent="0.2">
      <c r="A19" s="66">
        <v>17</v>
      </c>
      <c r="B19" s="66">
        <f t="shared" si="0"/>
        <v>5</v>
      </c>
      <c r="C19" s="67">
        <f t="shared" si="1"/>
        <v>21</v>
      </c>
      <c r="D19" s="68">
        <f t="shared" si="4"/>
        <v>4</v>
      </c>
      <c r="E19" s="71">
        <f t="shared" si="5"/>
        <v>25</v>
      </c>
      <c r="F19" s="67">
        <v>3</v>
      </c>
      <c r="G19" s="67">
        <v>2</v>
      </c>
      <c r="H19" s="67">
        <v>0</v>
      </c>
      <c r="I19" s="67">
        <v>0</v>
      </c>
      <c r="J19" s="67">
        <f t="shared" si="2"/>
        <v>7</v>
      </c>
      <c r="K19" s="67">
        <f t="shared" si="2"/>
        <v>7</v>
      </c>
      <c r="L19" s="67">
        <f t="shared" si="2"/>
        <v>7</v>
      </c>
      <c r="M19" s="67">
        <f t="shared" si="6"/>
        <v>0</v>
      </c>
      <c r="N19" s="67">
        <f t="shared" si="6"/>
        <v>0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1</v>
      </c>
      <c r="T19" s="70">
        <f t="shared" si="11"/>
        <v>2</v>
      </c>
      <c r="U19" s="70">
        <f t="shared" si="12"/>
        <v>1</v>
      </c>
      <c r="V19" s="66">
        <f t="shared" si="3"/>
        <v>17</v>
      </c>
    </row>
    <row r="20" spans="1:22" ht="12.75" x14ac:dyDescent="0.2">
      <c r="A20" s="66">
        <v>18</v>
      </c>
      <c r="B20" s="66">
        <f t="shared" si="0"/>
        <v>6</v>
      </c>
      <c r="C20" s="67">
        <f t="shared" si="1"/>
        <v>18</v>
      </c>
      <c r="D20" s="68">
        <f t="shared" si="4"/>
        <v>5</v>
      </c>
      <c r="E20" s="71">
        <f t="shared" si="5"/>
        <v>23</v>
      </c>
      <c r="F20" s="67">
        <v>6</v>
      </c>
      <c r="G20" s="67">
        <v>0</v>
      </c>
      <c r="H20" s="67">
        <v>0</v>
      </c>
      <c r="I20" s="67">
        <v>0</v>
      </c>
      <c r="J20" s="67">
        <f t="shared" si="2"/>
        <v>6</v>
      </c>
      <c r="K20" s="67">
        <f t="shared" si="2"/>
        <v>6</v>
      </c>
      <c r="L20" s="67">
        <f t="shared" si="2"/>
        <v>6</v>
      </c>
      <c r="M20" s="67">
        <f t="shared" si="6"/>
        <v>0</v>
      </c>
      <c r="N20" s="67">
        <f t="shared" si="6"/>
        <v>0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2</v>
      </c>
      <c r="T20" s="70">
        <f t="shared" si="11"/>
        <v>2</v>
      </c>
      <c r="U20" s="70">
        <f t="shared" si="12"/>
        <v>1</v>
      </c>
      <c r="V20" s="66">
        <f t="shared" si="3"/>
        <v>18</v>
      </c>
    </row>
    <row r="21" spans="1:22" ht="12.75" x14ac:dyDescent="0.2">
      <c r="A21" s="66">
        <v>19</v>
      </c>
      <c r="B21" s="66">
        <f t="shared" si="0"/>
        <v>6</v>
      </c>
      <c r="C21" s="67">
        <f t="shared" si="1"/>
        <v>21</v>
      </c>
      <c r="D21" s="68">
        <f t="shared" si="4"/>
        <v>5</v>
      </c>
      <c r="E21" s="71">
        <f t="shared" si="5"/>
        <v>26</v>
      </c>
      <c r="F21" s="67">
        <v>5</v>
      </c>
      <c r="G21" s="67">
        <v>1</v>
      </c>
      <c r="H21" s="67">
        <v>0</v>
      </c>
      <c r="I21" s="67">
        <v>0</v>
      </c>
      <c r="J21" s="67">
        <f t="shared" si="2"/>
        <v>7</v>
      </c>
      <c r="K21" s="67">
        <f t="shared" si="2"/>
        <v>7</v>
      </c>
      <c r="L21" s="67">
        <f t="shared" si="2"/>
        <v>7</v>
      </c>
      <c r="M21" s="67">
        <f t="shared" si="6"/>
        <v>0</v>
      </c>
      <c r="N21" s="67">
        <f t="shared" si="6"/>
        <v>0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2</v>
      </c>
      <c r="T21" s="70">
        <f t="shared" si="11"/>
        <v>2</v>
      </c>
      <c r="U21" s="70">
        <f t="shared" si="12"/>
        <v>1</v>
      </c>
      <c r="V21" s="66">
        <f t="shared" si="3"/>
        <v>19</v>
      </c>
    </row>
    <row r="22" spans="1:22" ht="12.75" x14ac:dyDescent="0.2">
      <c r="A22" s="66">
        <v>20</v>
      </c>
      <c r="B22" s="66">
        <f t="shared" si="0"/>
        <v>6</v>
      </c>
      <c r="C22" s="67">
        <f t="shared" si="1"/>
        <v>24</v>
      </c>
      <c r="D22" s="68">
        <f t="shared" si="4"/>
        <v>5</v>
      </c>
      <c r="E22" s="71">
        <f t="shared" si="5"/>
        <v>29</v>
      </c>
      <c r="F22" s="67">
        <v>4</v>
      </c>
      <c r="G22" s="67">
        <v>2</v>
      </c>
      <c r="H22" s="67">
        <v>0</v>
      </c>
      <c r="I22" s="67">
        <v>0</v>
      </c>
      <c r="J22" s="67">
        <f t="shared" ref="J22:L41" si="13">$F22*1+$G22*2+$H22*2+$I22*3</f>
        <v>8</v>
      </c>
      <c r="K22" s="67">
        <f t="shared" si="13"/>
        <v>8</v>
      </c>
      <c r="L22" s="67">
        <f t="shared" si="13"/>
        <v>8</v>
      </c>
      <c r="M22" s="67">
        <f t="shared" si="6"/>
        <v>0</v>
      </c>
      <c r="N22" s="67">
        <f t="shared" si="6"/>
        <v>0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2</v>
      </c>
      <c r="T22" s="70">
        <f t="shared" si="11"/>
        <v>2</v>
      </c>
      <c r="U22" s="70">
        <f t="shared" si="12"/>
        <v>1</v>
      </c>
      <c r="V22" s="66">
        <f t="shared" si="3"/>
        <v>20</v>
      </c>
    </row>
    <row r="23" spans="1:22" ht="12.75" x14ac:dyDescent="0.2">
      <c r="A23" s="66">
        <v>21</v>
      </c>
      <c r="B23" s="66">
        <f t="shared" si="0"/>
        <v>7</v>
      </c>
      <c r="C23" s="67">
        <f t="shared" si="1"/>
        <v>21</v>
      </c>
      <c r="D23" s="68">
        <f t="shared" si="4"/>
        <v>6</v>
      </c>
      <c r="E23" s="71">
        <f t="shared" si="5"/>
        <v>27</v>
      </c>
      <c r="F23" s="67">
        <v>7</v>
      </c>
      <c r="G23" s="67">
        <v>0</v>
      </c>
      <c r="H23" s="67">
        <v>0</v>
      </c>
      <c r="I23" s="67">
        <v>0</v>
      </c>
      <c r="J23" s="67">
        <f t="shared" si="13"/>
        <v>7</v>
      </c>
      <c r="K23" s="67">
        <f t="shared" si="13"/>
        <v>7</v>
      </c>
      <c r="L23" s="67">
        <f t="shared" si="13"/>
        <v>7</v>
      </c>
      <c r="M23" s="67">
        <f t="shared" si="6"/>
        <v>0</v>
      </c>
      <c r="N23" s="67">
        <f t="shared" si="6"/>
        <v>0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3</v>
      </c>
      <c r="T23" s="70">
        <f t="shared" si="11"/>
        <v>2</v>
      </c>
      <c r="U23" s="70">
        <f t="shared" si="12"/>
        <v>1</v>
      </c>
      <c r="V23" s="66">
        <f t="shared" si="3"/>
        <v>21</v>
      </c>
    </row>
    <row r="24" spans="1:22" ht="12.75" x14ac:dyDescent="0.2">
      <c r="A24" s="66">
        <v>22</v>
      </c>
      <c r="B24" s="66">
        <f t="shared" si="0"/>
        <v>7</v>
      </c>
      <c r="C24" s="67">
        <f t="shared" si="1"/>
        <v>24</v>
      </c>
      <c r="D24" s="68">
        <f t="shared" si="4"/>
        <v>6</v>
      </c>
      <c r="E24" s="71">
        <f t="shared" si="5"/>
        <v>30</v>
      </c>
      <c r="F24" s="67">
        <v>6</v>
      </c>
      <c r="G24" s="67">
        <v>1</v>
      </c>
      <c r="H24" s="67">
        <v>0</v>
      </c>
      <c r="I24" s="67">
        <v>0</v>
      </c>
      <c r="J24" s="67">
        <f t="shared" si="13"/>
        <v>8</v>
      </c>
      <c r="K24" s="67">
        <f t="shared" si="13"/>
        <v>8</v>
      </c>
      <c r="L24" s="67">
        <f t="shared" si="13"/>
        <v>8</v>
      </c>
      <c r="M24" s="67">
        <f t="shared" si="6"/>
        <v>0</v>
      </c>
      <c r="N24" s="67">
        <f t="shared" si="6"/>
        <v>0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3</v>
      </c>
      <c r="T24" s="70">
        <f t="shared" si="11"/>
        <v>2</v>
      </c>
      <c r="U24" s="70">
        <f t="shared" si="12"/>
        <v>1</v>
      </c>
      <c r="V24" s="66">
        <f t="shared" si="3"/>
        <v>22</v>
      </c>
    </row>
    <row r="25" spans="1:22" ht="12.75" x14ac:dyDescent="0.2">
      <c r="A25" s="66">
        <v>23</v>
      </c>
      <c r="B25" s="66">
        <f t="shared" si="0"/>
        <v>7</v>
      </c>
      <c r="C25" s="67">
        <f t="shared" si="1"/>
        <v>27</v>
      </c>
      <c r="D25" s="68">
        <f t="shared" si="4"/>
        <v>6</v>
      </c>
      <c r="E25" s="71">
        <f t="shared" si="5"/>
        <v>33</v>
      </c>
      <c r="F25" s="67">
        <v>5</v>
      </c>
      <c r="G25" s="67">
        <v>2</v>
      </c>
      <c r="H25" s="67">
        <v>0</v>
      </c>
      <c r="I25" s="67">
        <v>0</v>
      </c>
      <c r="J25" s="67">
        <f t="shared" si="13"/>
        <v>9</v>
      </c>
      <c r="K25" s="67">
        <f t="shared" si="13"/>
        <v>9</v>
      </c>
      <c r="L25" s="67">
        <f t="shared" si="13"/>
        <v>9</v>
      </c>
      <c r="M25" s="67">
        <f t="shared" si="6"/>
        <v>0</v>
      </c>
      <c r="N25" s="67">
        <f t="shared" si="6"/>
        <v>0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3</v>
      </c>
      <c r="T25" s="70">
        <f t="shared" si="11"/>
        <v>2</v>
      </c>
      <c r="U25" s="70">
        <f t="shared" si="12"/>
        <v>1</v>
      </c>
      <c r="V25" s="66">
        <f t="shared" si="3"/>
        <v>23</v>
      </c>
    </row>
    <row r="26" spans="1:22" ht="12.75" x14ac:dyDescent="0.2">
      <c r="A26" s="66">
        <v>24</v>
      </c>
      <c r="B26" s="66">
        <f t="shared" si="0"/>
        <v>8</v>
      </c>
      <c r="C26" s="67">
        <f t="shared" si="1"/>
        <v>24</v>
      </c>
      <c r="D26" s="68">
        <f t="shared" si="4"/>
        <v>7</v>
      </c>
      <c r="E26" s="71">
        <f t="shared" si="5"/>
        <v>31</v>
      </c>
      <c r="F26" s="67">
        <v>8</v>
      </c>
      <c r="G26" s="67">
        <v>0</v>
      </c>
      <c r="H26" s="67">
        <v>0</v>
      </c>
      <c r="I26" s="67">
        <v>0</v>
      </c>
      <c r="J26" s="67">
        <f t="shared" si="13"/>
        <v>8</v>
      </c>
      <c r="K26" s="67">
        <f t="shared" si="13"/>
        <v>8</v>
      </c>
      <c r="L26" s="67">
        <f t="shared" si="13"/>
        <v>8</v>
      </c>
      <c r="M26" s="67">
        <f t="shared" si="6"/>
        <v>0</v>
      </c>
      <c r="N26" s="67">
        <f t="shared" si="6"/>
        <v>0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4</v>
      </c>
      <c r="T26" s="70">
        <f t="shared" si="11"/>
        <v>2</v>
      </c>
      <c r="U26" s="70">
        <f t="shared" si="12"/>
        <v>1</v>
      </c>
      <c r="V26" s="66">
        <f t="shared" si="3"/>
        <v>24</v>
      </c>
    </row>
    <row r="27" spans="1:22" ht="12.75" x14ac:dyDescent="0.2">
      <c r="A27" s="66">
        <v>25</v>
      </c>
      <c r="B27" s="66">
        <f t="shared" si="0"/>
        <v>8</v>
      </c>
      <c r="C27" s="67">
        <f t="shared" si="1"/>
        <v>27</v>
      </c>
      <c r="D27" s="68">
        <f t="shared" si="4"/>
        <v>7</v>
      </c>
      <c r="E27" s="71">
        <f t="shared" si="5"/>
        <v>34</v>
      </c>
      <c r="F27" s="67">
        <v>7</v>
      </c>
      <c r="G27" s="67">
        <v>1</v>
      </c>
      <c r="H27" s="67">
        <v>0</v>
      </c>
      <c r="I27" s="67">
        <v>0</v>
      </c>
      <c r="J27" s="67">
        <f t="shared" si="13"/>
        <v>9</v>
      </c>
      <c r="K27" s="67">
        <f t="shared" si="13"/>
        <v>9</v>
      </c>
      <c r="L27" s="67">
        <f t="shared" si="13"/>
        <v>9</v>
      </c>
      <c r="M27" s="67">
        <f t="shared" si="6"/>
        <v>0</v>
      </c>
      <c r="N27" s="67">
        <f t="shared" si="6"/>
        <v>0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4</v>
      </c>
      <c r="T27" s="70">
        <f t="shared" si="11"/>
        <v>2</v>
      </c>
      <c r="U27" s="70">
        <f t="shared" si="12"/>
        <v>1</v>
      </c>
      <c r="V27" s="66">
        <f t="shared" si="3"/>
        <v>25</v>
      </c>
    </row>
    <row r="28" spans="1:22" ht="12.75" x14ac:dyDescent="0.2">
      <c r="A28" s="66">
        <v>26</v>
      </c>
      <c r="B28" s="66">
        <f t="shared" si="0"/>
        <v>8</v>
      </c>
      <c r="C28" s="67">
        <f t="shared" si="1"/>
        <v>30</v>
      </c>
      <c r="D28" s="68">
        <f t="shared" si="4"/>
        <v>7</v>
      </c>
      <c r="E28" s="71">
        <f t="shared" si="5"/>
        <v>37</v>
      </c>
      <c r="F28" s="67">
        <v>6</v>
      </c>
      <c r="G28" s="67">
        <v>2</v>
      </c>
      <c r="H28" s="67">
        <v>0</v>
      </c>
      <c r="I28" s="67">
        <v>0</v>
      </c>
      <c r="J28" s="67">
        <f t="shared" si="13"/>
        <v>10</v>
      </c>
      <c r="K28" s="67">
        <f t="shared" si="13"/>
        <v>10</v>
      </c>
      <c r="L28" s="67">
        <f t="shared" si="13"/>
        <v>10</v>
      </c>
      <c r="M28" s="67">
        <f t="shared" si="6"/>
        <v>0</v>
      </c>
      <c r="N28" s="67">
        <f t="shared" si="6"/>
        <v>0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4</v>
      </c>
      <c r="T28" s="70">
        <f t="shared" si="11"/>
        <v>2</v>
      </c>
      <c r="U28" s="70">
        <f t="shared" si="12"/>
        <v>1</v>
      </c>
      <c r="V28" s="66">
        <f t="shared" si="3"/>
        <v>26</v>
      </c>
    </row>
    <row r="29" spans="1:22" ht="12.75" x14ac:dyDescent="0.2">
      <c r="A29" s="66">
        <v>27</v>
      </c>
      <c r="B29" s="66">
        <f t="shared" si="0"/>
        <v>9</v>
      </c>
      <c r="C29" s="67">
        <f t="shared" si="1"/>
        <v>27</v>
      </c>
      <c r="D29" s="68">
        <f t="shared" si="4"/>
        <v>8</v>
      </c>
      <c r="E29" s="71">
        <f t="shared" si="5"/>
        <v>35</v>
      </c>
      <c r="F29" s="67">
        <v>9</v>
      </c>
      <c r="G29" s="67">
        <v>0</v>
      </c>
      <c r="H29" s="67">
        <v>0</v>
      </c>
      <c r="I29" s="67">
        <v>0</v>
      </c>
      <c r="J29" s="67">
        <f t="shared" si="13"/>
        <v>9</v>
      </c>
      <c r="K29" s="67">
        <f t="shared" si="13"/>
        <v>9</v>
      </c>
      <c r="L29" s="67">
        <f t="shared" si="13"/>
        <v>9</v>
      </c>
      <c r="M29" s="67">
        <f t="shared" si="6"/>
        <v>0</v>
      </c>
      <c r="N29" s="67">
        <f t="shared" si="6"/>
        <v>0</v>
      </c>
      <c r="P29" s="70">
        <f t="shared" si="7"/>
        <v>0</v>
      </c>
      <c r="Q29" s="70">
        <f t="shared" si="8"/>
        <v>0</v>
      </c>
      <c r="R29" s="70">
        <f t="shared" si="9"/>
        <v>1</v>
      </c>
      <c r="S29" s="70">
        <f t="shared" si="10"/>
        <v>4</v>
      </c>
      <c r="T29" s="70">
        <f t="shared" si="11"/>
        <v>2</v>
      </c>
      <c r="U29" s="70">
        <f t="shared" si="12"/>
        <v>1</v>
      </c>
      <c r="V29" s="66">
        <f t="shared" si="3"/>
        <v>27</v>
      </c>
    </row>
    <row r="30" spans="1:22" ht="12.75" x14ac:dyDescent="0.2">
      <c r="A30" s="66">
        <v>28</v>
      </c>
      <c r="B30" s="66">
        <f t="shared" si="0"/>
        <v>9</v>
      </c>
      <c r="C30" s="67">
        <f t="shared" si="1"/>
        <v>30</v>
      </c>
      <c r="D30" s="68">
        <f t="shared" si="4"/>
        <v>8</v>
      </c>
      <c r="E30" s="71">
        <f t="shared" si="5"/>
        <v>38</v>
      </c>
      <c r="F30" s="67">
        <v>8</v>
      </c>
      <c r="G30" s="67">
        <v>1</v>
      </c>
      <c r="H30" s="67">
        <v>0</v>
      </c>
      <c r="I30" s="67">
        <v>0</v>
      </c>
      <c r="J30" s="67">
        <f t="shared" si="13"/>
        <v>10</v>
      </c>
      <c r="K30" s="67">
        <f t="shared" si="13"/>
        <v>10</v>
      </c>
      <c r="L30" s="67">
        <f t="shared" si="13"/>
        <v>10</v>
      </c>
      <c r="M30" s="67">
        <f t="shared" si="6"/>
        <v>0</v>
      </c>
      <c r="N30" s="67">
        <f t="shared" si="6"/>
        <v>0</v>
      </c>
      <c r="P30" s="70">
        <f t="shared" si="7"/>
        <v>0</v>
      </c>
      <c r="Q30" s="70">
        <f t="shared" si="8"/>
        <v>0</v>
      </c>
      <c r="R30" s="70">
        <f t="shared" si="9"/>
        <v>1</v>
      </c>
      <c r="S30" s="70">
        <f t="shared" si="10"/>
        <v>4</v>
      </c>
      <c r="T30" s="70">
        <f t="shared" si="11"/>
        <v>2</v>
      </c>
      <c r="U30" s="70">
        <f t="shared" si="12"/>
        <v>1</v>
      </c>
      <c r="V30" s="66">
        <f t="shared" si="3"/>
        <v>28</v>
      </c>
    </row>
    <row r="31" spans="1:22" ht="12.75" x14ac:dyDescent="0.2">
      <c r="A31" s="66">
        <v>29</v>
      </c>
      <c r="B31" s="66">
        <f t="shared" si="0"/>
        <v>9</v>
      </c>
      <c r="C31" s="67">
        <f t="shared" si="1"/>
        <v>33</v>
      </c>
      <c r="D31" s="68">
        <f t="shared" si="4"/>
        <v>8</v>
      </c>
      <c r="E31" s="71">
        <f t="shared" si="5"/>
        <v>41</v>
      </c>
      <c r="F31" s="67">
        <v>7</v>
      </c>
      <c r="G31" s="67">
        <v>2</v>
      </c>
      <c r="H31" s="67">
        <v>0</v>
      </c>
      <c r="I31" s="67">
        <v>0</v>
      </c>
      <c r="J31" s="67">
        <f t="shared" si="13"/>
        <v>11</v>
      </c>
      <c r="K31" s="67">
        <f t="shared" si="13"/>
        <v>11</v>
      </c>
      <c r="L31" s="67">
        <f t="shared" si="13"/>
        <v>11</v>
      </c>
      <c r="M31" s="67">
        <f t="shared" si="6"/>
        <v>0</v>
      </c>
      <c r="N31" s="67">
        <f t="shared" si="6"/>
        <v>0</v>
      </c>
      <c r="P31" s="70">
        <f t="shared" si="7"/>
        <v>0</v>
      </c>
      <c r="Q31" s="70">
        <f t="shared" si="8"/>
        <v>0</v>
      </c>
      <c r="R31" s="70">
        <f t="shared" si="9"/>
        <v>1</v>
      </c>
      <c r="S31" s="70">
        <f t="shared" si="10"/>
        <v>4</v>
      </c>
      <c r="T31" s="70">
        <f t="shared" si="11"/>
        <v>2</v>
      </c>
      <c r="U31" s="70">
        <f t="shared" si="12"/>
        <v>1</v>
      </c>
      <c r="V31" s="66">
        <f t="shared" si="3"/>
        <v>29</v>
      </c>
    </row>
    <row r="32" spans="1:22" ht="12.75" x14ac:dyDescent="0.2">
      <c r="A32" s="66">
        <v>30</v>
      </c>
      <c r="B32" s="66">
        <f t="shared" si="0"/>
        <v>10</v>
      </c>
      <c r="C32" s="67">
        <f t="shared" si="1"/>
        <v>30</v>
      </c>
      <c r="D32" s="68">
        <f t="shared" si="4"/>
        <v>9</v>
      </c>
      <c r="E32" s="71">
        <f t="shared" si="5"/>
        <v>39</v>
      </c>
      <c r="F32" s="67">
        <v>10</v>
      </c>
      <c r="G32" s="67">
        <v>0</v>
      </c>
      <c r="H32" s="67">
        <v>0</v>
      </c>
      <c r="I32" s="67">
        <v>0</v>
      </c>
      <c r="J32" s="67">
        <f t="shared" si="13"/>
        <v>10</v>
      </c>
      <c r="K32" s="67">
        <f t="shared" si="13"/>
        <v>10</v>
      </c>
      <c r="L32" s="67">
        <f t="shared" si="13"/>
        <v>10</v>
      </c>
      <c r="M32" s="67">
        <f t="shared" si="6"/>
        <v>0</v>
      </c>
      <c r="N32" s="67">
        <f t="shared" si="6"/>
        <v>0</v>
      </c>
      <c r="P32" s="70">
        <f t="shared" si="7"/>
        <v>0</v>
      </c>
      <c r="Q32" s="70">
        <f t="shared" si="8"/>
        <v>0</v>
      </c>
      <c r="R32" s="70">
        <f t="shared" si="9"/>
        <v>2</v>
      </c>
      <c r="S32" s="70">
        <f t="shared" si="10"/>
        <v>4</v>
      </c>
      <c r="T32" s="70">
        <f t="shared" si="11"/>
        <v>2</v>
      </c>
      <c r="U32" s="70">
        <f t="shared" si="12"/>
        <v>1</v>
      </c>
      <c r="V32" s="66">
        <f t="shared" si="3"/>
        <v>30</v>
      </c>
    </row>
    <row r="33" spans="1:22" ht="12.75" x14ac:dyDescent="0.2">
      <c r="A33" s="66">
        <v>31</v>
      </c>
      <c r="B33" s="66">
        <f t="shared" si="0"/>
        <v>10</v>
      </c>
      <c r="C33" s="67">
        <f t="shared" si="1"/>
        <v>33</v>
      </c>
      <c r="D33" s="68">
        <f t="shared" si="4"/>
        <v>9</v>
      </c>
      <c r="E33" s="71">
        <f t="shared" si="5"/>
        <v>42</v>
      </c>
      <c r="F33" s="67">
        <v>9</v>
      </c>
      <c r="G33" s="67">
        <v>1</v>
      </c>
      <c r="H33" s="67">
        <v>0</v>
      </c>
      <c r="I33" s="67">
        <v>0</v>
      </c>
      <c r="J33" s="67">
        <f t="shared" si="13"/>
        <v>11</v>
      </c>
      <c r="K33" s="67">
        <f t="shared" si="13"/>
        <v>11</v>
      </c>
      <c r="L33" s="67">
        <f t="shared" si="13"/>
        <v>11</v>
      </c>
      <c r="M33" s="67">
        <f t="shared" si="6"/>
        <v>0</v>
      </c>
      <c r="N33" s="67">
        <f t="shared" si="6"/>
        <v>0</v>
      </c>
      <c r="P33" s="70">
        <f t="shared" si="7"/>
        <v>0</v>
      </c>
      <c r="Q33" s="70">
        <f t="shared" si="8"/>
        <v>0</v>
      </c>
      <c r="R33" s="70">
        <f t="shared" si="9"/>
        <v>2</v>
      </c>
      <c r="S33" s="70">
        <f t="shared" si="10"/>
        <v>4</v>
      </c>
      <c r="T33" s="70">
        <f t="shared" si="11"/>
        <v>2</v>
      </c>
      <c r="U33" s="70">
        <f t="shared" si="12"/>
        <v>1</v>
      </c>
      <c r="V33" s="66">
        <f t="shared" si="3"/>
        <v>31</v>
      </c>
    </row>
    <row r="34" spans="1:22" ht="12.75" x14ac:dyDescent="0.2">
      <c r="A34" s="66">
        <v>32</v>
      </c>
      <c r="B34" s="66">
        <f t="shared" ref="B34:B65" si="14">SUM(F34:I34)</f>
        <v>10</v>
      </c>
      <c r="C34" s="67">
        <f t="shared" ref="C34:C65" si="15">F34*3+G34*6+H34*10+I34*15</f>
        <v>36</v>
      </c>
      <c r="D34" s="68">
        <f t="shared" si="4"/>
        <v>9</v>
      </c>
      <c r="E34" s="71">
        <f t="shared" si="5"/>
        <v>45</v>
      </c>
      <c r="F34" s="67">
        <v>8</v>
      </c>
      <c r="G34" s="67">
        <v>2</v>
      </c>
      <c r="H34" s="67">
        <v>0</v>
      </c>
      <c r="I34" s="67">
        <v>0</v>
      </c>
      <c r="J34" s="67">
        <f t="shared" si="13"/>
        <v>12</v>
      </c>
      <c r="K34" s="67">
        <f t="shared" si="13"/>
        <v>12</v>
      </c>
      <c r="L34" s="67">
        <f t="shared" si="13"/>
        <v>12</v>
      </c>
      <c r="M34" s="67">
        <f t="shared" si="6"/>
        <v>0</v>
      </c>
      <c r="N34" s="67">
        <f t="shared" si="6"/>
        <v>0</v>
      </c>
      <c r="P34" s="70">
        <f t="shared" si="7"/>
        <v>0</v>
      </c>
      <c r="Q34" s="70">
        <f t="shared" si="8"/>
        <v>0</v>
      </c>
      <c r="R34" s="70">
        <f t="shared" si="9"/>
        <v>2</v>
      </c>
      <c r="S34" s="70">
        <f t="shared" si="10"/>
        <v>4</v>
      </c>
      <c r="T34" s="70">
        <f t="shared" si="11"/>
        <v>2</v>
      </c>
      <c r="U34" s="70">
        <f t="shared" si="12"/>
        <v>1</v>
      </c>
      <c r="V34" s="66">
        <f t="shared" ref="V34:V65" si="16">F34*3+G34*4+H34*5+I34*6</f>
        <v>32</v>
      </c>
    </row>
    <row r="35" spans="1:22" ht="12.75" x14ac:dyDescent="0.2">
      <c r="A35" s="66">
        <v>33</v>
      </c>
      <c r="B35" s="66">
        <f t="shared" si="14"/>
        <v>11</v>
      </c>
      <c r="C35" s="67">
        <f t="shared" si="15"/>
        <v>33</v>
      </c>
      <c r="D35" s="68">
        <f t="shared" si="4"/>
        <v>10</v>
      </c>
      <c r="E35" s="71">
        <f t="shared" si="5"/>
        <v>43</v>
      </c>
      <c r="F35" s="67">
        <v>11</v>
      </c>
      <c r="G35" s="67">
        <v>0</v>
      </c>
      <c r="H35" s="67">
        <v>0</v>
      </c>
      <c r="I35" s="67">
        <v>0</v>
      </c>
      <c r="J35" s="67">
        <f t="shared" si="13"/>
        <v>11</v>
      </c>
      <c r="K35" s="67">
        <f t="shared" si="13"/>
        <v>11</v>
      </c>
      <c r="L35" s="67">
        <f t="shared" si="13"/>
        <v>11</v>
      </c>
      <c r="M35" s="67">
        <f t="shared" ref="M35:N66" si="17">$H35*2+$I35*3</f>
        <v>0</v>
      </c>
      <c r="N35" s="67">
        <f t="shared" si="17"/>
        <v>0</v>
      </c>
      <c r="P35" s="70">
        <f t="shared" si="7"/>
        <v>0</v>
      </c>
      <c r="Q35" s="70">
        <f t="shared" si="8"/>
        <v>0</v>
      </c>
      <c r="R35" s="70">
        <f t="shared" si="9"/>
        <v>3</v>
      </c>
      <c r="S35" s="70">
        <f t="shared" si="10"/>
        <v>4</v>
      </c>
      <c r="T35" s="70">
        <f t="shared" si="11"/>
        <v>2</v>
      </c>
      <c r="U35" s="70">
        <f t="shared" si="12"/>
        <v>1</v>
      </c>
      <c r="V35" s="66">
        <f t="shared" si="16"/>
        <v>33</v>
      </c>
    </row>
    <row r="36" spans="1:22" ht="12.75" x14ac:dyDescent="0.2">
      <c r="A36" s="66">
        <v>34</v>
      </c>
      <c r="B36" s="66">
        <f t="shared" si="14"/>
        <v>11</v>
      </c>
      <c r="C36" s="67">
        <f t="shared" si="15"/>
        <v>36</v>
      </c>
      <c r="D36" s="68">
        <f t="shared" si="4"/>
        <v>10</v>
      </c>
      <c r="E36" s="71">
        <f t="shared" si="5"/>
        <v>46</v>
      </c>
      <c r="F36" s="67">
        <v>10</v>
      </c>
      <c r="G36" s="67">
        <v>1</v>
      </c>
      <c r="H36" s="67">
        <v>0</v>
      </c>
      <c r="I36" s="67">
        <v>0</v>
      </c>
      <c r="J36" s="67">
        <f t="shared" si="13"/>
        <v>12</v>
      </c>
      <c r="K36" s="67">
        <f t="shared" si="13"/>
        <v>12</v>
      </c>
      <c r="L36" s="67">
        <f t="shared" si="13"/>
        <v>12</v>
      </c>
      <c r="M36" s="67">
        <f t="shared" si="17"/>
        <v>0</v>
      </c>
      <c r="N36" s="67">
        <f t="shared" si="17"/>
        <v>0</v>
      </c>
      <c r="P36" s="70">
        <f t="shared" si="7"/>
        <v>0</v>
      </c>
      <c r="Q36" s="70">
        <f t="shared" si="8"/>
        <v>0</v>
      </c>
      <c r="R36" s="70">
        <f t="shared" si="9"/>
        <v>3</v>
      </c>
      <c r="S36" s="70">
        <f t="shared" si="10"/>
        <v>4</v>
      </c>
      <c r="T36" s="70">
        <f t="shared" si="11"/>
        <v>2</v>
      </c>
      <c r="U36" s="70">
        <f t="shared" si="12"/>
        <v>1</v>
      </c>
      <c r="V36" s="66">
        <f t="shared" si="16"/>
        <v>34</v>
      </c>
    </row>
    <row r="37" spans="1:22" ht="12.75" x14ac:dyDescent="0.2">
      <c r="A37" s="66">
        <v>35</v>
      </c>
      <c r="B37" s="66">
        <f t="shared" si="14"/>
        <v>11</v>
      </c>
      <c r="C37" s="67">
        <f t="shared" si="15"/>
        <v>39</v>
      </c>
      <c r="D37" s="68">
        <f t="shared" si="4"/>
        <v>10</v>
      </c>
      <c r="E37" s="71">
        <f t="shared" si="5"/>
        <v>49</v>
      </c>
      <c r="F37" s="67">
        <v>9</v>
      </c>
      <c r="G37" s="67">
        <v>2</v>
      </c>
      <c r="H37" s="67">
        <v>0</v>
      </c>
      <c r="I37" s="67">
        <v>0</v>
      </c>
      <c r="J37" s="67">
        <f t="shared" si="13"/>
        <v>13</v>
      </c>
      <c r="K37" s="67">
        <f t="shared" si="13"/>
        <v>13</v>
      </c>
      <c r="L37" s="67">
        <f t="shared" si="13"/>
        <v>13</v>
      </c>
      <c r="M37" s="67">
        <f t="shared" si="17"/>
        <v>0</v>
      </c>
      <c r="N37" s="67">
        <f t="shared" si="17"/>
        <v>0</v>
      </c>
      <c r="P37" s="70">
        <f t="shared" si="7"/>
        <v>0</v>
      </c>
      <c r="Q37" s="70">
        <f t="shared" si="8"/>
        <v>0</v>
      </c>
      <c r="R37" s="70">
        <f t="shared" si="9"/>
        <v>3</v>
      </c>
      <c r="S37" s="70">
        <f t="shared" si="10"/>
        <v>4</v>
      </c>
      <c r="T37" s="70">
        <f t="shared" si="11"/>
        <v>2</v>
      </c>
      <c r="U37" s="70">
        <f t="shared" si="12"/>
        <v>1</v>
      </c>
      <c r="V37" s="66">
        <f t="shared" si="16"/>
        <v>35</v>
      </c>
    </row>
    <row r="38" spans="1:22" ht="12.75" x14ac:dyDescent="0.2">
      <c r="A38" s="66">
        <v>36</v>
      </c>
      <c r="B38" s="66">
        <f t="shared" si="14"/>
        <v>12</v>
      </c>
      <c r="C38" s="67">
        <f t="shared" si="15"/>
        <v>36</v>
      </c>
      <c r="D38" s="68">
        <f t="shared" si="4"/>
        <v>11</v>
      </c>
      <c r="E38" s="71">
        <f t="shared" si="5"/>
        <v>47</v>
      </c>
      <c r="F38" s="67">
        <v>12</v>
      </c>
      <c r="G38" s="67">
        <v>0</v>
      </c>
      <c r="H38" s="67">
        <v>0</v>
      </c>
      <c r="I38" s="67">
        <v>0</v>
      </c>
      <c r="J38" s="67">
        <f t="shared" si="13"/>
        <v>12</v>
      </c>
      <c r="K38" s="67">
        <f t="shared" si="13"/>
        <v>12</v>
      </c>
      <c r="L38" s="67">
        <f t="shared" si="13"/>
        <v>12</v>
      </c>
      <c r="M38" s="67">
        <f t="shared" si="17"/>
        <v>0</v>
      </c>
      <c r="N38" s="67">
        <f t="shared" si="17"/>
        <v>0</v>
      </c>
      <c r="P38" s="70">
        <f t="shared" si="7"/>
        <v>0</v>
      </c>
      <c r="Q38" s="70">
        <f t="shared" si="8"/>
        <v>0</v>
      </c>
      <c r="R38" s="70">
        <f t="shared" si="9"/>
        <v>4</v>
      </c>
      <c r="S38" s="70">
        <f t="shared" si="10"/>
        <v>4</v>
      </c>
      <c r="T38" s="70">
        <f t="shared" si="11"/>
        <v>2</v>
      </c>
      <c r="U38" s="70">
        <f t="shared" si="12"/>
        <v>1</v>
      </c>
      <c r="V38" s="66">
        <f t="shared" si="16"/>
        <v>36</v>
      </c>
    </row>
    <row r="39" spans="1:22" ht="12.75" x14ac:dyDescent="0.2">
      <c r="A39" s="66">
        <v>37</v>
      </c>
      <c r="B39" s="66">
        <f t="shared" si="14"/>
        <v>12</v>
      </c>
      <c r="C39" s="67">
        <f t="shared" si="15"/>
        <v>39</v>
      </c>
      <c r="D39" s="68">
        <f t="shared" si="4"/>
        <v>11</v>
      </c>
      <c r="E39" s="71">
        <f t="shared" si="5"/>
        <v>50</v>
      </c>
      <c r="F39" s="67">
        <v>11</v>
      </c>
      <c r="G39" s="67">
        <v>1</v>
      </c>
      <c r="H39" s="67">
        <v>0</v>
      </c>
      <c r="I39" s="67">
        <v>0</v>
      </c>
      <c r="J39" s="67">
        <f t="shared" si="13"/>
        <v>13</v>
      </c>
      <c r="K39" s="67">
        <f t="shared" si="13"/>
        <v>13</v>
      </c>
      <c r="L39" s="67">
        <f t="shared" si="13"/>
        <v>13</v>
      </c>
      <c r="M39" s="67">
        <f t="shared" si="17"/>
        <v>0</v>
      </c>
      <c r="N39" s="67">
        <f t="shared" si="17"/>
        <v>0</v>
      </c>
      <c r="P39" s="70">
        <f t="shared" si="7"/>
        <v>0</v>
      </c>
      <c r="Q39" s="70">
        <f t="shared" si="8"/>
        <v>0</v>
      </c>
      <c r="R39" s="70">
        <f t="shared" si="9"/>
        <v>4</v>
      </c>
      <c r="S39" s="70">
        <f t="shared" si="10"/>
        <v>4</v>
      </c>
      <c r="T39" s="70">
        <f t="shared" si="11"/>
        <v>2</v>
      </c>
      <c r="U39" s="70">
        <f t="shared" si="12"/>
        <v>1</v>
      </c>
      <c r="V39" s="66">
        <f t="shared" si="16"/>
        <v>37</v>
      </c>
    </row>
    <row r="40" spans="1:22" ht="12.75" x14ac:dyDescent="0.2">
      <c r="A40" s="66">
        <v>38</v>
      </c>
      <c r="B40" s="66">
        <f t="shared" si="14"/>
        <v>12</v>
      </c>
      <c r="C40" s="67">
        <f t="shared" si="15"/>
        <v>42</v>
      </c>
      <c r="D40" s="68">
        <f t="shared" si="4"/>
        <v>11</v>
      </c>
      <c r="E40" s="71">
        <f t="shared" si="5"/>
        <v>53</v>
      </c>
      <c r="F40" s="67">
        <v>10</v>
      </c>
      <c r="G40" s="67">
        <v>2</v>
      </c>
      <c r="H40" s="67">
        <v>0</v>
      </c>
      <c r="I40" s="67">
        <v>0</v>
      </c>
      <c r="J40" s="67">
        <f t="shared" si="13"/>
        <v>14</v>
      </c>
      <c r="K40" s="67">
        <f t="shared" si="13"/>
        <v>14</v>
      </c>
      <c r="L40" s="67">
        <f t="shared" si="13"/>
        <v>14</v>
      </c>
      <c r="M40" s="67">
        <f t="shared" si="17"/>
        <v>0</v>
      </c>
      <c r="N40" s="67">
        <f t="shared" si="17"/>
        <v>0</v>
      </c>
      <c r="P40" s="70">
        <f t="shared" si="7"/>
        <v>0</v>
      </c>
      <c r="Q40" s="70">
        <f t="shared" si="8"/>
        <v>0</v>
      </c>
      <c r="R40" s="70">
        <f t="shared" si="9"/>
        <v>4</v>
      </c>
      <c r="S40" s="70">
        <f t="shared" si="10"/>
        <v>4</v>
      </c>
      <c r="T40" s="70">
        <f t="shared" si="11"/>
        <v>2</v>
      </c>
      <c r="U40" s="70">
        <f t="shared" si="12"/>
        <v>1</v>
      </c>
      <c r="V40" s="66">
        <f t="shared" si="16"/>
        <v>38</v>
      </c>
    </row>
    <row r="41" spans="1:22" ht="12.75" x14ac:dyDescent="0.2">
      <c r="A41" s="66">
        <v>39</v>
      </c>
      <c r="B41" s="66">
        <f t="shared" si="14"/>
        <v>13</v>
      </c>
      <c r="C41" s="67">
        <f t="shared" si="15"/>
        <v>39</v>
      </c>
      <c r="D41" s="68">
        <f t="shared" si="4"/>
        <v>12</v>
      </c>
      <c r="E41" s="71">
        <f t="shared" si="5"/>
        <v>51</v>
      </c>
      <c r="F41" s="67">
        <v>13</v>
      </c>
      <c r="G41" s="67">
        <v>0</v>
      </c>
      <c r="H41" s="67">
        <v>0</v>
      </c>
      <c r="I41" s="67">
        <v>0</v>
      </c>
      <c r="J41" s="67">
        <f t="shared" si="13"/>
        <v>13</v>
      </c>
      <c r="K41" s="67">
        <f t="shared" si="13"/>
        <v>13</v>
      </c>
      <c r="L41" s="67">
        <f t="shared" si="13"/>
        <v>13</v>
      </c>
      <c r="M41" s="67">
        <f t="shared" si="17"/>
        <v>0</v>
      </c>
      <c r="N41" s="67">
        <f t="shared" si="17"/>
        <v>0</v>
      </c>
      <c r="P41" s="70">
        <f t="shared" si="7"/>
        <v>0</v>
      </c>
      <c r="Q41" s="70">
        <f t="shared" si="8"/>
        <v>0</v>
      </c>
      <c r="R41" s="70">
        <f t="shared" si="9"/>
        <v>5</v>
      </c>
      <c r="S41" s="70">
        <f t="shared" si="10"/>
        <v>4</v>
      </c>
      <c r="T41" s="70">
        <f t="shared" si="11"/>
        <v>2</v>
      </c>
      <c r="U41" s="70">
        <f t="shared" si="12"/>
        <v>1</v>
      </c>
      <c r="V41" s="66">
        <f t="shared" si="16"/>
        <v>39</v>
      </c>
    </row>
    <row r="42" spans="1:22" ht="12.75" x14ac:dyDescent="0.2">
      <c r="A42" s="66">
        <v>40</v>
      </c>
      <c r="B42" s="66">
        <f t="shared" si="14"/>
        <v>13</v>
      </c>
      <c r="C42" s="67">
        <f t="shared" si="15"/>
        <v>42</v>
      </c>
      <c r="D42" s="68">
        <f t="shared" si="4"/>
        <v>12</v>
      </c>
      <c r="E42" s="71">
        <f t="shared" si="5"/>
        <v>54</v>
      </c>
      <c r="F42" s="67">
        <v>12</v>
      </c>
      <c r="G42" s="67">
        <v>1</v>
      </c>
      <c r="H42" s="67">
        <v>0</v>
      </c>
      <c r="I42" s="67">
        <v>0</v>
      </c>
      <c r="J42" s="67">
        <f t="shared" ref="J42:L61" si="18">$F42*1+$G42*2+$H42*2+$I42*3</f>
        <v>14</v>
      </c>
      <c r="K42" s="67">
        <f t="shared" si="18"/>
        <v>14</v>
      </c>
      <c r="L42" s="67">
        <f t="shared" si="18"/>
        <v>14</v>
      </c>
      <c r="M42" s="67">
        <f t="shared" si="17"/>
        <v>0</v>
      </c>
      <c r="N42" s="67">
        <f t="shared" si="17"/>
        <v>0</v>
      </c>
      <c r="P42" s="70">
        <f t="shared" si="7"/>
        <v>0</v>
      </c>
      <c r="Q42" s="70">
        <f t="shared" si="8"/>
        <v>0</v>
      </c>
      <c r="R42" s="70">
        <f t="shared" si="9"/>
        <v>5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16"/>
        <v>40</v>
      </c>
    </row>
    <row r="43" spans="1:22" ht="12.75" x14ac:dyDescent="0.2">
      <c r="A43" s="66">
        <v>41</v>
      </c>
      <c r="B43" s="66">
        <f t="shared" si="14"/>
        <v>13</v>
      </c>
      <c r="C43" s="67">
        <f t="shared" si="15"/>
        <v>45</v>
      </c>
      <c r="D43" s="68">
        <f t="shared" si="4"/>
        <v>12</v>
      </c>
      <c r="E43" s="71">
        <f t="shared" si="5"/>
        <v>57</v>
      </c>
      <c r="F43" s="67">
        <v>11</v>
      </c>
      <c r="G43" s="67">
        <v>2</v>
      </c>
      <c r="H43" s="67">
        <v>0</v>
      </c>
      <c r="I43" s="67">
        <v>0</v>
      </c>
      <c r="J43" s="67">
        <f t="shared" si="18"/>
        <v>15</v>
      </c>
      <c r="K43" s="67">
        <f t="shared" si="18"/>
        <v>15</v>
      </c>
      <c r="L43" s="67">
        <f t="shared" si="18"/>
        <v>15</v>
      </c>
      <c r="M43" s="67">
        <f t="shared" si="17"/>
        <v>0</v>
      </c>
      <c r="N43" s="67">
        <f t="shared" si="17"/>
        <v>0</v>
      </c>
      <c r="P43" s="70">
        <f t="shared" si="7"/>
        <v>0</v>
      </c>
      <c r="Q43" s="70">
        <f t="shared" si="8"/>
        <v>0</v>
      </c>
      <c r="R43" s="70">
        <f t="shared" si="9"/>
        <v>5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16"/>
        <v>41</v>
      </c>
    </row>
    <row r="44" spans="1:22" ht="12.75" x14ac:dyDescent="0.2">
      <c r="A44" s="66">
        <v>42</v>
      </c>
      <c r="B44" s="66">
        <f t="shared" si="14"/>
        <v>14</v>
      </c>
      <c r="C44" s="67">
        <f t="shared" si="15"/>
        <v>42</v>
      </c>
      <c r="D44" s="68">
        <f t="shared" si="4"/>
        <v>13</v>
      </c>
      <c r="E44" s="71">
        <f t="shared" si="5"/>
        <v>55</v>
      </c>
      <c r="F44" s="67">
        <v>14</v>
      </c>
      <c r="G44" s="67">
        <v>0</v>
      </c>
      <c r="H44" s="67">
        <v>0</v>
      </c>
      <c r="I44" s="67">
        <v>0</v>
      </c>
      <c r="J44" s="67">
        <f t="shared" si="18"/>
        <v>14</v>
      </c>
      <c r="K44" s="67">
        <f t="shared" si="18"/>
        <v>14</v>
      </c>
      <c r="L44" s="67">
        <f t="shared" si="18"/>
        <v>14</v>
      </c>
      <c r="M44" s="67">
        <f t="shared" si="17"/>
        <v>0</v>
      </c>
      <c r="N44" s="67">
        <f t="shared" si="17"/>
        <v>0</v>
      </c>
      <c r="P44" s="70">
        <f t="shared" si="7"/>
        <v>0</v>
      </c>
      <c r="Q44" s="70">
        <f t="shared" si="8"/>
        <v>0</v>
      </c>
      <c r="R44" s="70">
        <f t="shared" si="9"/>
        <v>6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16"/>
        <v>42</v>
      </c>
    </row>
    <row r="45" spans="1:22" ht="12.75" x14ac:dyDescent="0.2">
      <c r="A45" s="66">
        <v>43</v>
      </c>
      <c r="B45" s="66">
        <f t="shared" si="14"/>
        <v>14</v>
      </c>
      <c r="C45" s="67">
        <f t="shared" si="15"/>
        <v>45</v>
      </c>
      <c r="D45" s="68">
        <f t="shared" si="4"/>
        <v>13</v>
      </c>
      <c r="E45" s="71">
        <f t="shared" si="5"/>
        <v>58</v>
      </c>
      <c r="F45" s="67">
        <v>13</v>
      </c>
      <c r="G45" s="67">
        <v>1</v>
      </c>
      <c r="H45" s="67">
        <v>0</v>
      </c>
      <c r="I45" s="67">
        <v>0</v>
      </c>
      <c r="J45" s="67">
        <f t="shared" si="18"/>
        <v>15</v>
      </c>
      <c r="K45" s="67">
        <f t="shared" si="18"/>
        <v>15</v>
      </c>
      <c r="L45" s="67">
        <f t="shared" si="18"/>
        <v>15</v>
      </c>
      <c r="M45" s="67">
        <f t="shared" si="17"/>
        <v>0</v>
      </c>
      <c r="N45" s="67">
        <f t="shared" si="17"/>
        <v>0</v>
      </c>
      <c r="P45" s="70">
        <f t="shared" si="7"/>
        <v>0</v>
      </c>
      <c r="Q45" s="70">
        <f t="shared" si="8"/>
        <v>0</v>
      </c>
      <c r="R45" s="70">
        <f t="shared" si="9"/>
        <v>6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16"/>
        <v>43</v>
      </c>
    </row>
    <row r="46" spans="1:22" ht="12.75" x14ac:dyDescent="0.2">
      <c r="A46" s="66">
        <v>44</v>
      </c>
      <c r="B46" s="66">
        <f t="shared" si="14"/>
        <v>14</v>
      </c>
      <c r="C46" s="67">
        <f t="shared" si="15"/>
        <v>48</v>
      </c>
      <c r="D46" s="68">
        <f t="shared" si="4"/>
        <v>13</v>
      </c>
      <c r="E46" s="71">
        <f t="shared" si="5"/>
        <v>61</v>
      </c>
      <c r="F46" s="67">
        <v>12</v>
      </c>
      <c r="G46" s="67">
        <v>2</v>
      </c>
      <c r="H46" s="67">
        <v>0</v>
      </c>
      <c r="I46" s="67">
        <v>0</v>
      </c>
      <c r="J46" s="67">
        <f t="shared" si="18"/>
        <v>16</v>
      </c>
      <c r="K46" s="67">
        <f t="shared" si="18"/>
        <v>16</v>
      </c>
      <c r="L46" s="67">
        <f t="shared" si="18"/>
        <v>16</v>
      </c>
      <c r="M46" s="67">
        <f t="shared" si="17"/>
        <v>0</v>
      </c>
      <c r="N46" s="67">
        <f t="shared" si="17"/>
        <v>0</v>
      </c>
      <c r="P46" s="70">
        <f t="shared" si="7"/>
        <v>0</v>
      </c>
      <c r="Q46" s="70">
        <f t="shared" si="8"/>
        <v>0</v>
      </c>
      <c r="R46" s="70">
        <f t="shared" si="9"/>
        <v>6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16"/>
        <v>44</v>
      </c>
    </row>
    <row r="47" spans="1:22" ht="12.75" x14ac:dyDescent="0.2">
      <c r="A47" s="66">
        <v>45</v>
      </c>
      <c r="B47" s="66">
        <f t="shared" si="14"/>
        <v>15</v>
      </c>
      <c r="C47" s="67">
        <f t="shared" si="15"/>
        <v>45</v>
      </c>
      <c r="D47" s="68">
        <f t="shared" si="4"/>
        <v>14</v>
      </c>
      <c r="E47" s="71">
        <f t="shared" si="5"/>
        <v>59</v>
      </c>
      <c r="F47" s="67">
        <v>15</v>
      </c>
      <c r="G47" s="67">
        <v>0</v>
      </c>
      <c r="H47" s="67">
        <v>0</v>
      </c>
      <c r="I47" s="67">
        <v>0</v>
      </c>
      <c r="J47" s="67">
        <f t="shared" si="18"/>
        <v>15</v>
      </c>
      <c r="K47" s="67">
        <f t="shared" si="18"/>
        <v>15</v>
      </c>
      <c r="L47" s="67">
        <f t="shared" si="18"/>
        <v>15</v>
      </c>
      <c r="M47" s="67">
        <f t="shared" si="17"/>
        <v>0</v>
      </c>
      <c r="N47" s="67">
        <f t="shared" si="17"/>
        <v>0</v>
      </c>
      <c r="P47" s="70">
        <f t="shared" si="7"/>
        <v>0</v>
      </c>
      <c r="Q47" s="70">
        <f t="shared" si="8"/>
        <v>0</v>
      </c>
      <c r="R47" s="70">
        <f t="shared" si="9"/>
        <v>7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16"/>
        <v>45</v>
      </c>
    </row>
    <row r="48" spans="1:22" ht="12.75" x14ac:dyDescent="0.2">
      <c r="A48" s="66">
        <v>46</v>
      </c>
      <c r="B48" s="66">
        <f t="shared" si="14"/>
        <v>15</v>
      </c>
      <c r="C48" s="67">
        <f t="shared" si="15"/>
        <v>48</v>
      </c>
      <c r="D48" s="68">
        <f t="shared" si="4"/>
        <v>14</v>
      </c>
      <c r="E48" s="71">
        <f t="shared" si="5"/>
        <v>62</v>
      </c>
      <c r="F48" s="67">
        <v>14</v>
      </c>
      <c r="G48" s="67">
        <v>1</v>
      </c>
      <c r="H48" s="67">
        <v>0</v>
      </c>
      <c r="I48" s="67">
        <v>0</v>
      </c>
      <c r="J48" s="67">
        <f t="shared" si="18"/>
        <v>16</v>
      </c>
      <c r="K48" s="67">
        <f t="shared" si="18"/>
        <v>16</v>
      </c>
      <c r="L48" s="67">
        <f t="shared" si="18"/>
        <v>16</v>
      </c>
      <c r="M48" s="67">
        <f t="shared" si="17"/>
        <v>0</v>
      </c>
      <c r="N48" s="67">
        <f t="shared" si="17"/>
        <v>0</v>
      </c>
      <c r="P48" s="70">
        <f t="shared" si="7"/>
        <v>0</v>
      </c>
      <c r="Q48" s="70">
        <f t="shared" si="8"/>
        <v>0</v>
      </c>
      <c r="R48" s="70">
        <f t="shared" si="9"/>
        <v>7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16"/>
        <v>46</v>
      </c>
    </row>
    <row r="49" spans="1:22" ht="12.75" x14ac:dyDescent="0.2">
      <c r="A49" s="66">
        <v>47</v>
      </c>
      <c r="B49" s="66">
        <f t="shared" si="14"/>
        <v>15</v>
      </c>
      <c r="C49" s="67">
        <f t="shared" si="15"/>
        <v>51</v>
      </c>
      <c r="D49" s="68">
        <f t="shared" si="4"/>
        <v>14</v>
      </c>
      <c r="E49" s="71">
        <f t="shared" si="5"/>
        <v>65</v>
      </c>
      <c r="F49" s="67">
        <v>13</v>
      </c>
      <c r="G49" s="67">
        <v>2</v>
      </c>
      <c r="H49" s="67">
        <v>0</v>
      </c>
      <c r="I49" s="67">
        <v>0</v>
      </c>
      <c r="J49" s="67">
        <f t="shared" si="18"/>
        <v>17</v>
      </c>
      <c r="K49" s="67">
        <f t="shared" si="18"/>
        <v>17</v>
      </c>
      <c r="L49" s="67">
        <f t="shared" si="18"/>
        <v>17</v>
      </c>
      <c r="M49" s="67">
        <f t="shared" si="17"/>
        <v>0</v>
      </c>
      <c r="N49" s="67">
        <f t="shared" si="17"/>
        <v>0</v>
      </c>
      <c r="P49" s="70">
        <f t="shared" si="7"/>
        <v>0</v>
      </c>
      <c r="Q49" s="70">
        <f t="shared" si="8"/>
        <v>0</v>
      </c>
      <c r="R49" s="70">
        <f t="shared" si="9"/>
        <v>7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16"/>
        <v>47</v>
      </c>
    </row>
    <row r="50" spans="1:22" ht="12.75" x14ac:dyDescent="0.2">
      <c r="A50" s="66">
        <v>48</v>
      </c>
      <c r="B50" s="66">
        <f t="shared" si="14"/>
        <v>16</v>
      </c>
      <c r="C50" s="67">
        <f t="shared" si="15"/>
        <v>48</v>
      </c>
      <c r="D50" s="68">
        <f t="shared" si="4"/>
        <v>15</v>
      </c>
      <c r="E50" s="71">
        <f t="shared" si="5"/>
        <v>63</v>
      </c>
      <c r="F50" s="67">
        <v>16</v>
      </c>
      <c r="G50" s="67">
        <v>0</v>
      </c>
      <c r="H50" s="67">
        <v>0</v>
      </c>
      <c r="I50" s="67">
        <v>0</v>
      </c>
      <c r="J50" s="67">
        <f t="shared" si="18"/>
        <v>16</v>
      </c>
      <c r="K50" s="67">
        <f t="shared" si="18"/>
        <v>16</v>
      </c>
      <c r="L50" s="67">
        <f t="shared" si="18"/>
        <v>16</v>
      </c>
      <c r="M50" s="67">
        <f t="shared" si="17"/>
        <v>0</v>
      </c>
      <c r="N50" s="67">
        <f t="shared" si="17"/>
        <v>0</v>
      </c>
      <c r="P50" s="70">
        <f t="shared" si="7"/>
        <v>0</v>
      </c>
      <c r="Q50" s="70">
        <f t="shared" si="8"/>
        <v>0</v>
      </c>
      <c r="R50" s="70">
        <f t="shared" si="9"/>
        <v>8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16"/>
        <v>48</v>
      </c>
    </row>
    <row r="51" spans="1:22" ht="12.75" x14ac:dyDescent="0.2">
      <c r="A51" s="66">
        <v>49</v>
      </c>
      <c r="B51" s="66">
        <f t="shared" si="14"/>
        <v>16</v>
      </c>
      <c r="C51" s="67">
        <f t="shared" si="15"/>
        <v>51</v>
      </c>
      <c r="D51" s="68">
        <f t="shared" si="4"/>
        <v>15</v>
      </c>
      <c r="E51" s="71">
        <f t="shared" si="5"/>
        <v>66</v>
      </c>
      <c r="F51" s="67">
        <v>15</v>
      </c>
      <c r="G51" s="67">
        <v>1</v>
      </c>
      <c r="H51" s="67">
        <v>0</v>
      </c>
      <c r="I51" s="67">
        <v>0</v>
      </c>
      <c r="J51" s="67">
        <f t="shared" si="18"/>
        <v>17</v>
      </c>
      <c r="K51" s="67">
        <f t="shared" si="18"/>
        <v>17</v>
      </c>
      <c r="L51" s="67">
        <f t="shared" si="18"/>
        <v>17</v>
      </c>
      <c r="M51" s="67">
        <f t="shared" si="17"/>
        <v>0</v>
      </c>
      <c r="N51" s="67">
        <f t="shared" si="17"/>
        <v>0</v>
      </c>
      <c r="P51" s="70">
        <f t="shared" si="7"/>
        <v>0</v>
      </c>
      <c r="Q51" s="70">
        <f t="shared" si="8"/>
        <v>0</v>
      </c>
      <c r="R51" s="70">
        <f t="shared" si="9"/>
        <v>8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16"/>
        <v>49</v>
      </c>
    </row>
    <row r="52" spans="1:22" ht="12.75" x14ac:dyDescent="0.2">
      <c r="A52" s="66">
        <v>50</v>
      </c>
      <c r="B52" s="66">
        <f t="shared" si="14"/>
        <v>16</v>
      </c>
      <c r="C52" s="67">
        <f t="shared" si="15"/>
        <v>54</v>
      </c>
      <c r="D52" s="68">
        <f t="shared" si="4"/>
        <v>15</v>
      </c>
      <c r="E52" s="71">
        <f t="shared" si="5"/>
        <v>69</v>
      </c>
      <c r="F52" s="67">
        <v>14</v>
      </c>
      <c r="G52" s="67">
        <v>2</v>
      </c>
      <c r="H52" s="67">
        <v>0</v>
      </c>
      <c r="I52" s="67">
        <v>0</v>
      </c>
      <c r="J52" s="67">
        <f t="shared" si="18"/>
        <v>18</v>
      </c>
      <c r="K52" s="67">
        <f t="shared" si="18"/>
        <v>18</v>
      </c>
      <c r="L52" s="67">
        <f t="shared" si="18"/>
        <v>18</v>
      </c>
      <c r="M52" s="67">
        <f t="shared" si="17"/>
        <v>0</v>
      </c>
      <c r="N52" s="67">
        <f t="shared" si="17"/>
        <v>0</v>
      </c>
      <c r="P52" s="70">
        <f t="shared" si="7"/>
        <v>0</v>
      </c>
      <c r="Q52" s="70">
        <f t="shared" si="8"/>
        <v>0</v>
      </c>
      <c r="R52" s="70">
        <f t="shared" si="9"/>
        <v>8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16"/>
        <v>50</v>
      </c>
    </row>
    <row r="53" spans="1:22" ht="12.75" x14ac:dyDescent="0.2">
      <c r="A53" s="66">
        <v>51</v>
      </c>
      <c r="B53" s="66">
        <f t="shared" si="14"/>
        <v>17</v>
      </c>
      <c r="C53" s="67">
        <f t="shared" si="15"/>
        <v>51</v>
      </c>
      <c r="D53" s="68">
        <f t="shared" si="4"/>
        <v>16</v>
      </c>
      <c r="E53" s="71">
        <f t="shared" si="5"/>
        <v>67</v>
      </c>
      <c r="F53" s="67">
        <v>17</v>
      </c>
      <c r="G53" s="67">
        <v>0</v>
      </c>
      <c r="H53" s="67">
        <v>0</v>
      </c>
      <c r="I53" s="67">
        <v>0</v>
      </c>
      <c r="J53" s="67">
        <f t="shared" si="18"/>
        <v>17</v>
      </c>
      <c r="K53" s="67">
        <f t="shared" si="18"/>
        <v>17</v>
      </c>
      <c r="L53" s="67">
        <f t="shared" si="18"/>
        <v>17</v>
      </c>
      <c r="M53" s="67">
        <f t="shared" si="17"/>
        <v>0</v>
      </c>
      <c r="N53" s="67">
        <f t="shared" si="17"/>
        <v>0</v>
      </c>
      <c r="P53" s="70">
        <f t="shared" si="7"/>
        <v>0</v>
      </c>
      <c r="Q53" s="70">
        <f t="shared" si="8"/>
        <v>1</v>
      </c>
      <c r="R53" s="70">
        <f t="shared" si="9"/>
        <v>8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16"/>
        <v>51</v>
      </c>
    </row>
    <row r="54" spans="1:22" ht="12.75" x14ac:dyDescent="0.2">
      <c r="A54" s="66">
        <v>52</v>
      </c>
      <c r="B54" s="66">
        <f t="shared" si="14"/>
        <v>17</v>
      </c>
      <c r="C54" s="67">
        <f t="shared" si="15"/>
        <v>54</v>
      </c>
      <c r="D54" s="68">
        <f t="shared" si="4"/>
        <v>16</v>
      </c>
      <c r="E54" s="71">
        <f t="shared" si="5"/>
        <v>70</v>
      </c>
      <c r="F54" s="67">
        <v>16</v>
      </c>
      <c r="G54" s="67">
        <v>1</v>
      </c>
      <c r="H54" s="67">
        <v>0</v>
      </c>
      <c r="I54" s="67">
        <v>0</v>
      </c>
      <c r="J54" s="67">
        <f t="shared" si="18"/>
        <v>18</v>
      </c>
      <c r="K54" s="67">
        <f t="shared" si="18"/>
        <v>18</v>
      </c>
      <c r="L54" s="67">
        <f t="shared" si="18"/>
        <v>18</v>
      </c>
      <c r="M54" s="67">
        <f t="shared" si="17"/>
        <v>0</v>
      </c>
      <c r="N54" s="67">
        <f t="shared" si="17"/>
        <v>0</v>
      </c>
      <c r="P54" s="70">
        <f t="shared" si="7"/>
        <v>0</v>
      </c>
      <c r="Q54" s="70">
        <f t="shared" si="8"/>
        <v>1</v>
      </c>
      <c r="R54" s="70">
        <f t="shared" si="9"/>
        <v>8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16"/>
        <v>52</v>
      </c>
    </row>
    <row r="55" spans="1:22" ht="12.75" x14ac:dyDescent="0.2">
      <c r="A55" s="66">
        <v>53</v>
      </c>
      <c r="B55" s="66">
        <f t="shared" si="14"/>
        <v>17</v>
      </c>
      <c r="C55" s="67">
        <f t="shared" si="15"/>
        <v>57</v>
      </c>
      <c r="D55" s="68">
        <f t="shared" si="4"/>
        <v>16</v>
      </c>
      <c r="E55" s="71">
        <f t="shared" si="5"/>
        <v>73</v>
      </c>
      <c r="F55" s="67">
        <v>15</v>
      </c>
      <c r="G55" s="67">
        <v>2</v>
      </c>
      <c r="H55" s="67">
        <v>0</v>
      </c>
      <c r="I55" s="67">
        <v>0</v>
      </c>
      <c r="J55" s="67">
        <f t="shared" si="18"/>
        <v>19</v>
      </c>
      <c r="K55" s="67">
        <f t="shared" si="18"/>
        <v>19</v>
      </c>
      <c r="L55" s="67">
        <f t="shared" si="18"/>
        <v>19</v>
      </c>
      <c r="M55" s="67">
        <f t="shared" si="17"/>
        <v>0</v>
      </c>
      <c r="N55" s="67">
        <f t="shared" si="17"/>
        <v>0</v>
      </c>
      <c r="P55" s="70">
        <f t="shared" si="7"/>
        <v>0</v>
      </c>
      <c r="Q55" s="70">
        <f t="shared" si="8"/>
        <v>1</v>
      </c>
      <c r="R55" s="70">
        <f t="shared" si="9"/>
        <v>8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16"/>
        <v>53</v>
      </c>
    </row>
    <row r="56" spans="1:22" ht="12.75" x14ac:dyDescent="0.2">
      <c r="A56" s="66">
        <v>54</v>
      </c>
      <c r="B56" s="66">
        <f t="shared" si="14"/>
        <v>18</v>
      </c>
      <c r="C56" s="67">
        <f t="shared" si="15"/>
        <v>54</v>
      </c>
      <c r="D56" s="68">
        <f t="shared" si="4"/>
        <v>17</v>
      </c>
      <c r="E56" s="71">
        <f t="shared" si="5"/>
        <v>71</v>
      </c>
      <c r="F56" s="67">
        <v>18</v>
      </c>
      <c r="G56" s="67">
        <v>0</v>
      </c>
      <c r="H56" s="67">
        <v>0</v>
      </c>
      <c r="I56" s="67">
        <v>0</v>
      </c>
      <c r="J56" s="67">
        <f t="shared" si="18"/>
        <v>18</v>
      </c>
      <c r="K56" s="67">
        <f t="shared" si="18"/>
        <v>18</v>
      </c>
      <c r="L56" s="67">
        <f t="shared" si="18"/>
        <v>18</v>
      </c>
      <c r="M56" s="67">
        <f t="shared" si="17"/>
        <v>0</v>
      </c>
      <c r="N56" s="67">
        <f t="shared" si="17"/>
        <v>0</v>
      </c>
      <c r="P56" s="70">
        <f t="shared" si="7"/>
        <v>0</v>
      </c>
      <c r="Q56" s="70">
        <f t="shared" si="8"/>
        <v>2</v>
      </c>
      <c r="R56" s="70">
        <f t="shared" si="9"/>
        <v>8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16"/>
        <v>54</v>
      </c>
    </row>
    <row r="57" spans="1:22" ht="12.75" x14ac:dyDescent="0.2">
      <c r="A57" s="66">
        <v>55</v>
      </c>
      <c r="B57" s="66">
        <f t="shared" si="14"/>
        <v>18</v>
      </c>
      <c r="C57" s="67">
        <f t="shared" si="15"/>
        <v>57</v>
      </c>
      <c r="D57" s="68">
        <f t="shared" si="4"/>
        <v>17</v>
      </c>
      <c r="E57" s="71">
        <f t="shared" si="5"/>
        <v>74</v>
      </c>
      <c r="F57" s="67">
        <v>17</v>
      </c>
      <c r="G57" s="67">
        <v>1</v>
      </c>
      <c r="H57" s="67">
        <v>0</v>
      </c>
      <c r="I57" s="67">
        <v>0</v>
      </c>
      <c r="J57" s="67">
        <f t="shared" si="18"/>
        <v>19</v>
      </c>
      <c r="K57" s="67">
        <f t="shared" si="18"/>
        <v>19</v>
      </c>
      <c r="L57" s="67">
        <f t="shared" si="18"/>
        <v>19</v>
      </c>
      <c r="M57" s="67">
        <f t="shared" si="17"/>
        <v>0</v>
      </c>
      <c r="N57" s="67">
        <f t="shared" si="17"/>
        <v>0</v>
      </c>
      <c r="P57" s="70">
        <f t="shared" si="7"/>
        <v>0</v>
      </c>
      <c r="Q57" s="70">
        <f t="shared" si="8"/>
        <v>2</v>
      </c>
      <c r="R57" s="70">
        <f t="shared" si="9"/>
        <v>8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16"/>
        <v>55</v>
      </c>
    </row>
    <row r="58" spans="1:22" ht="12.75" x14ac:dyDescent="0.2">
      <c r="A58" s="66">
        <v>56</v>
      </c>
      <c r="B58" s="66">
        <f t="shared" si="14"/>
        <v>18</v>
      </c>
      <c r="C58" s="67">
        <f t="shared" si="15"/>
        <v>60</v>
      </c>
      <c r="D58" s="68">
        <f t="shared" si="4"/>
        <v>17</v>
      </c>
      <c r="E58" s="71">
        <f t="shared" si="5"/>
        <v>77</v>
      </c>
      <c r="F58" s="67">
        <v>16</v>
      </c>
      <c r="G58" s="67">
        <v>2</v>
      </c>
      <c r="H58" s="67">
        <v>0</v>
      </c>
      <c r="I58" s="67">
        <v>0</v>
      </c>
      <c r="J58" s="67">
        <f t="shared" si="18"/>
        <v>20</v>
      </c>
      <c r="K58" s="67">
        <f t="shared" si="18"/>
        <v>20</v>
      </c>
      <c r="L58" s="67">
        <f t="shared" si="18"/>
        <v>20</v>
      </c>
      <c r="M58" s="67">
        <f t="shared" si="17"/>
        <v>0</v>
      </c>
      <c r="N58" s="67">
        <f t="shared" si="17"/>
        <v>0</v>
      </c>
      <c r="P58" s="70">
        <f t="shared" si="7"/>
        <v>0</v>
      </c>
      <c r="Q58" s="70">
        <f t="shared" si="8"/>
        <v>2</v>
      </c>
      <c r="R58" s="70">
        <f t="shared" si="9"/>
        <v>8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16"/>
        <v>56</v>
      </c>
    </row>
    <row r="59" spans="1:22" ht="12.75" x14ac:dyDescent="0.2">
      <c r="A59" s="66">
        <v>57</v>
      </c>
      <c r="B59" s="66">
        <f t="shared" si="14"/>
        <v>19</v>
      </c>
      <c r="C59" s="67">
        <f t="shared" si="15"/>
        <v>57</v>
      </c>
      <c r="D59" s="68">
        <f t="shared" si="4"/>
        <v>18</v>
      </c>
      <c r="E59" s="71">
        <f t="shared" si="5"/>
        <v>75</v>
      </c>
      <c r="F59" s="67">
        <v>19</v>
      </c>
      <c r="G59" s="67">
        <v>0</v>
      </c>
      <c r="H59" s="67">
        <v>0</v>
      </c>
      <c r="I59" s="67">
        <v>0</v>
      </c>
      <c r="J59" s="67">
        <f t="shared" si="18"/>
        <v>19</v>
      </c>
      <c r="K59" s="67">
        <f t="shared" si="18"/>
        <v>19</v>
      </c>
      <c r="L59" s="67">
        <f t="shared" si="18"/>
        <v>19</v>
      </c>
      <c r="M59" s="67">
        <f t="shared" si="17"/>
        <v>0</v>
      </c>
      <c r="N59" s="67">
        <f t="shared" si="17"/>
        <v>0</v>
      </c>
      <c r="P59" s="70">
        <f t="shared" si="7"/>
        <v>0</v>
      </c>
      <c r="Q59" s="70">
        <f t="shared" si="8"/>
        <v>3</v>
      </c>
      <c r="R59" s="70">
        <f t="shared" si="9"/>
        <v>8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16"/>
        <v>57</v>
      </c>
    </row>
    <row r="60" spans="1:22" ht="12.75" x14ac:dyDescent="0.2">
      <c r="A60" s="66">
        <v>58</v>
      </c>
      <c r="B60" s="66">
        <f t="shared" si="14"/>
        <v>19</v>
      </c>
      <c r="C60" s="67">
        <f t="shared" si="15"/>
        <v>60</v>
      </c>
      <c r="D60" s="68">
        <f t="shared" si="4"/>
        <v>18</v>
      </c>
      <c r="E60" s="71">
        <f t="shared" si="5"/>
        <v>78</v>
      </c>
      <c r="F60" s="67">
        <v>18</v>
      </c>
      <c r="G60" s="67">
        <v>1</v>
      </c>
      <c r="H60" s="67">
        <v>0</v>
      </c>
      <c r="I60" s="67">
        <v>0</v>
      </c>
      <c r="J60" s="67">
        <f t="shared" si="18"/>
        <v>20</v>
      </c>
      <c r="K60" s="67">
        <f t="shared" si="18"/>
        <v>20</v>
      </c>
      <c r="L60" s="67">
        <f t="shared" si="18"/>
        <v>20</v>
      </c>
      <c r="M60" s="67">
        <f t="shared" si="17"/>
        <v>0</v>
      </c>
      <c r="N60" s="67">
        <f t="shared" si="17"/>
        <v>0</v>
      </c>
      <c r="P60" s="70">
        <f t="shared" si="7"/>
        <v>0</v>
      </c>
      <c r="Q60" s="70">
        <f t="shared" si="8"/>
        <v>3</v>
      </c>
      <c r="R60" s="70">
        <f t="shared" si="9"/>
        <v>8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16"/>
        <v>58</v>
      </c>
    </row>
    <row r="61" spans="1:22" ht="12.75" x14ac:dyDescent="0.2">
      <c r="A61" s="66">
        <v>59</v>
      </c>
      <c r="B61" s="66">
        <f t="shared" si="14"/>
        <v>19</v>
      </c>
      <c r="C61" s="67">
        <f t="shared" si="15"/>
        <v>63</v>
      </c>
      <c r="D61" s="68">
        <f t="shared" si="4"/>
        <v>18</v>
      </c>
      <c r="E61" s="71">
        <f t="shared" si="5"/>
        <v>81</v>
      </c>
      <c r="F61" s="67">
        <v>17</v>
      </c>
      <c r="G61" s="67">
        <v>2</v>
      </c>
      <c r="H61" s="67">
        <v>0</v>
      </c>
      <c r="I61" s="67">
        <v>0</v>
      </c>
      <c r="J61" s="67">
        <f t="shared" si="18"/>
        <v>21</v>
      </c>
      <c r="K61" s="67">
        <f t="shared" si="18"/>
        <v>21</v>
      </c>
      <c r="L61" s="67">
        <f t="shared" si="18"/>
        <v>21</v>
      </c>
      <c r="M61" s="67">
        <f t="shared" si="17"/>
        <v>0</v>
      </c>
      <c r="N61" s="67">
        <f t="shared" si="17"/>
        <v>0</v>
      </c>
      <c r="P61" s="70">
        <f t="shared" si="7"/>
        <v>0</v>
      </c>
      <c r="Q61" s="70">
        <f t="shared" si="8"/>
        <v>3</v>
      </c>
      <c r="R61" s="70">
        <f t="shared" si="9"/>
        <v>8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16"/>
        <v>59</v>
      </c>
    </row>
    <row r="62" spans="1:22" ht="12.75" x14ac:dyDescent="0.2">
      <c r="A62" s="66">
        <v>60</v>
      </c>
      <c r="B62" s="66">
        <f t="shared" si="14"/>
        <v>20</v>
      </c>
      <c r="C62" s="67">
        <f t="shared" si="15"/>
        <v>60</v>
      </c>
      <c r="D62" s="68">
        <f t="shared" si="4"/>
        <v>19</v>
      </c>
      <c r="E62" s="71">
        <f t="shared" si="5"/>
        <v>79</v>
      </c>
      <c r="F62" s="67">
        <v>20</v>
      </c>
      <c r="G62" s="67">
        <v>0</v>
      </c>
      <c r="H62" s="67">
        <v>0</v>
      </c>
      <c r="I62" s="67">
        <v>0</v>
      </c>
      <c r="J62" s="67">
        <f t="shared" ref="J62:L81" si="19">$F62*1+$G62*2+$H62*2+$I62*3</f>
        <v>20</v>
      </c>
      <c r="K62" s="67">
        <f t="shared" si="19"/>
        <v>20</v>
      </c>
      <c r="L62" s="67">
        <f t="shared" si="19"/>
        <v>20</v>
      </c>
      <c r="M62" s="67">
        <f t="shared" si="17"/>
        <v>0</v>
      </c>
      <c r="N62" s="67">
        <f t="shared" si="17"/>
        <v>0</v>
      </c>
      <c r="P62" s="70">
        <f t="shared" si="7"/>
        <v>0</v>
      </c>
      <c r="Q62" s="70">
        <f t="shared" si="8"/>
        <v>4</v>
      </c>
      <c r="R62" s="70">
        <f t="shared" si="9"/>
        <v>8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16"/>
        <v>60</v>
      </c>
    </row>
    <row r="63" spans="1:22" ht="12.75" x14ac:dyDescent="0.2">
      <c r="A63" s="66">
        <v>61</v>
      </c>
      <c r="B63" s="66">
        <f t="shared" si="14"/>
        <v>20</v>
      </c>
      <c r="C63" s="67">
        <f t="shared" si="15"/>
        <v>63</v>
      </c>
      <c r="D63" s="68">
        <f t="shared" si="4"/>
        <v>19</v>
      </c>
      <c r="E63" s="71">
        <f t="shared" si="5"/>
        <v>82</v>
      </c>
      <c r="F63" s="67">
        <v>19</v>
      </c>
      <c r="G63" s="67">
        <v>1</v>
      </c>
      <c r="H63" s="67">
        <v>0</v>
      </c>
      <c r="I63" s="67">
        <v>0</v>
      </c>
      <c r="J63" s="67">
        <f t="shared" si="19"/>
        <v>21</v>
      </c>
      <c r="K63" s="67">
        <f t="shared" si="19"/>
        <v>21</v>
      </c>
      <c r="L63" s="67">
        <f t="shared" si="19"/>
        <v>21</v>
      </c>
      <c r="M63" s="67">
        <f t="shared" si="17"/>
        <v>0</v>
      </c>
      <c r="N63" s="67">
        <f t="shared" si="17"/>
        <v>0</v>
      </c>
      <c r="P63" s="70">
        <f t="shared" si="7"/>
        <v>0</v>
      </c>
      <c r="Q63" s="70">
        <f t="shared" si="8"/>
        <v>4</v>
      </c>
      <c r="R63" s="70">
        <f t="shared" si="9"/>
        <v>8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16"/>
        <v>61</v>
      </c>
    </row>
    <row r="64" spans="1:22" ht="12.75" x14ac:dyDescent="0.2">
      <c r="A64" s="66">
        <v>62</v>
      </c>
      <c r="B64" s="66">
        <f t="shared" si="14"/>
        <v>20</v>
      </c>
      <c r="C64" s="67">
        <f t="shared" si="15"/>
        <v>66</v>
      </c>
      <c r="D64" s="68">
        <f t="shared" si="4"/>
        <v>19</v>
      </c>
      <c r="E64" s="71">
        <f t="shared" si="5"/>
        <v>85</v>
      </c>
      <c r="F64" s="67">
        <v>18</v>
      </c>
      <c r="G64" s="67">
        <v>2</v>
      </c>
      <c r="H64" s="67">
        <v>0</v>
      </c>
      <c r="I64" s="67">
        <v>0</v>
      </c>
      <c r="J64" s="67">
        <f t="shared" si="19"/>
        <v>22</v>
      </c>
      <c r="K64" s="67">
        <f t="shared" si="19"/>
        <v>22</v>
      </c>
      <c r="L64" s="67">
        <f t="shared" si="19"/>
        <v>22</v>
      </c>
      <c r="M64" s="67">
        <f t="shared" si="17"/>
        <v>0</v>
      </c>
      <c r="N64" s="67">
        <f t="shared" si="17"/>
        <v>0</v>
      </c>
      <c r="P64" s="70">
        <f t="shared" si="7"/>
        <v>0</v>
      </c>
      <c r="Q64" s="70">
        <f t="shared" si="8"/>
        <v>4</v>
      </c>
      <c r="R64" s="70">
        <f t="shared" si="9"/>
        <v>8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16"/>
        <v>62</v>
      </c>
    </row>
    <row r="65" spans="1:22" ht="12.75" x14ac:dyDescent="0.2">
      <c r="A65" s="66">
        <v>63</v>
      </c>
      <c r="B65" s="66">
        <f t="shared" si="14"/>
        <v>21</v>
      </c>
      <c r="C65" s="67">
        <f t="shared" si="15"/>
        <v>63</v>
      </c>
      <c r="D65" s="68">
        <f t="shared" si="4"/>
        <v>20</v>
      </c>
      <c r="E65" s="71">
        <f t="shared" si="5"/>
        <v>83</v>
      </c>
      <c r="F65" s="67">
        <v>21</v>
      </c>
      <c r="G65" s="67">
        <v>0</v>
      </c>
      <c r="H65" s="67">
        <v>0</v>
      </c>
      <c r="I65" s="67">
        <v>0</v>
      </c>
      <c r="J65" s="67">
        <f t="shared" si="19"/>
        <v>21</v>
      </c>
      <c r="K65" s="67">
        <f t="shared" si="19"/>
        <v>21</v>
      </c>
      <c r="L65" s="67">
        <f t="shared" si="19"/>
        <v>21</v>
      </c>
      <c r="M65" s="67">
        <f t="shared" si="17"/>
        <v>0</v>
      </c>
      <c r="N65" s="67">
        <f t="shared" si="17"/>
        <v>0</v>
      </c>
      <c r="P65" s="70">
        <f t="shared" si="7"/>
        <v>0</v>
      </c>
      <c r="Q65" s="70">
        <f t="shared" si="8"/>
        <v>5</v>
      </c>
      <c r="R65" s="70">
        <f t="shared" si="9"/>
        <v>8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16"/>
        <v>63</v>
      </c>
    </row>
    <row r="66" spans="1:22" ht="12.75" x14ac:dyDescent="0.2">
      <c r="A66" s="66">
        <v>64</v>
      </c>
      <c r="B66" s="66">
        <f t="shared" ref="B66:B97" si="20">SUM(F66:I66)</f>
        <v>21</v>
      </c>
      <c r="C66" s="67">
        <f t="shared" ref="C66:C97" si="21">F66*3+G66*6+H66*10+I66*15</f>
        <v>66</v>
      </c>
      <c r="D66" s="68">
        <f t="shared" si="4"/>
        <v>20</v>
      </c>
      <c r="E66" s="71">
        <f t="shared" si="5"/>
        <v>86</v>
      </c>
      <c r="F66" s="67">
        <v>20</v>
      </c>
      <c r="G66" s="67">
        <v>1</v>
      </c>
      <c r="H66" s="67">
        <v>0</v>
      </c>
      <c r="I66" s="67">
        <v>0</v>
      </c>
      <c r="J66" s="67">
        <f t="shared" si="19"/>
        <v>22</v>
      </c>
      <c r="K66" s="67">
        <f t="shared" si="19"/>
        <v>22</v>
      </c>
      <c r="L66" s="67">
        <f t="shared" si="19"/>
        <v>22</v>
      </c>
      <c r="M66" s="67">
        <f t="shared" si="17"/>
        <v>0</v>
      </c>
      <c r="N66" s="67">
        <f t="shared" si="17"/>
        <v>0</v>
      </c>
      <c r="P66" s="70">
        <f t="shared" si="7"/>
        <v>0</v>
      </c>
      <c r="Q66" s="70">
        <f t="shared" si="8"/>
        <v>5</v>
      </c>
      <c r="R66" s="70">
        <f t="shared" si="9"/>
        <v>8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97" si="22">F66*3+G66*4+H66*5+I66*6</f>
        <v>64</v>
      </c>
    </row>
    <row r="67" spans="1:22" ht="12.75" x14ac:dyDescent="0.2">
      <c r="A67" s="66">
        <v>65</v>
      </c>
      <c r="B67" s="66">
        <f t="shared" si="20"/>
        <v>21</v>
      </c>
      <c r="C67" s="67">
        <f t="shared" si="21"/>
        <v>69</v>
      </c>
      <c r="D67" s="68">
        <f t="shared" ref="D67:D130" si="23">SUM(P67:U67)</f>
        <v>20</v>
      </c>
      <c r="E67" s="71">
        <f t="shared" ref="E67:E130" si="24">+C67+D67</f>
        <v>89</v>
      </c>
      <c r="F67" s="67">
        <v>19</v>
      </c>
      <c r="G67" s="67">
        <v>2</v>
      </c>
      <c r="H67" s="67">
        <v>0</v>
      </c>
      <c r="I67" s="67">
        <v>0</v>
      </c>
      <c r="J67" s="67">
        <f t="shared" si="19"/>
        <v>23</v>
      </c>
      <c r="K67" s="67">
        <f t="shared" si="19"/>
        <v>23</v>
      </c>
      <c r="L67" s="67">
        <f t="shared" si="19"/>
        <v>23</v>
      </c>
      <c r="M67" s="67">
        <f t="shared" ref="M67:N98" si="25">$H67*2+$I67*3</f>
        <v>0</v>
      </c>
      <c r="N67" s="67">
        <f t="shared" si="25"/>
        <v>0</v>
      </c>
      <c r="P67" s="70">
        <f t="shared" ref="P67:P130" si="26">IF(SUM(F67:I67)&gt;=64,32,IF(SUM(F67:I67)&gt;32,SUM(F67:I67)-32,0))</f>
        <v>0</v>
      </c>
      <c r="Q67" s="70">
        <f t="shared" ref="Q67:Q130" si="27">IF(SUM(F67:I67)&gt;=32,16,IF(SUM(F67:I67)&gt;16,SUM(F67:I67)-16,0))</f>
        <v>5</v>
      </c>
      <c r="R67" s="70">
        <f t="shared" ref="R67:R130" si="28">IF(SUM(F67:I67)&gt;=16,8,IF(SUM(F67:I67)&gt;8,SUM(F67:I67)-8,0))</f>
        <v>8</v>
      </c>
      <c r="S67" s="70">
        <f t="shared" ref="S67:S130" si="29">IF(SUM(F67:I67)&gt;=8,4,IF(SUM(F67:I67)&gt;4,SUM(F67:I67)-4,0))</f>
        <v>4</v>
      </c>
      <c r="T67" s="70">
        <f t="shared" ref="T67:T130" si="30">IF(SUM(F67:I67)&gt;=4,2,IF(SUM(F67:I67)&gt;2,4-SUM(F67:I67),0))</f>
        <v>2</v>
      </c>
      <c r="U67" s="70">
        <f t="shared" ref="U67:U130" si="31">IF(SUM(F67:I67)&gt;=2,1,IF(A67=2,1,0))</f>
        <v>1</v>
      </c>
      <c r="V67" s="66">
        <f t="shared" si="22"/>
        <v>65</v>
      </c>
    </row>
    <row r="68" spans="1:22" ht="12.75" x14ac:dyDescent="0.2">
      <c r="A68" s="66">
        <v>66</v>
      </c>
      <c r="B68" s="66">
        <f t="shared" si="20"/>
        <v>22</v>
      </c>
      <c r="C68" s="67">
        <f t="shared" si="21"/>
        <v>66</v>
      </c>
      <c r="D68" s="68">
        <f t="shared" si="23"/>
        <v>21</v>
      </c>
      <c r="E68" s="71">
        <f t="shared" si="24"/>
        <v>87</v>
      </c>
      <c r="F68" s="67">
        <v>22</v>
      </c>
      <c r="G68" s="67">
        <v>0</v>
      </c>
      <c r="H68" s="67">
        <v>0</v>
      </c>
      <c r="I68" s="67">
        <v>0</v>
      </c>
      <c r="J68" s="67">
        <f t="shared" si="19"/>
        <v>22</v>
      </c>
      <c r="K68" s="67">
        <f t="shared" si="19"/>
        <v>22</v>
      </c>
      <c r="L68" s="67">
        <f t="shared" si="19"/>
        <v>22</v>
      </c>
      <c r="M68" s="67">
        <f t="shared" si="25"/>
        <v>0</v>
      </c>
      <c r="N68" s="67">
        <f t="shared" si="25"/>
        <v>0</v>
      </c>
      <c r="P68" s="70">
        <f t="shared" si="26"/>
        <v>0</v>
      </c>
      <c r="Q68" s="70">
        <f t="shared" si="27"/>
        <v>6</v>
      </c>
      <c r="R68" s="70">
        <f t="shared" si="28"/>
        <v>8</v>
      </c>
      <c r="S68" s="70">
        <f t="shared" si="29"/>
        <v>4</v>
      </c>
      <c r="T68" s="70">
        <f t="shared" si="30"/>
        <v>2</v>
      </c>
      <c r="U68" s="70">
        <f t="shared" si="31"/>
        <v>1</v>
      </c>
      <c r="V68" s="66">
        <f t="shared" si="22"/>
        <v>66</v>
      </c>
    </row>
    <row r="69" spans="1:22" ht="12.75" x14ac:dyDescent="0.2">
      <c r="A69" s="66">
        <v>67</v>
      </c>
      <c r="B69" s="66">
        <f t="shared" si="20"/>
        <v>22</v>
      </c>
      <c r="C69" s="67">
        <f t="shared" si="21"/>
        <v>69</v>
      </c>
      <c r="D69" s="68">
        <f t="shared" si="23"/>
        <v>21</v>
      </c>
      <c r="E69" s="71">
        <f t="shared" si="24"/>
        <v>90</v>
      </c>
      <c r="F69" s="67">
        <v>21</v>
      </c>
      <c r="G69" s="67">
        <v>1</v>
      </c>
      <c r="H69" s="67">
        <v>0</v>
      </c>
      <c r="I69" s="67">
        <v>0</v>
      </c>
      <c r="J69" s="67">
        <f t="shared" si="19"/>
        <v>23</v>
      </c>
      <c r="K69" s="67">
        <f t="shared" si="19"/>
        <v>23</v>
      </c>
      <c r="L69" s="67">
        <f t="shared" si="19"/>
        <v>23</v>
      </c>
      <c r="M69" s="67">
        <f t="shared" si="25"/>
        <v>0</v>
      </c>
      <c r="N69" s="67">
        <f t="shared" si="25"/>
        <v>0</v>
      </c>
      <c r="P69" s="70">
        <f t="shared" si="26"/>
        <v>0</v>
      </c>
      <c r="Q69" s="70">
        <f t="shared" si="27"/>
        <v>6</v>
      </c>
      <c r="R69" s="70">
        <f t="shared" si="28"/>
        <v>8</v>
      </c>
      <c r="S69" s="70">
        <f t="shared" si="29"/>
        <v>4</v>
      </c>
      <c r="T69" s="70">
        <f t="shared" si="30"/>
        <v>2</v>
      </c>
      <c r="U69" s="70">
        <f t="shared" si="31"/>
        <v>1</v>
      </c>
      <c r="V69" s="66">
        <f t="shared" si="22"/>
        <v>67</v>
      </c>
    </row>
    <row r="70" spans="1:22" ht="12.75" x14ac:dyDescent="0.2">
      <c r="A70" s="66">
        <v>68</v>
      </c>
      <c r="B70" s="66">
        <f t="shared" si="20"/>
        <v>22</v>
      </c>
      <c r="C70" s="67">
        <f t="shared" si="21"/>
        <v>72</v>
      </c>
      <c r="D70" s="68">
        <f t="shared" si="23"/>
        <v>21</v>
      </c>
      <c r="E70" s="71">
        <f t="shared" si="24"/>
        <v>93</v>
      </c>
      <c r="F70" s="67">
        <v>20</v>
      </c>
      <c r="G70" s="67">
        <v>2</v>
      </c>
      <c r="H70" s="67">
        <v>0</v>
      </c>
      <c r="I70" s="67">
        <v>0</v>
      </c>
      <c r="J70" s="67">
        <f t="shared" si="19"/>
        <v>24</v>
      </c>
      <c r="K70" s="67">
        <f t="shared" si="19"/>
        <v>24</v>
      </c>
      <c r="L70" s="67">
        <f t="shared" si="19"/>
        <v>24</v>
      </c>
      <c r="M70" s="67">
        <f t="shared" si="25"/>
        <v>0</v>
      </c>
      <c r="N70" s="67">
        <f t="shared" si="25"/>
        <v>0</v>
      </c>
      <c r="P70" s="70">
        <f t="shared" si="26"/>
        <v>0</v>
      </c>
      <c r="Q70" s="70">
        <f t="shared" si="27"/>
        <v>6</v>
      </c>
      <c r="R70" s="70">
        <f t="shared" si="28"/>
        <v>8</v>
      </c>
      <c r="S70" s="70">
        <f t="shared" si="29"/>
        <v>4</v>
      </c>
      <c r="T70" s="70">
        <f t="shared" si="30"/>
        <v>2</v>
      </c>
      <c r="U70" s="70">
        <f t="shared" si="31"/>
        <v>1</v>
      </c>
      <c r="V70" s="66">
        <f t="shared" si="22"/>
        <v>68</v>
      </c>
    </row>
    <row r="71" spans="1:22" ht="12.75" x14ac:dyDescent="0.2">
      <c r="A71" s="66">
        <v>69</v>
      </c>
      <c r="B71" s="66">
        <f t="shared" si="20"/>
        <v>23</v>
      </c>
      <c r="C71" s="67">
        <f t="shared" si="21"/>
        <v>69</v>
      </c>
      <c r="D71" s="68">
        <f t="shared" si="23"/>
        <v>22</v>
      </c>
      <c r="E71" s="71">
        <f t="shared" si="24"/>
        <v>91</v>
      </c>
      <c r="F71" s="67">
        <v>23</v>
      </c>
      <c r="G71" s="67">
        <v>0</v>
      </c>
      <c r="H71" s="67">
        <v>0</v>
      </c>
      <c r="I71" s="67">
        <v>0</v>
      </c>
      <c r="J71" s="67">
        <f t="shared" si="19"/>
        <v>23</v>
      </c>
      <c r="K71" s="67">
        <f t="shared" si="19"/>
        <v>23</v>
      </c>
      <c r="L71" s="67">
        <f t="shared" si="19"/>
        <v>23</v>
      </c>
      <c r="M71" s="67">
        <f t="shared" si="25"/>
        <v>0</v>
      </c>
      <c r="N71" s="67">
        <f t="shared" si="25"/>
        <v>0</v>
      </c>
      <c r="P71" s="70">
        <f t="shared" si="26"/>
        <v>0</v>
      </c>
      <c r="Q71" s="70">
        <f t="shared" si="27"/>
        <v>7</v>
      </c>
      <c r="R71" s="70">
        <f t="shared" si="28"/>
        <v>8</v>
      </c>
      <c r="S71" s="70">
        <f t="shared" si="29"/>
        <v>4</v>
      </c>
      <c r="T71" s="70">
        <f t="shared" si="30"/>
        <v>2</v>
      </c>
      <c r="U71" s="70">
        <f t="shared" si="31"/>
        <v>1</v>
      </c>
      <c r="V71" s="66">
        <f t="shared" si="22"/>
        <v>69</v>
      </c>
    </row>
    <row r="72" spans="1:22" ht="12.75" x14ac:dyDescent="0.2">
      <c r="A72" s="66">
        <v>70</v>
      </c>
      <c r="B72" s="66">
        <f t="shared" si="20"/>
        <v>23</v>
      </c>
      <c r="C72" s="67">
        <f t="shared" si="21"/>
        <v>72</v>
      </c>
      <c r="D72" s="68">
        <f t="shared" si="23"/>
        <v>22</v>
      </c>
      <c r="E72" s="71">
        <f t="shared" si="24"/>
        <v>94</v>
      </c>
      <c r="F72" s="67">
        <v>22</v>
      </c>
      <c r="G72" s="67">
        <v>1</v>
      </c>
      <c r="H72" s="67">
        <v>0</v>
      </c>
      <c r="I72" s="67">
        <v>0</v>
      </c>
      <c r="J72" s="67">
        <f t="shared" si="19"/>
        <v>24</v>
      </c>
      <c r="K72" s="67">
        <f t="shared" si="19"/>
        <v>24</v>
      </c>
      <c r="L72" s="67">
        <f t="shared" si="19"/>
        <v>24</v>
      </c>
      <c r="M72" s="67">
        <f t="shared" si="25"/>
        <v>0</v>
      </c>
      <c r="N72" s="67">
        <f t="shared" si="25"/>
        <v>0</v>
      </c>
      <c r="P72" s="70">
        <f t="shared" si="26"/>
        <v>0</v>
      </c>
      <c r="Q72" s="70">
        <f t="shared" si="27"/>
        <v>7</v>
      </c>
      <c r="R72" s="70">
        <f t="shared" si="28"/>
        <v>8</v>
      </c>
      <c r="S72" s="70">
        <f t="shared" si="29"/>
        <v>4</v>
      </c>
      <c r="T72" s="70">
        <f t="shared" si="30"/>
        <v>2</v>
      </c>
      <c r="U72" s="70">
        <f t="shared" si="31"/>
        <v>1</v>
      </c>
      <c r="V72" s="66">
        <f t="shared" si="22"/>
        <v>70</v>
      </c>
    </row>
    <row r="73" spans="1:22" ht="12.75" x14ac:dyDescent="0.2">
      <c r="A73" s="66">
        <v>71</v>
      </c>
      <c r="B73" s="66">
        <f t="shared" si="20"/>
        <v>23</v>
      </c>
      <c r="C73" s="67">
        <f t="shared" si="21"/>
        <v>75</v>
      </c>
      <c r="D73" s="68">
        <f t="shared" si="23"/>
        <v>22</v>
      </c>
      <c r="E73" s="71">
        <f t="shared" si="24"/>
        <v>97</v>
      </c>
      <c r="F73" s="67">
        <v>21</v>
      </c>
      <c r="G73" s="67">
        <v>2</v>
      </c>
      <c r="H73" s="67">
        <v>0</v>
      </c>
      <c r="I73" s="67">
        <v>0</v>
      </c>
      <c r="J73" s="67">
        <f t="shared" si="19"/>
        <v>25</v>
      </c>
      <c r="K73" s="67">
        <f t="shared" si="19"/>
        <v>25</v>
      </c>
      <c r="L73" s="67">
        <f t="shared" si="19"/>
        <v>25</v>
      </c>
      <c r="M73" s="67">
        <f t="shared" si="25"/>
        <v>0</v>
      </c>
      <c r="N73" s="67">
        <f t="shared" si="25"/>
        <v>0</v>
      </c>
      <c r="P73" s="70">
        <f t="shared" si="26"/>
        <v>0</v>
      </c>
      <c r="Q73" s="70">
        <f t="shared" si="27"/>
        <v>7</v>
      </c>
      <c r="R73" s="70">
        <f t="shared" si="28"/>
        <v>8</v>
      </c>
      <c r="S73" s="70">
        <f t="shared" si="29"/>
        <v>4</v>
      </c>
      <c r="T73" s="70">
        <f t="shared" si="30"/>
        <v>2</v>
      </c>
      <c r="U73" s="70">
        <f t="shared" si="31"/>
        <v>1</v>
      </c>
      <c r="V73" s="66">
        <f t="shared" si="22"/>
        <v>71</v>
      </c>
    </row>
    <row r="74" spans="1:22" ht="12.75" x14ac:dyDescent="0.2">
      <c r="A74" s="66">
        <v>72</v>
      </c>
      <c r="B74" s="66">
        <f t="shared" si="20"/>
        <v>24</v>
      </c>
      <c r="C74" s="67">
        <f t="shared" si="21"/>
        <v>72</v>
      </c>
      <c r="D74" s="68">
        <f t="shared" si="23"/>
        <v>23</v>
      </c>
      <c r="E74" s="71">
        <f t="shared" si="24"/>
        <v>95</v>
      </c>
      <c r="F74" s="67">
        <v>24</v>
      </c>
      <c r="G74" s="67">
        <v>0</v>
      </c>
      <c r="H74" s="67">
        <v>0</v>
      </c>
      <c r="I74" s="67">
        <v>0</v>
      </c>
      <c r="J74" s="67">
        <f t="shared" si="19"/>
        <v>24</v>
      </c>
      <c r="K74" s="67">
        <f t="shared" si="19"/>
        <v>24</v>
      </c>
      <c r="L74" s="67">
        <f t="shared" si="19"/>
        <v>24</v>
      </c>
      <c r="M74" s="67">
        <f t="shared" si="25"/>
        <v>0</v>
      </c>
      <c r="N74" s="67">
        <f t="shared" si="25"/>
        <v>0</v>
      </c>
      <c r="P74" s="70">
        <f t="shared" si="26"/>
        <v>0</v>
      </c>
      <c r="Q74" s="70">
        <f t="shared" si="27"/>
        <v>8</v>
      </c>
      <c r="R74" s="70">
        <f t="shared" si="28"/>
        <v>8</v>
      </c>
      <c r="S74" s="70">
        <f t="shared" si="29"/>
        <v>4</v>
      </c>
      <c r="T74" s="70">
        <f t="shared" si="30"/>
        <v>2</v>
      </c>
      <c r="U74" s="70">
        <f t="shared" si="31"/>
        <v>1</v>
      </c>
      <c r="V74" s="66">
        <f t="shared" si="22"/>
        <v>72</v>
      </c>
    </row>
    <row r="75" spans="1:22" ht="12.75" x14ac:dyDescent="0.2">
      <c r="A75" s="66">
        <v>73</v>
      </c>
      <c r="B75" s="66">
        <f t="shared" si="20"/>
        <v>24</v>
      </c>
      <c r="C75" s="67">
        <f t="shared" si="21"/>
        <v>75</v>
      </c>
      <c r="D75" s="68">
        <f t="shared" si="23"/>
        <v>23</v>
      </c>
      <c r="E75" s="71">
        <f t="shared" si="24"/>
        <v>98</v>
      </c>
      <c r="F75" s="67">
        <v>23</v>
      </c>
      <c r="G75" s="67">
        <v>1</v>
      </c>
      <c r="H75" s="67">
        <v>0</v>
      </c>
      <c r="I75" s="67">
        <v>0</v>
      </c>
      <c r="J75" s="67">
        <f t="shared" si="19"/>
        <v>25</v>
      </c>
      <c r="K75" s="67">
        <f t="shared" si="19"/>
        <v>25</v>
      </c>
      <c r="L75" s="67">
        <f t="shared" si="19"/>
        <v>25</v>
      </c>
      <c r="M75" s="67">
        <f t="shared" si="25"/>
        <v>0</v>
      </c>
      <c r="N75" s="67">
        <f t="shared" si="25"/>
        <v>0</v>
      </c>
      <c r="P75" s="70">
        <f t="shared" si="26"/>
        <v>0</v>
      </c>
      <c r="Q75" s="70">
        <f t="shared" si="27"/>
        <v>8</v>
      </c>
      <c r="R75" s="70">
        <f t="shared" si="28"/>
        <v>8</v>
      </c>
      <c r="S75" s="70">
        <f t="shared" si="29"/>
        <v>4</v>
      </c>
      <c r="T75" s="70">
        <f t="shared" si="30"/>
        <v>2</v>
      </c>
      <c r="U75" s="70">
        <f t="shared" si="31"/>
        <v>1</v>
      </c>
      <c r="V75" s="66">
        <f t="shared" si="22"/>
        <v>73</v>
      </c>
    </row>
    <row r="76" spans="1:22" ht="12.75" x14ac:dyDescent="0.2">
      <c r="A76" s="66">
        <v>74</v>
      </c>
      <c r="B76" s="66">
        <f t="shared" si="20"/>
        <v>24</v>
      </c>
      <c r="C76" s="67">
        <f t="shared" si="21"/>
        <v>78</v>
      </c>
      <c r="D76" s="68">
        <f t="shared" si="23"/>
        <v>23</v>
      </c>
      <c r="E76" s="71">
        <f t="shared" si="24"/>
        <v>101</v>
      </c>
      <c r="F76" s="67">
        <v>22</v>
      </c>
      <c r="G76" s="67">
        <v>2</v>
      </c>
      <c r="H76" s="67">
        <v>0</v>
      </c>
      <c r="I76" s="67">
        <v>0</v>
      </c>
      <c r="J76" s="67">
        <f t="shared" si="19"/>
        <v>26</v>
      </c>
      <c r="K76" s="67">
        <f t="shared" si="19"/>
        <v>26</v>
      </c>
      <c r="L76" s="67">
        <f t="shared" si="19"/>
        <v>26</v>
      </c>
      <c r="M76" s="67">
        <f t="shared" si="25"/>
        <v>0</v>
      </c>
      <c r="N76" s="67">
        <f t="shared" si="25"/>
        <v>0</v>
      </c>
      <c r="P76" s="70">
        <f t="shared" si="26"/>
        <v>0</v>
      </c>
      <c r="Q76" s="70">
        <f t="shared" si="27"/>
        <v>8</v>
      </c>
      <c r="R76" s="70">
        <f t="shared" si="28"/>
        <v>8</v>
      </c>
      <c r="S76" s="70">
        <f t="shared" si="29"/>
        <v>4</v>
      </c>
      <c r="T76" s="70">
        <f t="shared" si="30"/>
        <v>2</v>
      </c>
      <c r="U76" s="70">
        <f t="shared" si="31"/>
        <v>1</v>
      </c>
      <c r="V76" s="66">
        <f t="shared" si="22"/>
        <v>74</v>
      </c>
    </row>
    <row r="77" spans="1:22" ht="12.75" x14ac:dyDescent="0.2">
      <c r="A77" s="66">
        <v>75</v>
      </c>
      <c r="B77" s="66">
        <f t="shared" si="20"/>
        <v>25</v>
      </c>
      <c r="C77" s="67">
        <f t="shared" si="21"/>
        <v>75</v>
      </c>
      <c r="D77" s="68">
        <f t="shared" si="23"/>
        <v>24</v>
      </c>
      <c r="E77" s="71">
        <f t="shared" si="24"/>
        <v>99</v>
      </c>
      <c r="F77" s="67">
        <v>25</v>
      </c>
      <c r="G77" s="67">
        <v>0</v>
      </c>
      <c r="H77" s="67">
        <v>0</v>
      </c>
      <c r="I77" s="67">
        <v>0</v>
      </c>
      <c r="J77" s="67">
        <f t="shared" si="19"/>
        <v>25</v>
      </c>
      <c r="K77" s="67">
        <f t="shared" si="19"/>
        <v>25</v>
      </c>
      <c r="L77" s="67">
        <f t="shared" si="19"/>
        <v>25</v>
      </c>
      <c r="M77" s="67">
        <f t="shared" si="25"/>
        <v>0</v>
      </c>
      <c r="N77" s="67">
        <f t="shared" si="25"/>
        <v>0</v>
      </c>
      <c r="P77" s="70">
        <f t="shared" si="26"/>
        <v>0</v>
      </c>
      <c r="Q77" s="70">
        <f t="shared" si="27"/>
        <v>9</v>
      </c>
      <c r="R77" s="70">
        <f t="shared" si="28"/>
        <v>8</v>
      </c>
      <c r="S77" s="70">
        <f t="shared" si="29"/>
        <v>4</v>
      </c>
      <c r="T77" s="70">
        <f t="shared" si="30"/>
        <v>2</v>
      </c>
      <c r="U77" s="70">
        <f t="shared" si="31"/>
        <v>1</v>
      </c>
      <c r="V77" s="66">
        <f t="shared" si="22"/>
        <v>75</v>
      </c>
    </row>
    <row r="78" spans="1:22" ht="12.75" x14ac:dyDescent="0.2">
      <c r="A78" s="66">
        <v>76</v>
      </c>
      <c r="B78" s="66">
        <f t="shared" si="20"/>
        <v>25</v>
      </c>
      <c r="C78" s="67">
        <f t="shared" si="21"/>
        <v>78</v>
      </c>
      <c r="D78" s="68">
        <f t="shared" si="23"/>
        <v>24</v>
      </c>
      <c r="E78" s="71">
        <f t="shared" si="24"/>
        <v>102</v>
      </c>
      <c r="F78" s="67">
        <v>24</v>
      </c>
      <c r="G78" s="67">
        <v>1</v>
      </c>
      <c r="H78" s="67">
        <v>0</v>
      </c>
      <c r="I78" s="67">
        <v>0</v>
      </c>
      <c r="J78" s="67">
        <f t="shared" si="19"/>
        <v>26</v>
      </c>
      <c r="K78" s="67">
        <f t="shared" si="19"/>
        <v>26</v>
      </c>
      <c r="L78" s="67">
        <f t="shared" si="19"/>
        <v>26</v>
      </c>
      <c r="M78" s="67">
        <f t="shared" si="25"/>
        <v>0</v>
      </c>
      <c r="N78" s="67">
        <f t="shared" si="25"/>
        <v>0</v>
      </c>
      <c r="P78" s="70">
        <f t="shared" si="26"/>
        <v>0</v>
      </c>
      <c r="Q78" s="70">
        <f t="shared" si="27"/>
        <v>9</v>
      </c>
      <c r="R78" s="70">
        <f t="shared" si="28"/>
        <v>8</v>
      </c>
      <c r="S78" s="70">
        <f t="shared" si="29"/>
        <v>4</v>
      </c>
      <c r="T78" s="70">
        <f t="shared" si="30"/>
        <v>2</v>
      </c>
      <c r="U78" s="70">
        <f t="shared" si="31"/>
        <v>1</v>
      </c>
      <c r="V78" s="66">
        <f t="shared" si="22"/>
        <v>76</v>
      </c>
    </row>
    <row r="79" spans="1:22" ht="12.75" x14ac:dyDescent="0.2">
      <c r="A79" s="66">
        <v>77</v>
      </c>
      <c r="B79" s="66">
        <f t="shared" si="20"/>
        <v>25</v>
      </c>
      <c r="C79" s="67">
        <f t="shared" si="21"/>
        <v>81</v>
      </c>
      <c r="D79" s="68">
        <f t="shared" si="23"/>
        <v>24</v>
      </c>
      <c r="E79" s="71">
        <f t="shared" si="24"/>
        <v>105</v>
      </c>
      <c r="F79" s="67">
        <v>23</v>
      </c>
      <c r="G79" s="67">
        <v>2</v>
      </c>
      <c r="H79" s="67">
        <v>0</v>
      </c>
      <c r="I79" s="67">
        <v>0</v>
      </c>
      <c r="J79" s="67">
        <f t="shared" si="19"/>
        <v>27</v>
      </c>
      <c r="K79" s="67">
        <f t="shared" si="19"/>
        <v>27</v>
      </c>
      <c r="L79" s="67">
        <f t="shared" si="19"/>
        <v>27</v>
      </c>
      <c r="M79" s="67">
        <f t="shared" si="25"/>
        <v>0</v>
      </c>
      <c r="N79" s="67">
        <f t="shared" si="25"/>
        <v>0</v>
      </c>
      <c r="P79" s="70">
        <f t="shared" si="26"/>
        <v>0</v>
      </c>
      <c r="Q79" s="70">
        <f t="shared" si="27"/>
        <v>9</v>
      </c>
      <c r="R79" s="70">
        <f t="shared" si="28"/>
        <v>8</v>
      </c>
      <c r="S79" s="70">
        <f t="shared" si="29"/>
        <v>4</v>
      </c>
      <c r="T79" s="70">
        <f t="shared" si="30"/>
        <v>2</v>
      </c>
      <c r="U79" s="70">
        <f t="shared" si="31"/>
        <v>1</v>
      </c>
      <c r="V79" s="66">
        <f t="shared" si="22"/>
        <v>77</v>
      </c>
    </row>
    <row r="80" spans="1:22" ht="12.75" x14ac:dyDescent="0.2">
      <c r="A80" s="66">
        <v>78</v>
      </c>
      <c r="B80" s="66">
        <f t="shared" si="20"/>
        <v>26</v>
      </c>
      <c r="C80" s="67">
        <f t="shared" si="21"/>
        <v>78</v>
      </c>
      <c r="D80" s="68">
        <f t="shared" si="23"/>
        <v>25</v>
      </c>
      <c r="E80" s="71">
        <f t="shared" si="24"/>
        <v>103</v>
      </c>
      <c r="F80" s="67">
        <v>26</v>
      </c>
      <c r="G80" s="67">
        <v>0</v>
      </c>
      <c r="H80" s="67">
        <v>0</v>
      </c>
      <c r="I80" s="67">
        <v>0</v>
      </c>
      <c r="J80" s="67">
        <f t="shared" si="19"/>
        <v>26</v>
      </c>
      <c r="K80" s="67">
        <f t="shared" si="19"/>
        <v>26</v>
      </c>
      <c r="L80" s="67">
        <f t="shared" si="19"/>
        <v>26</v>
      </c>
      <c r="M80" s="67">
        <f t="shared" si="25"/>
        <v>0</v>
      </c>
      <c r="N80" s="67">
        <f t="shared" si="25"/>
        <v>0</v>
      </c>
      <c r="P80" s="70">
        <f t="shared" si="26"/>
        <v>0</v>
      </c>
      <c r="Q80" s="70">
        <f t="shared" si="27"/>
        <v>10</v>
      </c>
      <c r="R80" s="70">
        <f t="shared" si="28"/>
        <v>8</v>
      </c>
      <c r="S80" s="70">
        <f t="shared" si="29"/>
        <v>4</v>
      </c>
      <c r="T80" s="70">
        <f t="shared" si="30"/>
        <v>2</v>
      </c>
      <c r="U80" s="70">
        <f t="shared" si="31"/>
        <v>1</v>
      </c>
      <c r="V80" s="66">
        <f t="shared" si="22"/>
        <v>78</v>
      </c>
    </row>
    <row r="81" spans="1:22" ht="12.75" x14ac:dyDescent="0.2">
      <c r="A81" s="66">
        <v>79</v>
      </c>
      <c r="B81" s="66">
        <f t="shared" si="20"/>
        <v>26</v>
      </c>
      <c r="C81" s="67">
        <f t="shared" si="21"/>
        <v>81</v>
      </c>
      <c r="D81" s="68">
        <f t="shared" si="23"/>
        <v>25</v>
      </c>
      <c r="E81" s="71">
        <f t="shared" si="24"/>
        <v>106</v>
      </c>
      <c r="F81" s="67">
        <v>25</v>
      </c>
      <c r="G81" s="67">
        <v>1</v>
      </c>
      <c r="H81" s="67">
        <v>0</v>
      </c>
      <c r="I81" s="67">
        <v>0</v>
      </c>
      <c r="J81" s="67">
        <f t="shared" si="19"/>
        <v>27</v>
      </c>
      <c r="K81" s="67">
        <f t="shared" si="19"/>
        <v>27</v>
      </c>
      <c r="L81" s="67">
        <f t="shared" si="19"/>
        <v>27</v>
      </c>
      <c r="M81" s="67">
        <f t="shared" si="25"/>
        <v>0</v>
      </c>
      <c r="N81" s="67">
        <f t="shared" si="25"/>
        <v>0</v>
      </c>
      <c r="P81" s="70">
        <f t="shared" si="26"/>
        <v>0</v>
      </c>
      <c r="Q81" s="70">
        <f t="shared" si="27"/>
        <v>10</v>
      </c>
      <c r="R81" s="70">
        <f t="shared" si="28"/>
        <v>8</v>
      </c>
      <c r="S81" s="70">
        <f t="shared" si="29"/>
        <v>4</v>
      </c>
      <c r="T81" s="70">
        <f t="shared" si="30"/>
        <v>2</v>
      </c>
      <c r="U81" s="70">
        <f t="shared" si="31"/>
        <v>1</v>
      </c>
      <c r="V81" s="66">
        <f t="shared" si="22"/>
        <v>79</v>
      </c>
    </row>
    <row r="82" spans="1:22" ht="12.75" x14ac:dyDescent="0.2">
      <c r="A82" s="66">
        <v>80</v>
      </c>
      <c r="B82" s="66">
        <f t="shared" si="20"/>
        <v>26</v>
      </c>
      <c r="C82" s="67">
        <f t="shared" si="21"/>
        <v>84</v>
      </c>
      <c r="D82" s="68">
        <f t="shared" si="23"/>
        <v>25</v>
      </c>
      <c r="E82" s="71">
        <f t="shared" si="24"/>
        <v>109</v>
      </c>
      <c r="F82" s="67">
        <v>24</v>
      </c>
      <c r="G82" s="67">
        <v>2</v>
      </c>
      <c r="H82" s="67">
        <v>0</v>
      </c>
      <c r="I82" s="67">
        <v>0</v>
      </c>
      <c r="J82" s="67">
        <f t="shared" ref="J82:L104" si="32">$F82*1+$G82*2+$H82*2+$I82*3</f>
        <v>28</v>
      </c>
      <c r="K82" s="67">
        <f t="shared" si="32"/>
        <v>28</v>
      </c>
      <c r="L82" s="67">
        <f t="shared" si="32"/>
        <v>28</v>
      </c>
      <c r="M82" s="67">
        <f t="shared" si="25"/>
        <v>0</v>
      </c>
      <c r="N82" s="67">
        <f t="shared" si="25"/>
        <v>0</v>
      </c>
      <c r="P82" s="70">
        <f t="shared" si="26"/>
        <v>0</v>
      </c>
      <c r="Q82" s="70">
        <f t="shared" si="27"/>
        <v>10</v>
      </c>
      <c r="R82" s="70">
        <f t="shared" si="28"/>
        <v>8</v>
      </c>
      <c r="S82" s="70">
        <f t="shared" si="29"/>
        <v>4</v>
      </c>
      <c r="T82" s="70">
        <f t="shared" si="30"/>
        <v>2</v>
      </c>
      <c r="U82" s="70">
        <f t="shared" si="31"/>
        <v>1</v>
      </c>
      <c r="V82" s="66">
        <f t="shared" si="22"/>
        <v>80</v>
      </c>
    </row>
    <row r="83" spans="1:22" ht="12.75" x14ac:dyDescent="0.2">
      <c r="A83" s="66">
        <v>81</v>
      </c>
      <c r="B83" s="66">
        <f t="shared" si="20"/>
        <v>27</v>
      </c>
      <c r="C83" s="67">
        <f t="shared" si="21"/>
        <v>81</v>
      </c>
      <c r="D83" s="68">
        <f t="shared" si="23"/>
        <v>26</v>
      </c>
      <c r="E83" s="71">
        <f t="shared" si="24"/>
        <v>107</v>
      </c>
      <c r="F83" s="67">
        <v>27</v>
      </c>
      <c r="G83" s="67">
        <v>0</v>
      </c>
      <c r="H83" s="67">
        <v>0</v>
      </c>
      <c r="I83" s="67">
        <v>0</v>
      </c>
      <c r="J83" s="67">
        <f t="shared" si="32"/>
        <v>27</v>
      </c>
      <c r="K83" s="67">
        <f t="shared" si="32"/>
        <v>27</v>
      </c>
      <c r="L83" s="67">
        <f t="shared" si="32"/>
        <v>27</v>
      </c>
      <c r="M83" s="67">
        <f t="shared" si="25"/>
        <v>0</v>
      </c>
      <c r="N83" s="67">
        <f t="shared" si="25"/>
        <v>0</v>
      </c>
      <c r="P83" s="70">
        <f t="shared" si="26"/>
        <v>0</v>
      </c>
      <c r="Q83" s="70">
        <f t="shared" si="27"/>
        <v>11</v>
      </c>
      <c r="R83" s="70">
        <f t="shared" si="28"/>
        <v>8</v>
      </c>
      <c r="S83" s="70">
        <f t="shared" si="29"/>
        <v>4</v>
      </c>
      <c r="T83" s="70">
        <f t="shared" si="30"/>
        <v>2</v>
      </c>
      <c r="U83" s="70">
        <f t="shared" si="31"/>
        <v>1</v>
      </c>
      <c r="V83" s="66">
        <f t="shared" si="22"/>
        <v>81</v>
      </c>
    </row>
    <row r="84" spans="1:22" ht="12.75" x14ac:dyDescent="0.2">
      <c r="A84" s="66">
        <v>82</v>
      </c>
      <c r="B84" s="66">
        <f t="shared" si="20"/>
        <v>27</v>
      </c>
      <c r="C84" s="67">
        <f t="shared" si="21"/>
        <v>84</v>
      </c>
      <c r="D84" s="68">
        <f t="shared" si="23"/>
        <v>26</v>
      </c>
      <c r="E84" s="71">
        <f t="shared" si="24"/>
        <v>110</v>
      </c>
      <c r="F84" s="67">
        <v>26</v>
      </c>
      <c r="G84" s="67">
        <v>1</v>
      </c>
      <c r="H84" s="67">
        <v>0</v>
      </c>
      <c r="I84" s="67">
        <v>0</v>
      </c>
      <c r="J84" s="67">
        <f t="shared" si="32"/>
        <v>28</v>
      </c>
      <c r="K84" s="67">
        <f t="shared" si="32"/>
        <v>28</v>
      </c>
      <c r="L84" s="67">
        <f t="shared" si="32"/>
        <v>28</v>
      </c>
      <c r="M84" s="67">
        <f t="shared" si="25"/>
        <v>0</v>
      </c>
      <c r="N84" s="67">
        <f t="shared" si="25"/>
        <v>0</v>
      </c>
      <c r="P84" s="70">
        <f t="shared" si="26"/>
        <v>0</v>
      </c>
      <c r="Q84" s="70">
        <f t="shared" si="27"/>
        <v>11</v>
      </c>
      <c r="R84" s="70">
        <f t="shared" si="28"/>
        <v>8</v>
      </c>
      <c r="S84" s="70">
        <f t="shared" si="29"/>
        <v>4</v>
      </c>
      <c r="T84" s="70">
        <f t="shared" si="30"/>
        <v>2</v>
      </c>
      <c r="U84" s="70">
        <f t="shared" si="31"/>
        <v>1</v>
      </c>
      <c r="V84" s="66">
        <f t="shared" si="22"/>
        <v>82</v>
      </c>
    </row>
    <row r="85" spans="1:22" ht="12.75" x14ac:dyDescent="0.2">
      <c r="A85" s="66">
        <v>83</v>
      </c>
      <c r="B85" s="66">
        <f t="shared" si="20"/>
        <v>27</v>
      </c>
      <c r="C85" s="67">
        <f t="shared" si="21"/>
        <v>87</v>
      </c>
      <c r="D85" s="68">
        <f t="shared" si="23"/>
        <v>26</v>
      </c>
      <c r="E85" s="71">
        <f t="shared" si="24"/>
        <v>113</v>
      </c>
      <c r="F85" s="67">
        <v>25</v>
      </c>
      <c r="G85" s="67">
        <v>2</v>
      </c>
      <c r="H85" s="67">
        <v>0</v>
      </c>
      <c r="I85" s="67">
        <v>0</v>
      </c>
      <c r="J85" s="67">
        <f t="shared" si="32"/>
        <v>29</v>
      </c>
      <c r="K85" s="67">
        <f t="shared" si="32"/>
        <v>29</v>
      </c>
      <c r="L85" s="67">
        <f t="shared" si="32"/>
        <v>29</v>
      </c>
      <c r="M85" s="67">
        <f t="shared" si="25"/>
        <v>0</v>
      </c>
      <c r="N85" s="67">
        <f t="shared" si="25"/>
        <v>0</v>
      </c>
      <c r="P85" s="70">
        <f t="shared" si="26"/>
        <v>0</v>
      </c>
      <c r="Q85" s="70">
        <f t="shared" si="27"/>
        <v>11</v>
      </c>
      <c r="R85" s="70">
        <f t="shared" si="28"/>
        <v>8</v>
      </c>
      <c r="S85" s="70">
        <f t="shared" si="29"/>
        <v>4</v>
      </c>
      <c r="T85" s="70">
        <f t="shared" si="30"/>
        <v>2</v>
      </c>
      <c r="U85" s="70">
        <f t="shared" si="31"/>
        <v>1</v>
      </c>
      <c r="V85" s="66">
        <f t="shared" si="22"/>
        <v>83</v>
      </c>
    </row>
    <row r="86" spans="1:22" ht="12.75" x14ac:dyDescent="0.2">
      <c r="A86" s="66">
        <v>84</v>
      </c>
      <c r="B86" s="66">
        <f t="shared" si="20"/>
        <v>28</v>
      </c>
      <c r="C86" s="67">
        <f t="shared" si="21"/>
        <v>84</v>
      </c>
      <c r="D86" s="68">
        <f t="shared" si="23"/>
        <v>27</v>
      </c>
      <c r="E86" s="71">
        <f t="shared" si="24"/>
        <v>111</v>
      </c>
      <c r="F86" s="67">
        <v>28</v>
      </c>
      <c r="G86" s="67">
        <v>0</v>
      </c>
      <c r="H86" s="67">
        <v>0</v>
      </c>
      <c r="I86" s="67">
        <v>0</v>
      </c>
      <c r="J86" s="67">
        <f t="shared" si="32"/>
        <v>28</v>
      </c>
      <c r="K86" s="67">
        <f t="shared" si="32"/>
        <v>28</v>
      </c>
      <c r="L86" s="67">
        <f t="shared" si="32"/>
        <v>28</v>
      </c>
      <c r="M86" s="67">
        <f t="shared" si="25"/>
        <v>0</v>
      </c>
      <c r="N86" s="67">
        <f t="shared" si="25"/>
        <v>0</v>
      </c>
      <c r="P86" s="70">
        <f t="shared" si="26"/>
        <v>0</v>
      </c>
      <c r="Q86" s="70">
        <f t="shared" si="27"/>
        <v>12</v>
      </c>
      <c r="R86" s="70">
        <f t="shared" si="28"/>
        <v>8</v>
      </c>
      <c r="S86" s="70">
        <f t="shared" si="29"/>
        <v>4</v>
      </c>
      <c r="T86" s="70">
        <f t="shared" si="30"/>
        <v>2</v>
      </c>
      <c r="U86" s="70">
        <f t="shared" si="31"/>
        <v>1</v>
      </c>
      <c r="V86" s="66">
        <f t="shared" si="22"/>
        <v>84</v>
      </c>
    </row>
    <row r="87" spans="1:22" ht="12.75" x14ac:dyDescent="0.2">
      <c r="A87" s="66">
        <v>85</v>
      </c>
      <c r="B87" s="66">
        <f t="shared" si="20"/>
        <v>28</v>
      </c>
      <c r="C87" s="67">
        <f t="shared" si="21"/>
        <v>87</v>
      </c>
      <c r="D87" s="68">
        <f t="shared" si="23"/>
        <v>27</v>
      </c>
      <c r="E87" s="71">
        <f t="shared" si="24"/>
        <v>114</v>
      </c>
      <c r="F87" s="67">
        <v>27</v>
      </c>
      <c r="G87" s="67">
        <v>1</v>
      </c>
      <c r="H87" s="67">
        <v>0</v>
      </c>
      <c r="I87" s="67">
        <v>0</v>
      </c>
      <c r="J87" s="67">
        <f t="shared" si="32"/>
        <v>29</v>
      </c>
      <c r="K87" s="67">
        <f t="shared" si="32"/>
        <v>29</v>
      </c>
      <c r="L87" s="67">
        <f t="shared" si="32"/>
        <v>29</v>
      </c>
      <c r="M87" s="67">
        <f t="shared" si="25"/>
        <v>0</v>
      </c>
      <c r="N87" s="67">
        <f t="shared" si="25"/>
        <v>0</v>
      </c>
      <c r="P87" s="70">
        <f t="shared" si="26"/>
        <v>0</v>
      </c>
      <c r="Q87" s="70">
        <f t="shared" si="27"/>
        <v>12</v>
      </c>
      <c r="R87" s="70">
        <f t="shared" si="28"/>
        <v>8</v>
      </c>
      <c r="S87" s="70">
        <f t="shared" si="29"/>
        <v>4</v>
      </c>
      <c r="T87" s="70">
        <f t="shared" si="30"/>
        <v>2</v>
      </c>
      <c r="U87" s="70">
        <f t="shared" si="31"/>
        <v>1</v>
      </c>
      <c r="V87" s="66">
        <f t="shared" si="22"/>
        <v>85</v>
      </c>
    </row>
    <row r="88" spans="1:22" ht="12.75" x14ac:dyDescent="0.2">
      <c r="A88" s="66">
        <v>86</v>
      </c>
      <c r="B88" s="66">
        <f t="shared" si="20"/>
        <v>28</v>
      </c>
      <c r="C88" s="67">
        <f t="shared" si="21"/>
        <v>90</v>
      </c>
      <c r="D88" s="68">
        <f t="shared" si="23"/>
        <v>27</v>
      </c>
      <c r="E88" s="71">
        <f t="shared" si="24"/>
        <v>117</v>
      </c>
      <c r="F88" s="67">
        <v>26</v>
      </c>
      <c r="G88" s="67">
        <v>2</v>
      </c>
      <c r="H88" s="67">
        <v>0</v>
      </c>
      <c r="I88" s="67">
        <v>0</v>
      </c>
      <c r="J88" s="67">
        <f t="shared" si="32"/>
        <v>30</v>
      </c>
      <c r="K88" s="67">
        <f t="shared" si="32"/>
        <v>30</v>
      </c>
      <c r="L88" s="67">
        <f t="shared" si="32"/>
        <v>30</v>
      </c>
      <c r="M88" s="67">
        <f t="shared" si="25"/>
        <v>0</v>
      </c>
      <c r="N88" s="67">
        <f t="shared" si="25"/>
        <v>0</v>
      </c>
      <c r="P88" s="70">
        <f t="shared" si="26"/>
        <v>0</v>
      </c>
      <c r="Q88" s="70">
        <f t="shared" si="27"/>
        <v>12</v>
      </c>
      <c r="R88" s="70">
        <f t="shared" si="28"/>
        <v>8</v>
      </c>
      <c r="S88" s="70">
        <f t="shared" si="29"/>
        <v>4</v>
      </c>
      <c r="T88" s="70">
        <f t="shared" si="30"/>
        <v>2</v>
      </c>
      <c r="U88" s="70">
        <f t="shared" si="31"/>
        <v>1</v>
      </c>
      <c r="V88" s="66">
        <f t="shared" si="22"/>
        <v>86</v>
      </c>
    </row>
    <row r="89" spans="1:22" ht="12.75" x14ac:dyDescent="0.2">
      <c r="A89" s="66">
        <v>87</v>
      </c>
      <c r="B89" s="66">
        <f t="shared" si="20"/>
        <v>29</v>
      </c>
      <c r="C89" s="67">
        <f t="shared" si="21"/>
        <v>87</v>
      </c>
      <c r="D89" s="68">
        <f t="shared" si="23"/>
        <v>28</v>
      </c>
      <c r="E89" s="71">
        <f t="shared" si="24"/>
        <v>115</v>
      </c>
      <c r="F89" s="67">
        <v>29</v>
      </c>
      <c r="G89" s="67">
        <v>0</v>
      </c>
      <c r="H89" s="67">
        <v>0</v>
      </c>
      <c r="I89" s="67">
        <v>0</v>
      </c>
      <c r="J89" s="67">
        <f t="shared" si="32"/>
        <v>29</v>
      </c>
      <c r="K89" s="67">
        <f t="shared" si="32"/>
        <v>29</v>
      </c>
      <c r="L89" s="67">
        <f t="shared" si="32"/>
        <v>29</v>
      </c>
      <c r="M89" s="67">
        <f t="shared" si="25"/>
        <v>0</v>
      </c>
      <c r="N89" s="67">
        <f t="shared" si="25"/>
        <v>0</v>
      </c>
      <c r="P89" s="70">
        <f t="shared" si="26"/>
        <v>0</v>
      </c>
      <c r="Q89" s="70">
        <f t="shared" si="27"/>
        <v>13</v>
      </c>
      <c r="R89" s="70">
        <f t="shared" si="28"/>
        <v>8</v>
      </c>
      <c r="S89" s="70">
        <f t="shared" si="29"/>
        <v>4</v>
      </c>
      <c r="T89" s="70">
        <f t="shared" si="30"/>
        <v>2</v>
      </c>
      <c r="U89" s="70">
        <f t="shared" si="31"/>
        <v>1</v>
      </c>
      <c r="V89" s="66">
        <f t="shared" si="22"/>
        <v>87</v>
      </c>
    </row>
    <row r="90" spans="1:22" ht="12.75" x14ac:dyDescent="0.2">
      <c r="A90" s="66">
        <v>88</v>
      </c>
      <c r="B90" s="66">
        <f t="shared" si="20"/>
        <v>29</v>
      </c>
      <c r="C90" s="67">
        <f t="shared" si="21"/>
        <v>90</v>
      </c>
      <c r="D90" s="68">
        <f t="shared" si="23"/>
        <v>28</v>
      </c>
      <c r="E90" s="71">
        <f t="shared" si="24"/>
        <v>118</v>
      </c>
      <c r="F90" s="67">
        <v>28</v>
      </c>
      <c r="G90" s="67">
        <v>1</v>
      </c>
      <c r="H90" s="67">
        <v>0</v>
      </c>
      <c r="I90" s="67">
        <v>0</v>
      </c>
      <c r="J90" s="67">
        <f t="shared" si="32"/>
        <v>30</v>
      </c>
      <c r="K90" s="67">
        <f t="shared" si="32"/>
        <v>30</v>
      </c>
      <c r="L90" s="67">
        <f t="shared" si="32"/>
        <v>30</v>
      </c>
      <c r="M90" s="67">
        <f t="shared" si="25"/>
        <v>0</v>
      </c>
      <c r="N90" s="67">
        <f t="shared" si="25"/>
        <v>0</v>
      </c>
      <c r="P90" s="70">
        <f t="shared" si="26"/>
        <v>0</v>
      </c>
      <c r="Q90" s="70">
        <f t="shared" si="27"/>
        <v>13</v>
      </c>
      <c r="R90" s="70">
        <f t="shared" si="28"/>
        <v>8</v>
      </c>
      <c r="S90" s="70">
        <f t="shared" si="29"/>
        <v>4</v>
      </c>
      <c r="T90" s="70">
        <f t="shared" si="30"/>
        <v>2</v>
      </c>
      <c r="U90" s="70">
        <f t="shared" si="31"/>
        <v>1</v>
      </c>
      <c r="V90" s="66">
        <f t="shared" si="22"/>
        <v>88</v>
      </c>
    </row>
    <row r="91" spans="1:22" ht="12.75" x14ac:dyDescent="0.2">
      <c r="A91" s="66">
        <v>89</v>
      </c>
      <c r="B91" s="66">
        <f t="shared" si="20"/>
        <v>29</v>
      </c>
      <c r="C91" s="67">
        <f t="shared" si="21"/>
        <v>93</v>
      </c>
      <c r="D91" s="68">
        <f t="shared" si="23"/>
        <v>28</v>
      </c>
      <c r="E91" s="71">
        <f t="shared" si="24"/>
        <v>121</v>
      </c>
      <c r="F91" s="67">
        <v>27</v>
      </c>
      <c r="G91" s="67">
        <v>2</v>
      </c>
      <c r="H91" s="67">
        <v>0</v>
      </c>
      <c r="I91" s="67">
        <v>0</v>
      </c>
      <c r="J91" s="67">
        <f t="shared" si="32"/>
        <v>31</v>
      </c>
      <c r="K91" s="67">
        <f t="shared" si="32"/>
        <v>31</v>
      </c>
      <c r="L91" s="67">
        <f t="shared" si="32"/>
        <v>31</v>
      </c>
      <c r="M91" s="67">
        <f t="shared" si="25"/>
        <v>0</v>
      </c>
      <c r="N91" s="67">
        <f t="shared" si="25"/>
        <v>0</v>
      </c>
      <c r="P91" s="70">
        <f t="shared" si="26"/>
        <v>0</v>
      </c>
      <c r="Q91" s="70">
        <f t="shared" si="27"/>
        <v>13</v>
      </c>
      <c r="R91" s="70">
        <f t="shared" si="28"/>
        <v>8</v>
      </c>
      <c r="S91" s="70">
        <f t="shared" si="29"/>
        <v>4</v>
      </c>
      <c r="T91" s="70">
        <f t="shared" si="30"/>
        <v>2</v>
      </c>
      <c r="U91" s="70">
        <f t="shared" si="31"/>
        <v>1</v>
      </c>
      <c r="V91" s="66">
        <f t="shared" si="22"/>
        <v>89</v>
      </c>
    </row>
    <row r="92" spans="1:22" ht="12.75" x14ac:dyDescent="0.2">
      <c r="A92" s="66">
        <v>90</v>
      </c>
      <c r="B92" s="66">
        <f t="shared" si="20"/>
        <v>30</v>
      </c>
      <c r="C92" s="67">
        <f t="shared" si="21"/>
        <v>90</v>
      </c>
      <c r="D92" s="68">
        <f t="shared" si="23"/>
        <v>29</v>
      </c>
      <c r="E92" s="71">
        <f t="shared" si="24"/>
        <v>119</v>
      </c>
      <c r="F92" s="67">
        <v>30</v>
      </c>
      <c r="G92" s="67">
        <v>0</v>
      </c>
      <c r="H92" s="67">
        <v>0</v>
      </c>
      <c r="I92" s="67">
        <v>0</v>
      </c>
      <c r="J92" s="67">
        <f t="shared" si="32"/>
        <v>30</v>
      </c>
      <c r="K92" s="67">
        <f t="shared" si="32"/>
        <v>30</v>
      </c>
      <c r="L92" s="67">
        <f t="shared" si="32"/>
        <v>30</v>
      </c>
      <c r="M92" s="67">
        <f t="shared" si="25"/>
        <v>0</v>
      </c>
      <c r="N92" s="67">
        <f t="shared" si="25"/>
        <v>0</v>
      </c>
      <c r="P92" s="70">
        <f t="shared" si="26"/>
        <v>0</v>
      </c>
      <c r="Q92" s="70">
        <f t="shared" si="27"/>
        <v>14</v>
      </c>
      <c r="R92" s="70">
        <f t="shared" si="28"/>
        <v>8</v>
      </c>
      <c r="S92" s="70">
        <f t="shared" si="29"/>
        <v>4</v>
      </c>
      <c r="T92" s="70">
        <f t="shared" si="30"/>
        <v>2</v>
      </c>
      <c r="U92" s="70">
        <f t="shared" si="31"/>
        <v>1</v>
      </c>
      <c r="V92" s="66">
        <f t="shared" si="22"/>
        <v>90</v>
      </c>
    </row>
    <row r="93" spans="1:22" ht="12.75" x14ac:dyDescent="0.2">
      <c r="A93" s="66">
        <v>91</v>
      </c>
      <c r="B93" s="66">
        <f t="shared" si="20"/>
        <v>30</v>
      </c>
      <c r="C93" s="67">
        <f t="shared" si="21"/>
        <v>93</v>
      </c>
      <c r="D93" s="68">
        <f t="shared" si="23"/>
        <v>29</v>
      </c>
      <c r="E93" s="71">
        <f t="shared" si="24"/>
        <v>122</v>
      </c>
      <c r="F93" s="67">
        <v>29</v>
      </c>
      <c r="G93" s="67">
        <v>1</v>
      </c>
      <c r="H93" s="67">
        <v>0</v>
      </c>
      <c r="I93" s="67">
        <v>0</v>
      </c>
      <c r="J93" s="67">
        <f t="shared" si="32"/>
        <v>31</v>
      </c>
      <c r="K93" s="67">
        <f t="shared" si="32"/>
        <v>31</v>
      </c>
      <c r="L93" s="67">
        <f t="shared" si="32"/>
        <v>31</v>
      </c>
      <c r="M93" s="67">
        <f t="shared" si="25"/>
        <v>0</v>
      </c>
      <c r="N93" s="67">
        <f t="shared" si="25"/>
        <v>0</v>
      </c>
      <c r="P93" s="70">
        <f t="shared" si="26"/>
        <v>0</v>
      </c>
      <c r="Q93" s="70">
        <f t="shared" si="27"/>
        <v>14</v>
      </c>
      <c r="R93" s="70">
        <f t="shared" si="28"/>
        <v>8</v>
      </c>
      <c r="S93" s="70">
        <f t="shared" si="29"/>
        <v>4</v>
      </c>
      <c r="T93" s="70">
        <f t="shared" si="30"/>
        <v>2</v>
      </c>
      <c r="U93" s="70">
        <f t="shared" si="31"/>
        <v>1</v>
      </c>
      <c r="V93" s="66">
        <f t="shared" si="22"/>
        <v>91</v>
      </c>
    </row>
    <row r="94" spans="1:22" ht="12.75" x14ac:dyDescent="0.2">
      <c r="A94" s="66">
        <v>92</v>
      </c>
      <c r="B94" s="66">
        <f t="shared" si="20"/>
        <v>30</v>
      </c>
      <c r="C94" s="67">
        <f t="shared" si="21"/>
        <v>96</v>
      </c>
      <c r="D94" s="68">
        <f t="shared" si="23"/>
        <v>29</v>
      </c>
      <c r="E94" s="71">
        <f t="shared" si="24"/>
        <v>125</v>
      </c>
      <c r="F94" s="67">
        <v>28</v>
      </c>
      <c r="G94" s="67">
        <v>2</v>
      </c>
      <c r="H94" s="67">
        <v>0</v>
      </c>
      <c r="I94" s="67">
        <v>0</v>
      </c>
      <c r="J94" s="67">
        <f t="shared" si="32"/>
        <v>32</v>
      </c>
      <c r="K94" s="67">
        <f t="shared" si="32"/>
        <v>32</v>
      </c>
      <c r="L94" s="67">
        <f t="shared" si="32"/>
        <v>32</v>
      </c>
      <c r="M94" s="67">
        <f t="shared" si="25"/>
        <v>0</v>
      </c>
      <c r="N94" s="67">
        <f t="shared" si="25"/>
        <v>0</v>
      </c>
      <c r="P94" s="70">
        <f t="shared" si="26"/>
        <v>0</v>
      </c>
      <c r="Q94" s="70">
        <f t="shared" si="27"/>
        <v>14</v>
      </c>
      <c r="R94" s="70">
        <f t="shared" si="28"/>
        <v>8</v>
      </c>
      <c r="S94" s="70">
        <f t="shared" si="29"/>
        <v>4</v>
      </c>
      <c r="T94" s="70">
        <f t="shared" si="30"/>
        <v>2</v>
      </c>
      <c r="U94" s="70">
        <f t="shared" si="31"/>
        <v>1</v>
      </c>
      <c r="V94" s="66">
        <f t="shared" si="22"/>
        <v>92</v>
      </c>
    </row>
    <row r="95" spans="1:22" ht="12.75" x14ac:dyDescent="0.2">
      <c r="A95" s="66">
        <v>93</v>
      </c>
      <c r="B95" s="66">
        <f t="shared" si="20"/>
        <v>31</v>
      </c>
      <c r="C95" s="67">
        <f t="shared" si="21"/>
        <v>93</v>
      </c>
      <c r="D95" s="68">
        <f t="shared" si="23"/>
        <v>30</v>
      </c>
      <c r="E95" s="71">
        <f t="shared" si="24"/>
        <v>123</v>
      </c>
      <c r="F95" s="67">
        <v>31</v>
      </c>
      <c r="G95" s="67">
        <v>0</v>
      </c>
      <c r="H95" s="67">
        <v>0</v>
      </c>
      <c r="I95" s="67">
        <v>0</v>
      </c>
      <c r="J95" s="67">
        <f t="shared" si="32"/>
        <v>31</v>
      </c>
      <c r="K95" s="67">
        <f t="shared" si="32"/>
        <v>31</v>
      </c>
      <c r="L95" s="67">
        <f t="shared" si="32"/>
        <v>31</v>
      </c>
      <c r="M95" s="67">
        <f t="shared" si="25"/>
        <v>0</v>
      </c>
      <c r="N95" s="67">
        <f t="shared" si="25"/>
        <v>0</v>
      </c>
      <c r="P95" s="70">
        <f t="shared" si="26"/>
        <v>0</v>
      </c>
      <c r="Q95" s="70">
        <f t="shared" si="27"/>
        <v>15</v>
      </c>
      <c r="R95" s="70">
        <f t="shared" si="28"/>
        <v>8</v>
      </c>
      <c r="S95" s="70">
        <f t="shared" si="29"/>
        <v>4</v>
      </c>
      <c r="T95" s="70">
        <f t="shared" si="30"/>
        <v>2</v>
      </c>
      <c r="U95" s="70">
        <f t="shared" si="31"/>
        <v>1</v>
      </c>
      <c r="V95" s="66">
        <f t="shared" si="22"/>
        <v>93</v>
      </c>
    </row>
    <row r="96" spans="1:22" ht="12.75" x14ac:dyDescent="0.2">
      <c r="A96" s="66">
        <v>94</v>
      </c>
      <c r="B96" s="66">
        <f t="shared" si="20"/>
        <v>31</v>
      </c>
      <c r="C96" s="67">
        <f t="shared" si="21"/>
        <v>96</v>
      </c>
      <c r="D96" s="68">
        <f t="shared" si="23"/>
        <v>30</v>
      </c>
      <c r="E96" s="71">
        <f t="shared" si="24"/>
        <v>126</v>
      </c>
      <c r="F96" s="67">
        <v>30</v>
      </c>
      <c r="G96" s="67">
        <v>1</v>
      </c>
      <c r="H96" s="67">
        <v>0</v>
      </c>
      <c r="I96" s="67">
        <v>0</v>
      </c>
      <c r="J96" s="67">
        <f t="shared" si="32"/>
        <v>32</v>
      </c>
      <c r="K96" s="67">
        <f t="shared" si="32"/>
        <v>32</v>
      </c>
      <c r="L96" s="67">
        <f t="shared" si="32"/>
        <v>32</v>
      </c>
      <c r="M96" s="67">
        <f t="shared" si="25"/>
        <v>0</v>
      </c>
      <c r="N96" s="67">
        <f t="shared" si="25"/>
        <v>0</v>
      </c>
      <c r="P96" s="70">
        <f t="shared" si="26"/>
        <v>0</v>
      </c>
      <c r="Q96" s="70">
        <f t="shared" si="27"/>
        <v>15</v>
      </c>
      <c r="R96" s="70">
        <f t="shared" si="28"/>
        <v>8</v>
      </c>
      <c r="S96" s="70">
        <f t="shared" si="29"/>
        <v>4</v>
      </c>
      <c r="T96" s="70">
        <f t="shared" si="30"/>
        <v>2</v>
      </c>
      <c r="U96" s="70">
        <f t="shared" si="31"/>
        <v>1</v>
      </c>
      <c r="V96" s="66">
        <f t="shared" si="22"/>
        <v>94</v>
      </c>
    </row>
    <row r="97" spans="1:22" ht="12.75" x14ac:dyDescent="0.2">
      <c r="A97" s="66">
        <v>95</v>
      </c>
      <c r="B97" s="66">
        <f t="shared" si="20"/>
        <v>31</v>
      </c>
      <c r="C97" s="67">
        <f t="shared" si="21"/>
        <v>99</v>
      </c>
      <c r="D97" s="68">
        <f t="shared" si="23"/>
        <v>30</v>
      </c>
      <c r="E97" s="71">
        <f t="shared" si="24"/>
        <v>129</v>
      </c>
      <c r="F97" s="67">
        <v>29</v>
      </c>
      <c r="G97" s="67">
        <v>2</v>
      </c>
      <c r="H97" s="67">
        <v>0</v>
      </c>
      <c r="I97" s="67">
        <v>0</v>
      </c>
      <c r="J97" s="67">
        <f t="shared" si="32"/>
        <v>33</v>
      </c>
      <c r="K97" s="67">
        <f t="shared" si="32"/>
        <v>33</v>
      </c>
      <c r="L97" s="67">
        <f t="shared" si="32"/>
        <v>33</v>
      </c>
      <c r="M97" s="67">
        <f t="shared" si="25"/>
        <v>0</v>
      </c>
      <c r="N97" s="67">
        <f t="shared" si="25"/>
        <v>0</v>
      </c>
      <c r="P97" s="70">
        <f t="shared" si="26"/>
        <v>0</v>
      </c>
      <c r="Q97" s="70">
        <f t="shared" si="27"/>
        <v>15</v>
      </c>
      <c r="R97" s="70">
        <f t="shared" si="28"/>
        <v>8</v>
      </c>
      <c r="S97" s="70">
        <f t="shared" si="29"/>
        <v>4</v>
      </c>
      <c r="T97" s="70">
        <f t="shared" si="30"/>
        <v>2</v>
      </c>
      <c r="U97" s="70">
        <f t="shared" si="31"/>
        <v>1</v>
      </c>
      <c r="V97" s="66">
        <f t="shared" si="22"/>
        <v>95</v>
      </c>
    </row>
    <row r="98" spans="1:22" ht="12.75" x14ac:dyDescent="0.2">
      <c r="A98" s="66">
        <v>96</v>
      </c>
      <c r="B98" s="66">
        <f t="shared" ref="B98:B130" si="33">SUM(F98:I98)</f>
        <v>32</v>
      </c>
      <c r="C98" s="67">
        <f t="shared" ref="C98:C130" si="34">F98*3+G98*6+H98*10+I98*15</f>
        <v>96</v>
      </c>
      <c r="D98" s="68">
        <f t="shared" si="23"/>
        <v>31</v>
      </c>
      <c r="E98" s="71">
        <f t="shared" si="24"/>
        <v>127</v>
      </c>
      <c r="F98" s="67">
        <v>32</v>
      </c>
      <c r="G98" s="67">
        <v>0</v>
      </c>
      <c r="H98" s="67">
        <v>0</v>
      </c>
      <c r="I98" s="67">
        <v>0</v>
      </c>
      <c r="J98" s="67">
        <f t="shared" si="32"/>
        <v>32</v>
      </c>
      <c r="K98" s="67">
        <f t="shared" si="32"/>
        <v>32</v>
      </c>
      <c r="L98" s="67">
        <f t="shared" si="32"/>
        <v>32</v>
      </c>
      <c r="M98" s="67">
        <f t="shared" si="25"/>
        <v>0</v>
      </c>
      <c r="N98" s="67">
        <f t="shared" si="25"/>
        <v>0</v>
      </c>
      <c r="P98" s="70">
        <f t="shared" si="26"/>
        <v>0</v>
      </c>
      <c r="Q98" s="70">
        <f t="shared" si="27"/>
        <v>16</v>
      </c>
      <c r="R98" s="70">
        <f t="shared" si="28"/>
        <v>8</v>
      </c>
      <c r="S98" s="70">
        <f t="shared" si="29"/>
        <v>4</v>
      </c>
      <c r="T98" s="70">
        <f t="shared" si="30"/>
        <v>2</v>
      </c>
      <c r="U98" s="70">
        <f t="shared" si="31"/>
        <v>1</v>
      </c>
      <c r="V98" s="66">
        <f t="shared" ref="V98:V130" si="35">F98*3+G98*4+H98*5+I98*6</f>
        <v>96</v>
      </c>
    </row>
    <row r="99" spans="1:22" ht="12.75" x14ac:dyDescent="0.2">
      <c r="A99" s="66">
        <v>97</v>
      </c>
      <c r="B99" s="66">
        <f t="shared" si="33"/>
        <v>32</v>
      </c>
      <c r="C99" s="67">
        <f t="shared" si="34"/>
        <v>99</v>
      </c>
      <c r="D99" s="68">
        <f t="shared" si="23"/>
        <v>31</v>
      </c>
      <c r="E99" s="71">
        <f t="shared" si="24"/>
        <v>130</v>
      </c>
      <c r="F99" s="67">
        <v>31</v>
      </c>
      <c r="G99" s="67">
        <v>1</v>
      </c>
      <c r="H99" s="67">
        <v>0</v>
      </c>
      <c r="I99" s="67">
        <v>0</v>
      </c>
      <c r="J99" s="67">
        <f t="shared" si="32"/>
        <v>33</v>
      </c>
      <c r="K99" s="67">
        <f t="shared" si="32"/>
        <v>33</v>
      </c>
      <c r="L99" s="67">
        <f t="shared" si="32"/>
        <v>33</v>
      </c>
      <c r="M99" s="67">
        <f t="shared" ref="M99:N130" si="36">$H99*2+$I99*3</f>
        <v>0</v>
      </c>
      <c r="N99" s="67">
        <f t="shared" si="36"/>
        <v>0</v>
      </c>
      <c r="P99" s="70">
        <f t="shared" si="26"/>
        <v>0</v>
      </c>
      <c r="Q99" s="70">
        <f t="shared" si="27"/>
        <v>16</v>
      </c>
      <c r="R99" s="70">
        <f t="shared" si="28"/>
        <v>8</v>
      </c>
      <c r="S99" s="70">
        <f t="shared" si="29"/>
        <v>4</v>
      </c>
      <c r="T99" s="70">
        <f t="shared" si="30"/>
        <v>2</v>
      </c>
      <c r="U99" s="70">
        <f t="shared" si="31"/>
        <v>1</v>
      </c>
      <c r="V99" s="66">
        <f t="shared" si="35"/>
        <v>97</v>
      </c>
    </row>
    <row r="100" spans="1:22" ht="12.75" x14ac:dyDescent="0.2">
      <c r="A100" s="66">
        <v>98</v>
      </c>
      <c r="B100" s="66">
        <f t="shared" si="33"/>
        <v>32</v>
      </c>
      <c r="C100" s="67">
        <f t="shared" si="34"/>
        <v>102</v>
      </c>
      <c r="D100" s="68">
        <f t="shared" si="23"/>
        <v>31</v>
      </c>
      <c r="E100" s="71">
        <f t="shared" si="24"/>
        <v>133</v>
      </c>
      <c r="F100" s="67">
        <v>30</v>
      </c>
      <c r="G100" s="67">
        <v>2</v>
      </c>
      <c r="H100" s="67">
        <v>0</v>
      </c>
      <c r="I100" s="67">
        <v>0</v>
      </c>
      <c r="J100" s="67">
        <f t="shared" si="32"/>
        <v>34</v>
      </c>
      <c r="K100" s="67">
        <f t="shared" si="32"/>
        <v>34</v>
      </c>
      <c r="L100" s="67">
        <f t="shared" si="32"/>
        <v>34</v>
      </c>
      <c r="M100" s="67">
        <f t="shared" si="36"/>
        <v>0</v>
      </c>
      <c r="N100" s="67">
        <f t="shared" si="36"/>
        <v>0</v>
      </c>
      <c r="P100" s="70">
        <f t="shared" si="26"/>
        <v>0</v>
      </c>
      <c r="Q100" s="70">
        <f t="shared" si="27"/>
        <v>16</v>
      </c>
      <c r="R100" s="70">
        <f t="shared" si="28"/>
        <v>8</v>
      </c>
      <c r="S100" s="70">
        <f t="shared" si="29"/>
        <v>4</v>
      </c>
      <c r="T100" s="70">
        <f t="shared" si="30"/>
        <v>2</v>
      </c>
      <c r="U100" s="70">
        <f t="shared" si="31"/>
        <v>1</v>
      </c>
      <c r="V100" s="66">
        <f t="shared" si="35"/>
        <v>98</v>
      </c>
    </row>
    <row r="101" spans="1:22" ht="12.75" x14ac:dyDescent="0.2">
      <c r="A101" s="66">
        <v>99</v>
      </c>
      <c r="B101" s="66">
        <f t="shared" si="33"/>
        <v>33</v>
      </c>
      <c r="C101" s="67">
        <f t="shared" si="34"/>
        <v>99</v>
      </c>
      <c r="D101" s="68">
        <f t="shared" si="23"/>
        <v>32</v>
      </c>
      <c r="E101" s="71">
        <f t="shared" si="24"/>
        <v>131</v>
      </c>
      <c r="F101" s="67">
        <v>33</v>
      </c>
      <c r="G101" s="67">
        <v>0</v>
      </c>
      <c r="H101" s="67">
        <v>0</v>
      </c>
      <c r="I101" s="67">
        <v>0</v>
      </c>
      <c r="J101" s="67">
        <f t="shared" si="32"/>
        <v>33</v>
      </c>
      <c r="K101" s="67">
        <f t="shared" si="32"/>
        <v>33</v>
      </c>
      <c r="L101" s="67">
        <f t="shared" si="32"/>
        <v>33</v>
      </c>
      <c r="M101" s="67">
        <f t="shared" si="36"/>
        <v>0</v>
      </c>
      <c r="N101" s="67">
        <f t="shared" si="36"/>
        <v>0</v>
      </c>
      <c r="P101" s="70">
        <f t="shared" si="26"/>
        <v>1</v>
      </c>
      <c r="Q101" s="70">
        <f t="shared" si="27"/>
        <v>16</v>
      </c>
      <c r="R101" s="70">
        <f t="shared" si="28"/>
        <v>8</v>
      </c>
      <c r="S101" s="70">
        <f t="shared" si="29"/>
        <v>4</v>
      </c>
      <c r="T101" s="70">
        <f t="shared" si="30"/>
        <v>2</v>
      </c>
      <c r="U101" s="70">
        <f t="shared" si="31"/>
        <v>1</v>
      </c>
      <c r="V101" s="66">
        <f t="shared" si="35"/>
        <v>99</v>
      </c>
    </row>
    <row r="102" spans="1:22" ht="12.75" x14ac:dyDescent="0.2">
      <c r="A102" s="66">
        <v>100</v>
      </c>
      <c r="B102" s="66">
        <f t="shared" si="33"/>
        <v>33</v>
      </c>
      <c r="C102" s="67">
        <f t="shared" si="34"/>
        <v>102</v>
      </c>
      <c r="D102" s="68">
        <f t="shared" si="23"/>
        <v>32</v>
      </c>
      <c r="E102" s="71">
        <f t="shared" si="24"/>
        <v>134</v>
      </c>
      <c r="F102" s="67">
        <v>32</v>
      </c>
      <c r="G102" s="67">
        <v>1</v>
      </c>
      <c r="H102" s="67">
        <v>0</v>
      </c>
      <c r="I102" s="67">
        <v>0</v>
      </c>
      <c r="J102" s="67">
        <f t="shared" si="32"/>
        <v>34</v>
      </c>
      <c r="K102" s="67">
        <f t="shared" si="32"/>
        <v>34</v>
      </c>
      <c r="L102" s="67">
        <f t="shared" si="32"/>
        <v>34</v>
      </c>
      <c r="M102" s="67">
        <f t="shared" si="36"/>
        <v>0</v>
      </c>
      <c r="N102" s="67">
        <f t="shared" si="36"/>
        <v>0</v>
      </c>
      <c r="P102" s="70">
        <f t="shared" si="26"/>
        <v>1</v>
      </c>
      <c r="Q102" s="70">
        <f t="shared" si="27"/>
        <v>16</v>
      </c>
      <c r="R102" s="70">
        <f t="shared" si="28"/>
        <v>8</v>
      </c>
      <c r="S102" s="70">
        <f t="shared" si="29"/>
        <v>4</v>
      </c>
      <c r="T102" s="70">
        <f t="shared" si="30"/>
        <v>2</v>
      </c>
      <c r="U102" s="70">
        <f t="shared" si="31"/>
        <v>1</v>
      </c>
      <c r="V102" s="66">
        <f t="shared" si="35"/>
        <v>100</v>
      </c>
    </row>
    <row r="103" spans="1:22" ht="12.75" x14ac:dyDescent="0.2">
      <c r="A103" s="66">
        <v>101</v>
      </c>
      <c r="B103" s="66">
        <f t="shared" si="33"/>
        <v>33</v>
      </c>
      <c r="C103" s="67">
        <f t="shared" si="34"/>
        <v>105</v>
      </c>
      <c r="D103" s="68">
        <f t="shared" si="23"/>
        <v>32</v>
      </c>
      <c r="E103" s="71">
        <f t="shared" si="24"/>
        <v>137</v>
      </c>
      <c r="F103" s="67">
        <v>31</v>
      </c>
      <c r="G103" s="67">
        <v>2</v>
      </c>
      <c r="H103" s="67">
        <v>0</v>
      </c>
      <c r="I103" s="67">
        <v>0</v>
      </c>
      <c r="J103" s="67">
        <f t="shared" si="32"/>
        <v>35</v>
      </c>
      <c r="K103" s="67">
        <f t="shared" si="32"/>
        <v>35</v>
      </c>
      <c r="L103" s="67">
        <f t="shared" si="32"/>
        <v>35</v>
      </c>
      <c r="M103" s="67">
        <f t="shared" si="36"/>
        <v>0</v>
      </c>
      <c r="N103" s="67">
        <f t="shared" si="36"/>
        <v>0</v>
      </c>
      <c r="P103" s="70">
        <f t="shared" si="26"/>
        <v>1</v>
      </c>
      <c r="Q103" s="70">
        <f t="shared" si="27"/>
        <v>16</v>
      </c>
      <c r="R103" s="70">
        <f t="shared" si="28"/>
        <v>8</v>
      </c>
      <c r="S103" s="70">
        <f t="shared" si="29"/>
        <v>4</v>
      </c>
      <c r="T103" s="70">
        <f t="shared" si="30"/>
        <v>2</v>
      </c>
      <c r="U103" s="70">
        <f t="shared" si="31"/>
        <v>1</v>
      </c>
      <c r="V103" s="66">
        <f t="shared" si="35"/>
        <v>101</v>
      </c>
    </row>
    <row r="104" spans="1:22" ht="12.75" x14ac:dyDescent="0.2">
      <c r="A104" s="66">
        <v>102</v>
      </c>
      <c r="B104" s="66">
        <f t="shared" si="33"/>
        <v>34</v>
      </c>
      <c r="C104" s="67">
        <f t="shared" si="34"/>
        <v>102</v>
      </c>
      <c r="D104" s="68">
        <f t="shared" si="23"/>
        <v>33</v>
      </c>
      <c r="E104" s="71">
        <f t="shared" si="24"/>
        <v>135</v>
      </c>
      <c r="F104" s="67">
        <v>34</v>
      </c>
      <c r="G104" s="67">
        <v>0</v>
      </c>
      <c r="H104" s="67">
        <v>0</v>
      </c>
      <c r="I104" s="67">
        <v>0</v>
      </c>
      <c r="J104" s="67">
        <f t="shared" si="32"/>
        <v>34</v>
      </c>
      <c r="K104" s="67">
        <f t="shared" si="32"/>
        <v>34</v>
      </c>
      <c r="L104" s="67">
        <f t="shared" si="32"/>
        <v>34</v>
      </c>
      <c r="M104" s="67">
        <f t="shared" si="36"/>
        <v>0</v>
      </c>
      <c r="N104" s="67">
        <f t="shared" si="36"/>
        <v>0</v>
      </c>
      <c r="P104" s="70">
        <f t="shared" si="26"/>
        <v>2</v>
      </c>
      <c r="Q104" s="70">
        <f t="shared" si="27"/>
        <v>16</v>
      </c>
      <c r="R104" s="70">
        <f t="shared" si="28"/>
        <v>8</v>
      </c>
      <c r="S104" s="70">
        <f t="shared" si="29"/>
        <v>4</v>
      </c>
      <c r="T104" s="70">
        <f t="shared" si="30"/>
        <v>2</v>
      </c>
      <c r="U104" s="70">
        <f t="shared" si="31"/>
        <v>1</v>
      </c>
      <c r="V104" s="66">
        <f t="shared" si="35"/>
        <v>102</v>
      </c>
    </row>
    <row r="105" spans="1:22" ht="12.75" x14ac:dyDescent="0.2">
      <c r="A105" s="66">
        <v>103</v>
      </c>
      <c r="B105" s="66">
        <f t="shared" si="33"/>
        <v>34</v>
      </c>
      <c r="C105" s="67">
        <f t="shared" si="34"/>
        <v>105</v>
      </c>
      <c r="D105" s="68">
        <f t="shared" si="23"/>
        <v>33</v>
      </c>
      <c r="E105" s="71">
        <f t="shared" si="24"/>
        <v>138</v>
      </c>
      <c r="F105" s="67">
        <v>33</v>
      </c>
      <c r="G105" s="67">
        <v>1</v>
      </c>
      <c r="H105" s="67">
        <v>0</v>
      </c>
      <c r="I105" s="67">
        <v>0</v>
      </c>
      <c r="J105" s="67">
        <f t="shared" ref="J105:L130" si="37">$F105*1+$G105*2+$H105*2+$I105*3</f>
        <v>35</v>
      </c>
      <c r="K105" s="67">
        <f t="shared" si="37"/>
        <v>35</v>
      </c>
      <c r="L105" s="67">
        <f t="shared" si="37"/>
        <v>35</v>
      </c>
      <c r="M105" s="67">
        <f t="shared" si="36"/>
        <v>0</v>
      </c>
      <c r="N105" s="67">
        <f t="shared" si="36"/>
        <v>0</v>
      </c>
      <c r="P105" s="70">
        <f t="shared" si="26"/>
        <v>2</v>
      </c>
      <c r="Q105" s="70">
        <f t="shared" si="27"/>
        <v>16</v>
      </c>
      <c r="R105" s="70">
        <f t="shared" si="28"/>
        <v>8</v>
      </c>
      <c r="S105" s="70">
        <f t="shared" si="29"/>
        <v>4</v>
      </c>
      <c r="T105" s="70">
        <f t="shared" si="30"/>
        <v>2</v>
      </c>
      <c r="U105" s="70">
        <f t="shared" si="31"/>
        <v>1</v>
      </c>
      <c r="V105" s="66">
        <f t="shared" si="35"/>
        <v>103</v>
      </c>
    </row>
    <row r="106" spans="1:22" ht="12.75" x14ac:dyDescent="0.2">
      <c r="A106" s="66">
        <v>104</v>
      </c>
      <c r="B106" s="66">
        <f t="shared" si="33"/>
        <v>34</v>
      </c>
      <c r="C106" s="67">
        <f t="shared" si="34"/>
        <v>108</v>
      </c>
      <c r="D106" s="68">
        <f t="shared" si="23"/>
        <v>33</v>
      </c>
      <c r="E106" s="71">
        <f t="shared" si="24"/>
        <v>141</v>
      </c>
      <c r="F106" s="67">
        <v>32</v>
      </c>
      <c r="G106" s="67">
        <v>2</v>
      </c>
      <c r="H106" s="67">
        <v>0</v>
      </c>
      <c r="I106" s="67">
        <v>0</v>
      </c>
      <c r="J106" s="67">
        <f t="shared" si="37"/>
        <v>36</v>
      </c>
      <c r="K106" s="67">
        <f t="shared" si="37"/>
        <v>36</v>
      </c>
      <c r="L106" s="67">
        <f t="shared" si="37"/>
        <v>36</v>
      </c>
      <c r="M106" s="67">
        <f t="shared" si="36"/>
        <v>0</v>
      </c>
      <c r="N106" s="67">
        <f t="shared" si="36"/>
        <v>0</v>
      </c>
      <c r="P106" s="70">
        <f t="shared" si="26"/>
        <v>2</v>
      </c>
      <c r="Q106" s="70">
        <f t="shared" si="27"/>
        <v>16</v>
      </c>
      <c r="R106" s="70">
        <f t="shared" si="28"/>
        <v>8</v>
      </c>
      <c r="S106" s="70">
        <f t="shared" si="29"/>
        <v>4</v>
      </c>
      <c r="T106" s="70">
        <f t="shared" si="30"/>
        <v>2</v>
      </c>
      <c r="U106" s="70">
        <f t="shared" si="31"/>
        <v>1</v>
      </c>
      <c r="V106" s="66">
        <f t="shared" si="35"/>
        <v>104</v>
      </c>
    </row>
    <row r="107" spans="1:22" ht="12.75" x14ac:dyDescent="0.2">
      <c r="A107" s="66">
        <v>105</v>
      </c>
      <c r="B107" s="66">
        <f t="shared" si="33"/>
        <v>35</v>
      </c>
      <c r="C107" s="67">
        <f t="shared" si="34"/>
        <v>105</v>
      </c>
      <c r="D107" s="68">
        <f t="shared" si="23"/>
        <v>34</v>
      </c>
      <c r="E107" s="71">
        <f t="shared" si="24"/>
        <v>139</v>
      </c>
      <c r="F107" s="67">
        <v>35</v>
      </c>
      <c r="G107" s="67">
        <v>0</v>
      </c>
      <c r="H107" s="67">
        <v>0</v>
      </c>
      <c r="I107" s="67">
        <v>0</v>
      </c>
      <c r="J107" s="67">
        <f t="shared" si="37"/>
        <v>35</v>
      </c>
      <c r="K107" s="67">
        <f t="shared" si="37"/>
        <v>35</v>
      </c>
      <c r="L107" s="67">
        <f t="shared" si="37"/>
        <v>35</v>
      </c>
      <c r="M107" s="67">
        <f t="shared" si="36"/>
        <v>0</v>
      </c>
      <c r="N107" s="67">
        <f t="shared" si="36"/>
        <v>0</v>
      </c>
      <c r="P107" s="70">
        <f t="shared" si="26"/>
        <v>3</v>
      </c>
      <c r="Q107" s="70">
        <f t="shared" si="27"/>
        <v>16</v>
      </c>
      <c r="R107" s="70">
        <f t="shared" si="28"/>
        <v>8</v>
      </c>
      <c r="S107" s="70">
        <f t="shared" si="29"/>
        <v>4</v>
      </c>
      <c r="T107" s="70">
        <f t="shared" si="30"/>
        <v>2</v>
      </c>
      <c r="U107" s="70">
        <f t="shared" si="31"/>
        <v>1</v>
      </c>
      <c r="V107" s="66">
        <f t="shared" si="35"/>
        <v>105</v>
      </c>
    </row>
    <row r="108" spans="1:22" ht="12.75" x14ac:dyDescent="0.2">
      <c r="A108" s="66">
        <v>106</v>
      </c>
      <c r="B108" s="66">
        <f t="shared" si="33"/>
        <v>35</v>
      </c>
      <c r="C108" s="67">
        <f t="shared" si="34"/>
        <v>108</v>
      </c>
      <c r="D108" s="68">
        <f t="shared" si="23"/>
        <v>34</v>
      </c>
      <c r="E108" s="71">
        <f t="shared" si="24"/>
        <v>142</v>
      </c>
      <c r="F108" s="67">
        <v>34</v>
      </c>
      <c r="G108" s="67">
        <v>1</v>
      </c>
      <c r="H108" s="67">
        <v>0</v>
      </c>
      <c r="I108" s="67">
        <v>0</v>
      </c>
      <c r="J108" s="67">
        <f t="shared" si="37"/>
        <v>36</v>
      </c>
      <c r="K108" s="67">
        <f t="shared" si="37"/>
        <v>36</v>
      </c>
      <c r="L108" s="67">
        <f t="shared" si="37"/>
        <v>36</v>
      </c>
      <c r="M108" s="67">
        <f t="shared" si="36"/>
        <v>0</v>
      </c>
      <c r="N108" s="67">
        <f t="shared" si="36"/>
        <v>0</v>
      </c>
      <c r="P108" s="70">
        <f t="shared" si="26"/>
        <v>3</v>
      </c>
      <c r="Q108" s="70">
        <f t="shared" si="27"/>
        <v>16</v>
      </c>
      <c r="R108" s="70">
        <f t="shared" si="28"/>
        <v>8</v>
      </c>
      <c r="S108" s="70">
        <f t="shared" si="29"/>
        <v>4</v>
      </c>
      <c r="T108" s="70">
        <f t="shared" si="30"/>
        <v>2</v>
      </c>
      <c r="U108" s="70">
        <f t="shared" si="31"/>
        <v>1</v>
      </c>
      <c r="V108" s="66">
        <f t="shared" si="35"/>
        <v>106</v>
      </c>
    </row>
    <row r="109" spans="1:22" ht="12.75" x14ac:dyDescent="0.2">
      <c r="A109" s="66">
        <v>107</v>
      </c>
      <c r="B109" s="66">
        <f t="shared" si="33"/>
        <v>35</v>
      </c>
      <c r="C109" s="67">
        <f t="shared" si="34"/>
        <v>111</v>
      </c>
      <c r="D109" s="68">
        <f t="shared" si="23"/>
        <v>34</v>
      </c>
      <c r="E109" s="71">
        <f t="shared" si="24"/>
        <v>145</v>
      </c>
      <c r="F109" s="67">
        <v>33</v>
      </c>
      <c r="G109" s="67">
        <v>2</v>
      </c>
      <c r="H109" s="67">
        <v>0</v>
      </c>
      <c r="I109" s="67">
        <v>0</v>
      </c>
      <c r="J109" s="67">
        <f t="shared" si="37"/>
        <v>37</v>
      </c>
      <c r="K109" s="67">
        <f t="shared" si="37"/>
        <v>37</v>
      </c>
      <c r="L109" s="67">
        <f t="shared" si="37"/>
        <v>37</v>
      </c>
      <c r="M109" s="67">
        <f t="shared" si="36"/>
        <v>0</v>
      </c>
      <c r="N109" s="67">
        <f t="shared" si="36"/>
        <v>0</v>
      </c>
      <c r="P109" s="70">
        <f t="shared" si="26"/>
        <v>3</v>
      </c>
      <c r="Q109" s="70">
        <f t="shared" si="27"/>
        <v>16</v>
      </c>
      <c r="R109" s="70">
        <f t="shared" si="28"/>
        <v>8</v>
      </c>
      <c r="S109" s="70">
        <f t="shared" si="29"/>
        <v>4</v>
      </c>
      <c r="T109" s="70">
        <f t="shared" si="30"/>
        <v>2</v>
      </c>
      <c r="U109" s="70">
        <f t="shared" si="31"/>
        <v>1</v>
      </c>
      <c r="V109" s="66">
        <f t="shared" si="35"/>
        <v>107</v>
      </c>
    </row>
    <row r="110" spans="1:22" ht="12.75" x14ac:dyDescent="0.2">
      <c r="A110" s="66">
        <v>108</v>
      </c>
      <c r="B110" s="66">
        <f t="shared" si="33"/>
        <v>36</v>
      </c>
      <c r="C110" s="67">
        <f t="shared" si="34"/>
        <v>108</v>
      </c>
      <c r="D110" s="68">
        <f t="shared" si="23"/>
        <v>35</v>
      </c>
      <c r="E110" s="71">
        <f t="shared" si="24"/>
        <v>143</v>
      </c>
      <c r="F110" s="67">
        <v>36</v>
      </c>
      <c r="G110" s="67">
        <v>0</v>
      </c>
      <c r="H110" s="67">
        <v>0</v>
      </c>
      <c r="I110" s="67">
        <v>0</v>
      </c>
      <c r="J110" s="67">
        <f t="shared" si="37"/>
        <v>36</v>
      </c>
      <c r="K110" s="67">
        <f t="shared" si="37"/>
        <v>36</v>
      </c>
      <c r="L110" s="67">
        <f t="shared" si="37"/>
        <v>36</v>
      </c>
      <c r="M110" s="67">
        <f t="shared" si="36"/>
        <v>0</v>
      </c>
      <c r="N110" s="67">
        <f t="shared" si="36"/>
        <v>0</v>
      </c>
      <c r="P110" s="70">
        <f t="shared" si="26"/>
        <v>4</v>
      </c>
      <c r="Q110" s="70">
        <f t="shared" si="27"/>
        <v>16</v>
      </c>
      <c r="R110" s="70">
        <f t="shared" si="28"/>
        <v>8</v>
      </c>
      <c r="S110" s="70">
        <f t="shared" si="29"/>
        <v>4</v>
      </c>
      <c r="T110" s="70">
        <f t="shared" si="30"/>
        <v>2</v>
      </c>
      <c r="U110" s="70">
        <f t="shared" si="31"/>
        <v>1</v>
      </c>
      <c r="V110" s="66">
        <f t="shared" si="35"/>
        <v>108</v>
      </c>
    </row>
    <row r="111" spans="1:22" ht="12.75" x14ac:dyDescent="0.2">
      <c r="A111" s="66">
        <v>109</v>
      </c>
      <c r="B111" s="66">
        <f t="shared" si="33"/>
        <v>36</v>
      </c>
      <c r="C111" s="67">
        <f t="shared" si="34"/>
        <v>111</v>
      </c>
      <c r="D111" s="68">
        <f t="shared" si="23"/>
        <v>35</v>
      </c>
      <c r="E111" s="71">
        <f t="shared" si="24"/>
        <v>146</v>
      </c>
      <c r="F111" s="67">
        <v>35</v>
      </c>
      <c r="G111" s="67">
        <v>1</v>
      </c>
      <c r="H111" s="67">
        <v>0</v>
      </c>
      <c r="I111" s="67">
        <v>0</v>
      </c>
      <c r="J111" s="67">
        <f t="shared" si="37"/>
        <v>37</v>
      </c>
      <c r="K111" s="67">
        <f t="shared" si="37"/>
        <v>37</v>
      </c>
      <c r="L111" s="67">
        <f t="shared" si="37"/>
        <v>37</v>
      </c>
      <c r="M111" s="67">
        <f t="shared" si="36"/>
        <v>0</v>
      </c>
      <c r="N111" s="67">
        <f t="shared" si="36"/>
        <v>0</v>
      </c>
      <c r="P111" s="70">
        <f t="shared" si="26"/>
        <v>4</v>
      </c>
      <c r="Q111" s="70">
        <f t="shared" si="27"/>
        <v>16</v>
      </c>
      <c r="R111" s="70">
        <f t="shared" si="28"/>
        <v>8</v>
      </c>
      <c r="S111" s="70">
        <f t="shared" si="29"/>
        <v>4</v>
      </c>
      <c r="T111" s="70">
        <f t="shared" si="30"/>
        <v>2</v>
      </c>
      <c r="U111" s="70">
        <f t="shared" si="31"/>
        <v>1</v>
      </c>
      <c r="V111" s="66">
        <f t="shared" si="35"/>
        <v>109</v>
      </c>
    </row>
    <row r="112" spans="1:22" ht="12.75" x14ac:dyDescent="0.2">
      <c r="A112" s="66">
        <v>110</v>
      </c>
      <c r="B112" s="66">
        <f t="shared" si="33"/>
        <v>36</v>
      </c>
      <c r="C112" s="67">
        <f t="shared" si="34"/>
        <v>114</v>
      </c>
      <c r="D112" s="68">
        <f t="shared" si="23"/>
        <v>35</v>
      </c>
      <c r="E112" s="71">
        <f t="shared" si="24"/>
        <v>149</v>
      </c>
      <c r="F112" s="67">
        <v>34</v>
      </c>
      <c r="G112" s="67">
        <v>2</v>
      </c>
      <c r="H112" s="67">
        <v>0</v>
      </c>
      <c r="I112" s="67">
        <v>0</v>
      </c>
      <c r="J112" s="67">
        <f t="shared" si="37"/>
        <v>38</v>
      </c>
      <c r="K112" s="67">
        <f t="shared" si="37"/>
        <v>38</v>
      </c>
      <c r="L112" s="67">
        <f t="shared" si="37"/>
        <v>38</v>
      </c>
      <c r="M112" s="67">
        <f t="shared" si="36"/>
        <v>0</v>
      </c>
      <c r="N112" s="67">
        <f t="shared" si="36"/>
        <v>0</v>
      </c>
      <c r="P112" s="70">
        <f t="shared" si="26"/>
        <v>4</v>
      </c>
      <c r="Q112" s="70">
        <f t="shared" si="27"/>
        <v>16</v>
      </c>
      <c r="R112" s="70">
        <f t="shared" si="28"/>
        <v>8</v>
      </c>
      <c r="S112" s="70">
        <f t="shared" si="29"/>
        <v>4</v>
      </c>
      <c r="T112" s="70">
        <f t="shared" si="30"/>
        <v>2</v>
      </c>
      <c r="U112" s="70">
        <f t="shared" si="31"/>
        <v>1</v>
      </c>
      <c r="V112" s="66">
        <f t="shared" si="35"/>
        <v>110</v>
      </c>
    </row>
    <row r="113" spans="1:22" ht="12.75" x14ac:dyDescent="0.2">
      <c r="A113" s="66">
        <v>111</v>
      </c>
      <c r="B113" s="66">
        <f t="shared" si="33"/>
        <v>37</v>
      </c>
      <c r="C113" s="67">
        <f t="shared" si="34"/>
        <v>111</v>
      </c>
      <c r="D113" s="68">
        <f t="shared" si="23"/>
        <v>36</v>
      </c>
      <c r="E113" s="71">
        <f t="shared" si="24"/>
        <v>147</v>
      </c>
      <c r="F113" s="67">
        <v>37</v>
      </c>
      <c r="G113" s="67">
        <v>0</v>
      </c>
      <c r="H113" s="67">
        <v>0</v>
      </c>
      <c r="I113" s="67">
        <v>0</v>
      </c>
      <c r="J113" s="67">
        <f t="shared" si="37"/>
        <v>37</v>
      </c>
      <c r="K113" s="67">
        <f t="shared" si="37"/>
        <v>37</v>
      </c>
      <c r="L113" s="67">
        <f t="shared" si="37"/>
        <v>37</v>
      </c>
      <c r="M113" s="67">
        <f t="shared" si="36"/>
        <v>0</v>
      </c>
      <c r="N113" s="67">
        <f t="shared" si="36"/>
        <v>0</v>
      </c>
      <c r="P113" s="70">
        <f t="shared" si="26"/>
        <v>5</v>
      </c>
      <c r="Q113" s="70">
        <f t="shared" si="27"/>
        <v>16</v>
      </c>
      <c r="R113" s="70">
        <f t="shared" si="28"/>
        <v>8</v>
      </c>
      <c r="S113" s="70">
        <f t="shared" si="29"/>
        <v>4</v>
      </c>
      <c r="T113" s="70">
        <f t="shared" si="30"/>
        <v>2</v>
      </c>
      <c r="U113" s="70">
        <f t="shared" si="31"/>
        <v>1</v>
      </c>
      <c r="V113" s="66">
        <f t="shared" si="35"/>
        <v>111</v>
      </c>
    </row>
    <row r="114" spans="1:22" ht="12.75" x14ac:dyDescent="0.2">
      <c r="A114" s="66">
        <v>112</v>
      </c>
      <c r="B114" s="66">
        <f t="shared" si="33"/>
        <v>37</v>
      </c>
      <c r="C114" s="67">
        <f t="shared" si="34"/>
        <v>114</v>
      </c>
      <c r="D114" s="68">
        <f t="shared" si="23"/>
        <v>36</v>
      </c>
      <c r="E114" s="71">
        <f t="shared" si="24"/>
        <v>150</v>
      </c>
      <c r="F114" s="67">
        <v>36</v>
      </c>
      <c r="G114" s="67">
        <v>1</v>
      </c>
      <c r="H114" s="67">
        <v>0</v>
      </c>
      <c r="I114" s="67">
        <v>0</v>
      </c>
      <c r="J114" s="67">
        <f t="shared" si="37"/>
        <v>38</v>
      </c>
      <c r="K114" s="67">
        <f t="shared" si="37"/>
        <v>38</v>
      </c>
      <c r="L114" s="67">
        <f t="shared" si="37"/>
        <v>38</v>
      </c>
      <c r="M114" s="67">
        <f t="shared" si="36"/>
        <v>0</v>
      </c>
      <c r="N114" s="67">
        <f t="shared" si="36"/>
        <v>0</v>
      </c>
      <c r="P114" s="70">
        <f t="shared" si="26"/>
        <v>5</v>
      </c>
      <c r="Q114" s="70">
        <f t="shared" si="27"/>
        <v>16</v>
      </c>
      <c r="R114" s="70">
        <f t="shared" si="28"/>
        <v>8</v>
      </c>
      <c r="S114" s="70">
        <f t="shared" si="29"/>
        <v>4</v>
      </c>
      <c r="T114" s="70">
        <f t="shared" si="30"/>
        <v>2</v>
      </c>
      <c r="U114" s="70">
        <f t="shared" si="31"/>
        <v>1</v>
      </c>
      <c r="V114" s="66">
        <f t="shared" si="35"/>
        <v>112</v>
      </c>
    </row>
    <row r="115" spans="1:22" ht="12.75" x14ac:dyDescent="0.2">
      <c r="A115" s="66">
        <v>113</v>
      </c>
      <c r="B115" s="66">
        <f t="shared" si="33"/>
        <v>37</v>
      </c>
      <c r="C115" s="67">
        <f t="shared" si="34"/>
        <v>117</v>
      </c>
      <c r="D115" s="68">
        <f t="shared" si="23"/>
        <v>36</v>
      </c>
      <c r="E115" s="71">
        <f t="shared" si="24"/>
        <v>153</v>
      </c>
      <c r="F115" s="67">
        <v>35</v>
      </c>
      <c r="G115" s="67">
        <v>2</v>
      </c>
      <c r="H115" s="67">
        <v>0</v>
      </c>
      <c r="I115" s="67">
        <v>0</v>
      </c>
      <c r="J115" s="67">
        <f t="shared" si="37"/>
        <v>39</v>
      </c>
      <c r="K115" s="67">
        <f t="shared" si="37"/>
        <v>39</v>
      </c>
      <c r="L115" s="67">
        <f t="shared" si="37"/>
        <v>39</v>
      </c>
      <c r="M115" s="67">
        <f t="shared" si="36"/>
        <v>0</v>
      </c>
      <c r="N115" s="67">
        <f t="shared" si="36"/>
        <v>0</v>
      </c>
      <c r="P115" s="70">
        <f t="shared" si="26"/>
        <v>5</v>
      </c>
      <c r="Q115" s="70">
        <f t="shared" si="27"/>
        <v>16</v>
      </c>
      <c r="R115" s="70">
        <f t="shared" si="28"/>
        <v>8</v>
      </c>
      <c r="S115" s="70">
        <f t="shared" si="29"/>
        <v>4</v>
      </c>
      <c r="T115" s="70">
        <f t="shared" si="30"/>
        <v>2</v>
      </c>
      <c r="U115" s="70">
        <f t="shared" si="31"/>
        <v>1</v>
      </c>
      <c r="V115" s="66">
        <f t="shared" si="35"/>
        <v>113</v>
      </c>
    </row>
    <row r="116" spans="1:22" ht="12.75" x14ac:dyDescent="0.2">
      <c r="A116" s="66">
        <v>114</v>
      </c>
      <c r="B116" s="66">
        <f t="shared" si="33"/>
        <v>38</v>
      </c>
      <c r="C116" s="67">
        <f t="shared" si="34"/>
        <v>114</v>
      </c>
      <c r="D116" s="68">
        <f t="shared" si="23"/>
        <v>37</v>
      </c>
      <c r="E116" s="71">
        <f t="shared" si="24"/>
        <v>151</v>
      </c>
      <c r="F116" s="67">
        <v>38</v>
      </c>
      <c r="G116" s="67">
        <v>0</v>
      </c>
      <c r="H116" s="67">
        <v>0</v>
      </c>
      <c r="I116" s="67">
        <v>0</v>
      </c>
      <c r="J116" s="67">
        <f t="shared" si="37"/>
        <v>38</v>
      </c>
      <c r="K116" s="67">
        <f t="shared" si="37"/>
        <v>38</v>
      </c>
      <c r="L116" s="67">
        <f t="shared" si="37"/>
        <v>38</v>
      </c>
      <c r="M116" s="67">
        <f t="shared" si="36"/>
        <v>0</v>
      </c>
      <c r="N116" s="67">
        <f t="shared" si="36"/>
        <v>0</v>
      </c>
      <c r="P116" s="70">
        <f t="shared" si="26"/>
        <v>6</v>
      </c>
      <c r="Q116" s="70">
        <f t="shared" si="27"/>
        <v>16</v>
      </c>
      <c r="R116" s="70">
        <f t="shared" si="28"/>
        <v>8</v>
      </c>
      <c r="S116" s="70">
        <f t="shared" si="29"/>
        <v>4</v>
      </c>
      <c r="T116" s="70">
        <f t="shared" si="30"/>
        <v>2</v>
      </c>
      <c r="U116" s="70">
        <f t="shared" si="31"/>
        <v>1</v>
      </c>
      <c r="V116" s="66">
        <f t="shared" si="35"/>
        <v>114</v>
      </c>
    </row>
    <row r="117" spans="1:22" ht="12.75" x14ac:dyDescent="0.2">
      <c r="A117" s="66">
        <v>115</v>
      </c>
      <c r="B117" s="66">
        <f t="shared" si="33"/>
        <v>38</v>
      </c>
      <c r="C117" s="67">
        <f t="shared" si="34"/>
        <v>117</v>
      </c>
      <c r="D117" s="68">
        <f t="shared" si="23"/>
        <v>37</v>
      </c>
      <c r="E117" s="71">
        <f t="shared" si="24"/>
        <v>154</v>
      </c>
      <c r="F117" s="67">
        <v>37</v>
      </c>
      <c r="G117" s="67">
        <v>1</v>
      </c>
      <c r="H117" s="67">
        <v>0</v>
      </c>
      <c r="I117" s="67">
        <v>0</v>
      </c>
      <c r="J117" s="67">
        <f t="shared" si="37"/>
        <v>39</v>
      </c>
      <c r="K117" s="67">
        <f t="shared" si="37"/>
        <v>39</v>
      </c>
      <c r="L117" s="67">
        <f t="shared" si="37"/>
        <v>39</v>
      </c>
      <c r="M117" s="67">
        <f t="shared" si="36"/>
        <v>0</v>
      </c>
      <c r="N117" s="67">
        <f t="shared" si="36"/>
        <v>0</v>
      </c>
      <c r="P117" s="70">
        <f t="shared" si="26"/>
        <v>6</v>
      </c>
      <c r="Q117" s="70">
        <f t="shared" si="27"/>
        <v>16</v>
      </c>
      <c r="R117" s="70">
        <f t="shared" si="28"/>
        <v>8</v>
      </c>
      <c r="S117" s="70">
        <f t="shared" si="29"/>
        <v>4</v>
      </c>
      <c r="T117" s="70">
        <f t="shared" si="30"/>
        <v>2</v>
      </c>
      <c r="U117" s="70">
        <f t="shared" si="31"/>
        <v>1</v>
      </c>
      <c r="V117" s="66">
        <f t="shared" si="35"/>
        <v>115</v>
      </c>
    </row>
    <row r="118" spans="1:22" ht="12.75" x14ac:dyDescent="0.2">
      <c r="A118" s="66">
        <v>116</v>
      </c>
      <c r="B118" s="66">
        <f t="shared" si="33"/>
        <v>38</v>
      </c>
      <c r="C118" s="67">
        <f t="shared" si="34"/>
        <v>120</v>
      </c>
      <c r="D118" s="68">
        <f t="shared" si="23"/>
        <v>37</v>
      </c>
      <c r="E118" s="71">
        <f t="shared" si="24"/>
        <v>157</v>
      </c>
      <c r="F118" s="67">
        <v>36</v>
      </c>
      <c r="G118" s="67">
        <v>2</v>
      </c>
      <c r="H118" s="67">
        <v>0</v>
      </c>
      <c r="I118" s="67">
        <v>0</v>
      </c>
      <c r="J118" s="67">
        <f t="shared" si="37"/>
        <v>40</v>
      </c>
      <c r="K118" s="67">
        <f t="shared" si="37"/>
        <v>40</v>
      </c>
      <c r="L118" s="67">
        <f t="shared" si="37"/>
        <v>40</v>
      </c>
      <c r="M118" s="67">
        <f t="shared" si="36"/>
        <v>0</v>
      </c>
      <c r="N118" s="67">
        <f t="shared" si="36"/>
        <v>0</v>
      </c>
      <c r="P118" s="70">
        <f t="shared" si="26"/>
        <v>6</v>
      </c>
      <c r="Q118" s="70">
        <f t="shared" si="27"/>
        <v>16</v>
      </c>
      <c r="R118" s="70">
        <f t="shared" si="28"/>
        <v>8</v>
      </c>
      <c r="S118" s="70">
        <f t="shared" si="29"/>
        <v>4</v>
      </c>
      <c r="T118" s="70">
        <f t="shared" si="30"/>
        <v>2</v>
      </c>
      <c r="U118" s="70">
        <f t="shared" si="31"/>
        <v>1</v>
      </c>
      <c r="V118" s="66">
        <f t="shared" si="35"/>
        <v>116</v>
      </c>
    </row>
    <row r="119" spans="1:22" ht="12.75" x14ac:dyDescent="0.2">
      <c r="A119" s="66">
        <v>117</v>
      </c>
      <c r="B119" s="66">
        <f t="shared" si="33"/>
        <v>39</v>
      </c>
      <c r="C119" s="67">
        <f t="shared" si="34"/>
        <v>117</v>
      </c>
      <c r="D119" s="68">
        <f t="shared" si="23"/>
        <v>38</v>
      </c>
      <c r="E119" s="71">
        <f t="shared" si="24"/>
        <v>155</v>
      </c>
      <c r="F119" s="67">
        <v>39</v>
      </c>
      <c r="G119" s="67">
        <v>0</v>
      </c>
      <c r="H119" s="67">
        <v>0</v>
      </c>
      <c r="I119" s="67">
        <v>0</v>
      </c>
      <c r="J119" s="67">
        <f t="shared" si="37"/>
        <v>39</v>
      </c>
      <c r="K119" s="67">
        <f t="shared" si="37"/>
        <v>39</v>
      </c>
      <c r="L119" s="67">
        <f t="shared" si="37"/>
        <v>39</v>
      </c>
      <c r="M119" s="67">
        <f t="shared" si="36"/>
        <v>0</v>
      </c>
      <c r="N119" s="67">
        <f t="shared" si="36"/>
        <v>0</v>
      </c>
      <c r="P119" s="70">
        <f t="shared" si="26"/>
        <v>7</v>
      </c>
      <c r="Q119" s="70">
        <f t="shared" si="27"/>
        <v>16</v>
      </c>
      <c r="R119" s="70">
        <f t="shared" si="28"/>
        <v>8</v>
      </c>
      <c r="S119" s="70">
        <f t="shared" si="29"/>
        <v>4</v>
      </c>
      <c r="T119" s="70">
        <f t="shared" si="30"/>
        <v>2</v>
      </c>
      <c r="U119" s="70">
        <f t="shared" si="31"/>
        <v>1</v>
      </c>
      <c r="V119" s="66">
        <f t="shared" si="35"/>
        <v>117</v>
      </c>
    </row>
    <row r="120" spans="1:22" ht="12.75" x14ac:dyDescent="0.2">
      <c r="A120" s="66">
        <v>118</v>
      </c>
      <c r="B120" s="66">
        <f t="shared" si="33"/>
        <v>39</v>
      </c>
      <c r="C120" s="67">
        <f t="shared" si="34"/>
        <v>120</v>
      </c>
      <c r="D120" s="68">
        <f t="shared" si="23"/>
        <v>38</v>
      </c>
      <c r="E120" s="71">
        <f t="shared" si="24"/>
        <v>158</v>
      </c>
      <c r="F120" s="67">
        <v>38</v>
      </c>
      <c r="G120" s="67">
        <v>1</v>
      </c>
      <c r="H120" s="67">
        <v>0</v>
      </c>
      <c r="I120" s="67">
        <v>0</v>
      </c>
      <c r="J120" s="67">
        <f t="shared" si="37"/>
        <v>40</v>
      </c>
      <c r="K120" s="67">
        <f t="shared" si="37"/>
        <v>40</v>
      </c>
      <c r="L120" s="67">
        <f t="shared" si="37"/>
        <v>40</v>
      </c>
      <c r="M120" s="67">
        <f t="shared" si="36"/>
        <v>0</v>
      </c>
      <c r="N120" s="67">
        <f t="shared" si="36"/>
        <v>0</v>
      </c>
      <c r="P120" s="70">
        <f t="shared" si="26"/>
        <v>7</v>
      </c>
      <c r="Q120" s="70">
        <f t="shared" si="27"/>
        <v>16</v>
      </c>
      <c r="R120" s="70">
        <f t="shared" si="28"/>
        <v>8</v>
      </c>
      <c r="S120" s="70">
        <f t="shared" si="29"/>
        <v>4</v>
      </c>
      <c r="T120" s="70">
        <f t="shared" si="30"/>
        <v>2</v>
      </c>
      <c r="U120" s="70">
        <f t="shared" si="31"/>
        <v>1</v>
      </c>
      <c r="V120" s="66">
        <f t="shared" si="35"/>
        <v>118</v>
      </c>
    </row>
    <row r="121" spans="1:22" ht="12.75" x14ac:dyDescent="0.2">
      <c r="A121" s="66">
        <v>119</v>
      </c>
      <c r="B121" s="66">
        <f t="shared" si="33"/>
        <v>39</v>
      </c>
      <c r="C121" s="67">
        <f t="shared" si="34"/>
        <v>123</v>
      </c>
      <c r="D121" s="68">
        <f t="shared" si="23"/>
        <v>38</v>
      </c>
      <c r="E121" s="71">
        <f t="shared" si="24"/>
        <v>161</v>
      </c>
      <c r="F121" s="67">
        <v>37</v>
      </c>
      <c r="G121" s="67">
        <v>2</v>
      </c>
      <c r="H121" s="67">
        <v>0</v>
      </c>
      <c r="I121" s="67">
        <v>0</v>
      </c>
      <c r="J121" s="67">
        <f t="shared" si="37"/>
        <v>41</v>
      </c>
      <c r="K121" s="67">
        <f t="shared" si="37"/>
        <v>41</v>
      </c>
      <c r="L121" s="67">
        <f t="shared" si="37"/>
        <v>41</v>
      </c>
      <c r="M121" s="67">
        <f t="shared" si="36"/>
        <v>0</v>
      </c>
      <c r="N121" s="67">
        <f t="shared" si="36"/>
        <v>0</v>
      </c>
      <c r="P121" s="70">
        <f t="shared" si="26"/>
        <v>7</v>
      </c>
      <c r="Q121" s="70">
        <f t="shared" si="27"/>
        <v>16</v>
      </c>
      <c r="R121" s="70">
        <f t="shared" si="28"/>
        <v>8</v>
      </c>
      <c r="S121" s="70">
        <f t="shared" si="29"/>
        <v>4</v>
      </c>
      <c r="T121" s="70">
        <f t="shared" si="30"/>
        <v>2</v>
      </c>
      <c r="U121" s="70">
        <f t="shared" si="31"/>
        <v>1</v>
      </c>
      <c r="V121" s="66">
        <f t="shared" si="35"/>
        <v>119</v>
      </c>
    </row>
    <row r="122" spans="1:22" ht="12.75" x14ac:dyDescent="0.2">
      <c r="A122" s="66">
        <v>120</v>
      </c>
      <c r="B122" s="66">
        <f t="shared" si="33"/>
        <v>40</v>
      </c>
      <c r="C122" s="67">
        <f t="shared" si="34"/>
        <v>120</v>
      </c>
      <c r="D122" s="68">
        <f t="shared" si="23"/>
        <v>39</v>
      </c>
      <c r="E122" s="71">
        <f t="shared" si="24"/>
        <v>159</v>
      </c>
      <c r="F122" s="67">
        <v>40</v>
      </c>
      <c r="G122" s="67">
        <v>0</v>
      </c>
      <c r="H122" s="67">
        <v>0</v>
      </c>
      <c r="I122" s="67">
        <v>0</v>
      </c>
      <c r="J122" s="67">
        <f t="shared" si="37"/>
        <v>40</v>
      </c>
      <c r="K122" s="67">
        <f t="shared" si="37"/>
        <v>40</v>
      </c>
      <c r="L122" s="67">
        <f t="shared" si="37"/>
        <v>40</v>
      </c>
      <c r="M122" s="67">
        <f t="shared" si="36"/>
        <v>0</v>
      </c>
      <c r="N122" s="67">
        <f t="shared" si="36"/>
        <v>0</v>
      </c>
      <c r="P122" s="70">
        <f t="shared" si="26"/>
        <v>8</v>
      </c>
      <c r="Q122" s="70">
        <f t="shared" si="27"/>
        <v>16</v>
      </c>
      <c r="R122" s="70">
        <f t="shared" si="28"/>
        <v>8</v>
      </c>
      <c r="S122" s="70">
        <f t="shared" si="29"/>
        <v>4</v>
      </c>
      <c r="T122" s="70">
        <f t="shared" si="30"/>
        <v>2</v>
      </c>
      <c r="U122" s="70">
        <f t="shared" si="31"/>
        <v>1</v>
      </c>
      <c r="V122" s="66">
        <f t="shared" si="35"/>
        <v>120</v>
      </c>
    </row>
    <row r="123" spans="1:22" ht="12.75" x14ac:dyDescent="0.2">
      <c r="A123" s="66">
        <v>121</v>
      </c>
      <c r="B123" s="66">
        <f t="shared" si="33"/>
        <v>40</v>
      </c>
      <c r="C123" s="67">
        <f t="shared" si="34"/>
        <v>123</v>
      </c>
      <c r="D123" s="68">
        <f t="shared" si="23"/>
        <v>39</v>
      </c>
      <c r="E123" s="71">
        <f t="shared" si="24"/>
        <v>162</v>
      </c>
      <c r="F123" s="67">
        <v>39</v>
      </c>
      <c r="G123" s="67">
        <v>1</v>
      </c>
      <c r="H123" s="67">
        <v>0</v>
      </c>
      <c r="I123" s="67">
        <v>0</v>
      </c>
      <c r="J123" s="67">
        <f t="shared" si="37"/>
        <v>41</v>
      </c>
      <c r="K123" s="67">
        <f t="shared" si="37"/>
        <v>41</v>
      </c>
      <c r="L123" s="67">
        <f t="shared" si="37"/>
        <v>41</v>
      </c>
      <c r="M123" s="67">
        <f t="shared" si="36"/>
        <v>0</v>
      </c>
      <c r="N123" s="67">
        <f t="shared" si="36"/>
        <v>0</v>
      </c>
      <c r="P123" s="70">
        <f t="shared" si="26"/>
        <v>8</v>
      </c>
      <c r="Q123" s="70">
        <f t="shared" si="27"/>
        <v>16</v>
      </c>
      <c r="R123" s="70">
        <f t="shared" si="28"/>
        <v>8</v>
      </c>
      <c r="S123" s="70">
        <f t="shared" si="29"/>
        <v>4</v>
      </c>
      <c r="T123" s="70">
        <f t="shared" si="30"/>
        <v>2</v>
      </c>
      <c r="U123" s="70">
        <f t="shared" si="31"/>
        <v>1</v>
      </c>
      <c r="V123" s="66">
        <f t="shared" si="35"/>
        <v>121</v>
      </c>
    </row>
    <row r="124" spans="1:22" ht="12.75" x14ac:dyDescent="0.2">
      <c r="A124" s="66">
        <v>122</v>
      </c>
      <c r="B124" s="66">
        <f t="shared" si="33"/>
        <v>40</v>
      </c>
      <c r="C124" s="67">
        <f t="shared" si="34"/>
        <v>126</v>
      </c>
      <c r="D124" s="68">
        <f t="shared" si="23"/>
        <v>39</v>
      </c>
      <c r="E124" s="71">
        <f t="shared" si="24"/>
        <v>165</v>
      </c>
      <c r="F124" s="67">
        <v>38</v>
      </c>
      <c r="G124" s="67">
        <v>2</v>
      </c>
      <c r="H124" s="67">
        <v>0</v>
      </c>
      <c r="I124" s="67">
        <v>0</v>
      </c>
      <c r="J124" s="67">
        <f t="shared" si="37"/>
        <v>42</v>
      </c>
      <c r="K124" s="67">
        <f t="shared" si="37"/>
        <v>42</v>
      </c>
      <c r="L124" s="67">
        <f t="shared" si="37"/>
        <v>42</v>
      </c>
      <c r="M124" s="67">
        <f t="shared" si="36"/>
        <v>0</v>
      </c>
      <c r="N124" s="67">
        <f t="shared" si="36"/>
        <v>0</v>
      </c>
      <c r="P124" s="70">
        <f t="shared" si="26"/>
        <v>8</v>
      </c>
      <c r="Q124" s="70">
        <f t="shared" si="27"/>
        <v>16</v>
      </c>
      <c r="R124" s="70">
        <f t="shared" si="28"/>
        <v>8</v>
      </c>
      <c r="S124" s="70">
        <f t="shared" si="29"/>
        <v>4</v>
      </c>
      <c r="T124" s="70">
        <f t="shared" si="30"/>
        <v>2</v>
      </c>
      <c r="U124" s="70">
        <f t="shared" si="31"/>
        <v>1</v>
      </c>
      <c r="V124" s="66">
        <f t="shared" si="35"/>
        <v>122</v>
      </c>
    </row>
    <row r="125" spans="1:22" ht="12.75" x14ac:dyDescent="0.2">
      <c r="A125" s="66">
        <v>123</v>
      </c>
      <c r="B125" s="66">
        <f t="shared" si="33"/>
        <v>41</v>
      </c>
      <c r="C125" s="67">
        <f t="shared" si="34"/>
        <v>123</v>
      </c>
      <c r="D125" s="68">
        <f t="shared" si="23"/>
        <v>40</v>
      </c>
      <c r="E125" s="71">
        <f t="shared" si="24"/>
        <v>163</v>
      </c>
      <c r="F125" s="67">
        <v>41</v>
      </c>
      <c r="G125" s="67">
        <v>0</v>
      </c>
      <c r="H125" s="67">
        <v>0</v>
      </c>
      <c r="I125" s="67">
        <v>0</v>
      </c>
      <c r="J125" s="67">
        <f t="shared" si="37"/>
        <v>41</v>
      </c>
      <c r="K125" s="67">
        <f t="shared" si="37"/>
        <v>41</v>
      </c>
      <c r="L125" s="67">
        <f t="shared" si="37"/>
        <v>41</v>
      </c>
      <c r="M125" s="67">
        <f t="shared" si="36"/>
        <v>0</v>
      </c>
      <c r="N125" s="67">
        <f t="shared" si="36"/>
        <v>0</v>
      </c>
      <c r="P125" s="70">
        <f t="shared" si="26"/>
        <v>9</v>
      </c>
      <c r="Q125" s="70">
        <f t="shared" si="27"/>
        <v>16</v>
      </c>
      <c r="R125" s="70">
        <f t="shared" si="28"/>
        <v>8</v>
      </c>
      <c r="S125" s="70">
        <f t="shared" si="29"/>
        <v>4</v>
      </c>
      <c r="T125" s="70">
        <f t="shared" si="30"/>
        <v>2</v>
      </c>
      <c r="U125" s="70">
        <f t="shared" si="31"/>
        <v>1</v>
      </c>
      <c r="V125" s="66">
        <f t="shared" si="35"/>
        <v>123</v>
      </c>
    </row>
    <row r="126" spans="1:22" ht="12.75" x14ac:dyDescent="0.2">
      <c r="A126" s="66">
        <v>124</v>
      </c>
      <c r="B126" s="66">
        <f t="shared" si="33"/>
        <v>41</v>
      </c>
      <c r="C126" s="67">
        <f t="shared" si="34"/>
        <v>126</v>
      </c>
      <c r="D126" s="68">
        <f t="shared" si="23"/>
        <v>40</v>
      </c>
      <c r="E126" s="71">
        <f t="shared" si="24"/>
        <v>166</v>
      </c>
      <c r="F126" s="67">
        <v>40</v>
      </c>
      <c r="G126" s="67">
        <v>1</v>
      </c>
      <c r="H126" s="67">
        <v>0</v>
      </c>
      <c r="I126" s="67">
        <v>0</v>
      </c>
      <c r="J126" s="67">
        <f t="shared" si="37"/>
        <v>42</v>
      </c>
      <c r="K126" s="67">
        <f t="shared" si="37"/>
        <v>42</v>
      </c>
      <c r="L126" s="67">
        <f t="shared" si="37"/>
        <v>42</v>
      </c>
      <c r="M126" s="67">
        <f t="shared" si="36"/>
        <v>0</v>
      </c>
      <c r="N126" s="67">
        <f t="shared" si="36"/>
        <v>0</v>
      </c>
      <c r="P126" s="70">
        <f t="shared" si="26"/>
        <v>9</v>
      </c>
      <c r="Q126" s="70">
        <f t="shared" si="27"/>
        <v>16</v>
      </c>
      <c r="R126" s="70">
        <f t="shared" si="28"/>
        <v>8</v>
      </c>
      <c r="S126" s="70">
        <f t="shared" si="29"/>
        <v>4</v>
      </c>
      <c r="T126" s="70">
        <f t="shared" si="30"/>
        <v>2</v>
      </c>
      <c r="U126" s="70">
        <f t="shared" si="31"/>
        <v>1</v>
      </c>
      <c r="V126" s="66">
        <f t="shared" si="35"/>
        <v>124</v>
      </c>
    </row>
    <row r="127" spans="1:22" ht="12.75" x14ac:dyDescent="0.2">
      <c r="A127" s="66">
        <v>125</v>
      </c>
      <c r="B127" s="66">
        <f t="shared" si="33"/>
        <v>41</v>
      </c>
      <c r="C127" s="67">
        <f t="shared" si="34"/>
        <v>129</v>
      </c>
      <c r="D127" s="68">
        <f t="shared" si="23"/>
        <v>40</v>
      </c>
      <c r="E127" s="71">
        <f t="shared" si="24"/>
        <v>169</v>
      </c>
      <c r="F127" s="67">
        <v>39</v>
      </c>
      <c r="G127" s="67">
        <v>2</v>
      </c>
      <c r="H127" s="67">
        <v>0</v>
      </c>
      <c r="I127" s="67">
        <v>0</v>
      </c>
      <c r="J127" s="67">
        <f t="shared" si="37"/>
        <v>43</v>
      </c>
      <c r="K127" s="67">
        <f t="shared" si="37"/>
        <v>43</v>
      </c>
      <c r="L127" s="67">
        <f t="shared" si="37"/>
        <v>43</v>
      </c>
      <c r="M127" s="67">
        <f t="shared" si="36"/>
        <v>0</v>
      </c>
      <c r="N127" s="67">
        <f t="shared" si="36"/>
        <v>0</v>
      </c>
      <c r="P127" s="70">
        <f t="shared" si="26"/>
        <v>9</v>
      </c>
      <c r="Q127" s="70">
        <f t="shared" si="27"/>
        <v>16</v>
      </c>
      <c r="R127" s="70">
        <f t="shared" si="28"/>
        <v>8</v>
      </c>
      <c r="S127" s="70">
        <f t="shared" si="29"/>
        <v>4</v>
      </c>
      <c r="T127" s="70">
        <f t="shared" si="30"/>
        <v>2</v>
      </c>
      <c r="U127" s="70">
        <f t="shared" si="31"/>
        <v>1</v>
      </c>
      <c r="V127" s="66">
        <f t="shared" si="35"/>
        <v>125</v>
      </c>
    </row>
    <row r="128" spans="1:22" ht="12.75" x14ac:dyDescent="0.2">
      <c r="A128" s="66">
        <v>126</v>
      </c>
      <c r="B128" s="66">
        <f t="shared" si="33"/>
        <v>42</v>
      </c>
      <c r="C128" s="67">
        <f t="shared" si="34"/>
        <v>126</v>
      </c>
      <c r="D128" s="68">
        <f t="shared" si="23"/>
        <v>41</v>
      </c>
      <c r="E128" s="71">
        <f t="shared" si="24"/>
        <v>167</v>
      </c>
      <c r="F128" s="67">
        <v>42</v>
      </c>
      <c r="G128" s="67">
        <v>0</v>
      </c>
      <c r="H128" s="67">
        <v>0</v>
      </c>
      <c r="I128" s="67">
        <v>0</v>
      </c>
      <c r="J128" s="67">
        <f t="shared" si="37"/>
        <v>42</v>
      </c>
      <c r="K128" s="67">
        <f t="shared" si="37"/>
        <v>42</v>
      </c>
      <c r="L128" s="67">
        <f t="shared" si="37"/>
        <v>42</v>
      </c>
      <c r="M128" s="67">
        <f t="shared" si="36"/>
        <v>0</v>
      </c>
      <c r="N128" s="67">
        <f t="shared" si="36"/>
        <v>0</v>
      </c>
      <c r="P128" s="70">
        <f t="shared" si="26"/>
        <v>10</v>
      </c>
      <c r="Q128" s="70">
        <f t="shared" si="27"/>
        <v>16</v>
      </c>
      <c r="R128" s="70">
        <f t="shared" si="28"/>
        <v>8</v>
      </c>
      <c r="S128" s="70">
        <f t="shared" si="29"/>
        <v>4</v>
      </c>
      <c r="T128" s="70">
        <f t="shared" si="30"/>
        <v>2</v>
      </c>
      <c r="U128" s="70">
        <f t="shared" si="31"/>
        <v>1</v>
      </c>
      <c r="V128" s="66">
        <f t="shared" si="35"/>
        <v>126</v>
      </c>
    </row>
    <row r="129" spans="1:22" ht="12.75" x14ac:dyDescent="0.2">
      <c r="A129" s="66">
        <v>127</v>
      </c>
      <c r="B129" s="66">
        <f t="shared" si="33"/>
        <v>42</v>
      </c>
      <c r="C129" s="67">
        <f t="shared" si="34"/>
        <v>129</v>
      </c>
      <c r="D129" s="68">
        <f t="shared" si="23"/>
        <v>41</v>
      </c>
      <c r="E129" s="71">
        <f t="shared" si="24"/>
        <v>170</v>
      </c>
      <c r="F129" s="67">
        <v>41</v>
      </c>
      <c r="G129" s="67">
        <v>1</v>
      </c>
      <c r="H129" s="67">
        <v>0</v>
      </c>
      <c r="I129" s="67">
        <v>0</v>
      </c>
      <c r="J129" s="67">
        <f t="shared" si="37"/>
        <v>43</v>
      </c>
      <c r="K129" s="67">
        <f t="shared" si="37"/>
        <v>43</v>
      </c>
      <c r="L129" s="67">
        <f t="shared" si="37"/>
        <v>43</v>
      </c>
      <c r="M129" s="67">
        <f t="shared" si="36"/>
        <v>0</v>
      </c>
      <c r="N129" s="67">
        <f t="shared" si="36"/>
        <v>0</v>
      </c>
      <c r="P129" s="70">
        <f t="shared" si="26"/>
        <v>10</v>
      </c>
      <c r="Q129" s="70">
        <f t="shared" si="27"/>
        <v>16</v>
      </c>
      <c r="R129" s="70">
        <f t="shared" si="28"/>
        <v>8</v>
      </c>
      <c r="S129" s="70">
        <f t="shared" si="29"/>
        <v>4</v>
      </c>
      <c r="T129" s="70">
        <f t="shared" si="30"/>
        <v>2</v>
      </c>
      <c r="U129" s="70">
        <f t="shared" si="31"/>
        <v>1</v>
      </c>
      <c r="V129" s="66">
        <f t="shared" si="35"/>
        <v>127</v>
      </c>
    </row>
    <row r="130" spans="1:22" ht="12.75" x14ac:dyDescent="0.2">
      <c r="A130" s="66">
        <v>128</v>
      </c>
      <c r="B130" s="66">
        <f t="shared" si="33"/>
        <v>42</v>
      </c>
      <c r="C130" s="67">
        <f t="shared" si="34"/>
        <v>132</v>
      </c>
      <c r="D130" s="68">
        <f t="shared" si="23"/>
        <v>41</v>
      </c>
      <c r="E130" s="71">
        <f t="shared" si="24"/>
        <v>173</v>
      </c>
      <c r="F130" s="67">
        <v>40</v>
      </c>
      <c r="G130" s="67">
        <v>2</v>
      </c>
      <c r="H130" s="67">
        <v>0</v>
      </c>
      <c r="I130" s="67">
        <v>0</v>
      </c>
      <c r="J130" s="67">
        <f t="shared" si="37"/>
        <v>44</v>
      </c>
      <c r="K130" s="67">
        <f t="shared" si="37"/>
        <v>44</v>
      </c>
      <c r="L130" s="67">
        <f t="shared" si="37"/>
        <v>44</v>
      </c>
      <c r="M130" s="67">
        <f t="shared" si="36"/>
        <v>0</v>
      </c>
      <c r="N130" s="67">
        <f t="shared" si="36"/>
        <v>0</v>
      </c>
      <c r="P130" s="70">
        <f t="shared" si="26"/>
        <v>10</v>
      </c>
      <c r="Q130" s="70">
        <f t="shared" si="27"/>
        <v>16</v>
      </c>
      <c r="R130" s="70">
        <f t="shared" si="28"/>
        <v>8</v>
      </c>
      <c r="S130" s="70">
        <f t="shared" si="29"/>
        <v>4</v>
      </c>
      <c r="T130" s="70">
        <f t="shared" si="30"/>
        <v>2</v>
      </c>
      <c r="U130" s="70">
        <f t="shared" si="31"/>
        <v>1</v>
      </c>
      <c r="V130" s="66">
        <f t="shared" si="35"/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workbookViewId="0">
      <selection activeCell="A14" sqref="A14:XFD14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9.140625" style="67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2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2" ht="12.75" x14ac:dyDescent="0.2">
      <c r="A2" s="66">
        <v>0</v>
      </c>
      <c r="B2" s="66">
        <f t="shared" ref="B2:B65" si="0">SUM(F2:I2)</f>
        <v>0</v>
      </c>
      <c r="C2" s="67">
        <f t="shared" ref="C2:C65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 t="shared" ref="J2:L21" si="2">$F2*1+$G2*2+$H2*2+$I2*3</f>
        <v>0</v>
      </c>
      <c r="K2" s="67">
        <f t="shared" si="2"/>
        <v>0</v>
      </c>
      <c r="L2" s="67">
        <f t="shared" si="2"/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65" si="3">F2*3+G2*4+H2*5+I2*6</f>
        <v>0</v>
      </c>
    </row>
    <row r="3" spans="1:22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4">SUM(P3:U3)</f>
        <v>0</v>
      </c>
      <c r="E3" s="71">
        <f t="shared" ref="E3:E66" si="5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si="2"/>
        <v>0</v>
      </c>
      <c r="K3" s="67">
        <f t="shared" si="2"/>
        <v>0</v>
      </c>
      <c r="L3" s="67">
        <f t="shared" si="2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3"/>
        <v>0</v>
      </c>
    </row>
    <row r="4" spans="1:22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4"/>
        <v>1</v>
      </c>
      <c r="E4" s="71">
        <f t="shared" si="5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2"/>
        <v>0</v>
      </c>
      <c r="K4" s="67">
        <f t="shared" si="2"/>
        <v>0</v>
      </c>
      <c r="L4" s="67">
        <f t="shared" si="2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3"/>
        <v>0</v>
      </c>
    </row>
    <row r="5" spans="1:22" ht="12.75" x14ac:dyDescent="0.2">
      <c r="A5" s="66">
        <v>3</v>
      </c>
      <c r="B5" s="66">
        <f t="shared" si="0"/>
        <v>0</v>
      </c>
      <c r="C5" s="67">
        <f t="shared" si="1"/>
        <v>0</v>
      </c>
      <c r="D5" s="68">
        <f t="shared" si="4"/>
        <v>0</v>
      </c>
      <c r="E5" s="71">
        <f t="shared" si="5"/>
        <v>0</v>
      </c>
      <c r="F5" s="67">
        <v>0</v>
      </c>
      <c r="G5" s="67">
        <v>0</v>
      </c>
      <c r="H5" s="67">
        <v>0</v>
      </c>
      <c r="I5" s="67">
        <v>0</v>
      </c>
      <c r="J5" s="67">
        <f t="shared" si="2"/>
        <v>0</v>
      </c>
      <c r="K5" s="67">
        <f t="shared" si="2"/>
        <v>0</v>
      </c>
      <c r="L5" s="67">
        <f t="shared" si="2"/>
        <v>0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0</v>
      </c>
      <c r="U5" s="70">
        <f t="shared" si="12"/>
        <v>0</v>
      </c>
      <c r="V5" s="66">
        <f t="shared" si="3"/>
        <v>0</v>
      </c>
    </row>
    <row r="6" spans="1:22" ht="12.75" x14ac:dyDescent="0.2">
      <c r="A6" s="66">
        <v>4</v>
      </c>
      <c r="B6" s="66">
        <f t="shared" si="0"/>
        <v>1</v>
      </c>
      <c r="C6" s="67">
        <f t="shared" si="1"/>
        <v>6</v>
      </c>
      <c r="D6" s="68">
        <f t="shared" si="4"/>
        <v>0</v>
      </c>
      <c r="E6" s="71">
        <f t="shared" si="5"/>
        <v>6</v>
      </c>
      <c r="F6" s="67">
        <v>0</v>
      </c>
      <c r="G6" s="67">
        <v>1</v>
      </c>
      <c r="H6" s="67">
        <v>0</v>
      </c>
      <c r="I6" s="67">
        <v>0</v>
      </c>
      <c r="J6" s="67">
        <f t="shared" si="2"/>
        <v>2</v>
      </c>
      <c r="K6" s="67">
        <f t="shared" si="2"/>
        <v>2</v>
      </c>
      <c r="L6" s="67">
        <f t="shared" si="2"/>
        <v>2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0</v>
      </c>
      <c r="U6" s="70">
        <f t="shared" si="12"/>
        <v>0</v>
      </c>
      <c r="V6" s="66">
        <f t="shared" si="3"/>
        <v>4</v>
      </c>
    </row>
    <row r="7" spans="1:22" ht="12.75" x14ac:dyDescent="0.2">
      <c r="A7" s="66">
        <v>5</v>
      </c>
      <c r="B7" s="66">
        <f t="shared" si="0"/>
        <v>1</v>
      </c>
      <c r="C7" s="67">
        <f t="shared" si="1"/>
        <v>10</v>
      </c>
      <c r="D7" s="68">
        <f t="shared" si="4"/>
        <v>0</v>
      </c>
      <c r="E7" s="71">
        <f t="shared" si="5"/>
        <v>10</v>
      </c>
      <c r="F7" s="67">
        <v>0</v>
      </c>
      <c r="G7" s="67">
        <v>0</v>
      </c>
      <c r="H7" s="67">
        <v>1</v>
      </c>
      <c r="I7" s="67">
        <v>0</v>
      </c>
      <c r="J7" s="67">
        <f t="shared" si="2"/>
        <v>2</v>
      </c>
      <c r="K7" s="67">
        <f t="shared" si="2"/>
        <v>2</v>
      </c>
      <c r="L7" s="67">
        <f t="shared" si="2"/>
        <v>2</v>
      </c>
      <c r="M7" s="67">
        <f t="shared" si="6"/>
        <v>2</v>
      </c>
      <c r="N7" s="67">
        <f t="shared" si="6"/>
        <v>2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f t="shared" si="11"/>
        <v>0</v>
      </c>
      <c r="U7" s="70">
        <f t="shared" si="12"/>
        <v>0</v>
      </c>
      <c r="V7" s="66">
        <f t="shared" si="3"/>
        <v>5</v>
      </c>
    </row>
    <row r="8" spans="1:22" ht="12.75" x14ac:dyDescent="0.2">
      <c r="A8" s="66">
        <v>6</v>
      </c>
      <c r="B8" s="66">
        <f t="shared" si="0"/>
        <v>2</v>
      </c>
      <c r="C8" s="67">
        <f t="shared" si="1"/>
        <v>6</v>
      </c>
      <c r="D8" s="68">
        <f t="shared" si="4"/>
        <v>1</v>
      </c>
      <c r="E8" s="71">
        <f t="shared" si="5"/>
        <v>7</v>
      </c>
      <c r="F8" s="67">
        <v>2</v>
      </c>
      <c r="G8" s="67">
        <v>0</v>
      </c>
      <c r="H8" s="67">
        <v>0</v>
      </c>
      <c r="I8" s="67">
        <v>0</v>
      </c>
      <c r="J8" s="67">
        <f t="shared" si="2"/>
        <v>2</v>
      </c>
      <c r="K8" s="67">
        <f t="shared" si="2"/>
        <v>2</v>
      </c>
      <c r="L8" s="67">
        <f t="shared" si="2"/>
        <v>2</v>
      </c>
      <c r="M8" s="67">
        <f t="shared" si="6"/>
        <v>0</v>
      </c>
      <c r="N8" s="67">
        <f t="shared" si="6"/>
        <v>0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0</v>
      </c>
      <c r="T8" s="70">
        <f t="shared" si="11"/>
        <v>0</v>
      </c>
      <c r="U8" s="70">
        <f t="shared" si="12"/>
        <v>1</v>
      </c>
      <c r="V8" s="66">
        <f t="shared" si="3"/>
        <v>6</v>
      </c>
    </row>
    <row r="9" spans="1:22" ht="12.75" x14ac:dyDescent="0.2">
      <c r="A9" s="66">
        <v>7</v>
      </c>
      <c r="B9" s="66">
        <f t="shared" si="0"/>
        <v>2</v>
      </c>
      <c r="C9" s="67">
        <f t="shared" si="1"/>
        <v>9</v>
      </c>
      <c r="D9" s="68">
        <f t="shared" si="4"/>
        <v>1</v>
      </c>
      <c r="E9" s="71">
        <f t="shared" si="5"/>
        <v>10</v>
      </c>
      <c r="F9" s="67">
        <v>1</v>
      </c>
      <c r="G9" s="67">
        <v>1</v>
      </c>
      <c r="H9" s="67">
        <v>0</v>
      </c>
      <c r="I9" s="67">
        <v>0</v>
      </c>
      <c r="J9" s="67">
        <f t="shared" si="2"/>
        <v>3</v>
      </c>
      <c r="K9" s="67">
        <f t="shared" si="2"/>
        <v>3</v>
      </c>
      <c r="L9" s="67">
        <f t="shared" si="2"/>
        <v>3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0</v>
      </c>
      <c r="T9" s="70">
        <f t="shared" si="11"/>
        <v>0</v>
      </c>
      <c r="U9" s="70">
        <f t="shared" si="12"/>
        <v>1</v>
      </c>
      <c r="V9" s="66">
        <f t="shared" si="3"/>
        <v>7</v>
      </c>
    </row>
    <row r="10" spans="1:22" ht="12.75" x14ac:dyDescent="0.2">
      <c r="A10" s="66">
        <v>8</v>
      </c>
      <c r="B10" s="66">
        <f t="shared" si="0"/>
        <v>2</v>
      </c>
      <c r="C10" s="67">
        <f t="shared" si="1"/>
        <v>12</v>
      </c>
      <c r="D10" s="68">
        <f t="shared" si="4"/>
        <v>1</v>
      </c>
      <c r="E10" s="71">
        <f t="shared" si="5"/>
        <v>13</v>
      </c>
      <c r="F10" s="67">
        <v>0</v>
      </c>
      <c r="G10" s="67">
        <v>2</v>
      </c>
      <c r="H10" s="67">
        <v>0</v>
      </c>
      <c r="I10" s="67">
        <v>0</v>
      </c>
      <c r="J10" s="67">
        <f t="shared" si="2"/>
        <v>4</v>
      </c>
      <c r="K10" s="67">
        <f t="shared" si="2"/>
        <v>4</v>
      </c>
      <c r="L10" s="67">
        <f t="shared" si="2"/>
        <v>4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0</v>
      </c>
      <c r="T10" s="70">
        <f t="shared" si="11"/>
        <v>0</v>
      </c>
      <c r="U10" s="70">
        <f t="shared" si="12"/>
        <v>1</v>
      </c>
      <c r="V10" s="66">
        <f t="shared" si="3"/>
        <v>8</v>
      </c>
    </row>
    <row r="11" spans="1:22" ht="12.75" x14ac:dyDescent="0.2">
      <c r="A11" s="66">
        <v>9</v>
      </c>
      <c r="B11" s="66">
        <f t="shared" si="0"/>
        <v>2</v>
      </c>
      <c r="C11" s="67">
        <f t="shared" si="1"/>
        <v>16</v>
      </c>
      <c r="D11" s="68">
        <f t="shared" si="4"/>
        <v>1</v>
      </c>
      <c r="E11" s="71">
        <f t="shared" si="5"/>
        <v>17</v>
      </c>
      <c r="F11" s="67">
        <v>0</v>
      </c>
      <c r="G11" s="67">
        <v>1</v>
      </c>
      <c r="H11" s="67">
        <v>1</v>
      </c>
      <c r="I11" s="67">
        <v>0</v>
      </c>
      <c r="J11" s="67">
        <f t="shared" si="2"/>
        <v>4</v>
      </c>
      <c r="K11" s="67">
        <f t="shared" si="2"/>
        <v>4</v>
      </c>
      <c r="L11" s="67">
        <f t="shared" si="2"/>
        <v>4</v>
      </c>
      <c r="M11" s="67">
        <f t="shared" si="6"/>
        <v>2</v>
      </c>
      <c r="N11" s="67">
        <f t="shared" si="6"/>
        <v>2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0</v>
      </c>
      <c r="U11" s="70">
        <f t="shared" si="12"/>
        <v>1</v>
      </c>
      <c r="V11" s="66">
        <f t="shared" si="3"/>
        <v>9</v>
      </c>
    </row>
    <row r="12" spans="1:22" ht="12.75" x14ac:dyDescent="0.2">
      <c r="A12" s="66">
        <v>10</v>
      </c>
      <c r="B12" s="66">
        <f t="shared" si="0"/>
        <v>2</v>
      </c>
      <c r="C12" s="67">
        <f t="shared" si="1"/>
        <v>20</v>
      </c>
      <c r="D12" s="68">
        <f t="shared" si="4"/>
        <v>1</v>
      </c>
      <c r="E12" s="71">
        <f t="shared" si="5"/>
        <v>21</v>
      </c>
      <c r="F12" s="67">
        <v>0</v>
      </c>
      <c r="G12" s="67">
        <v>0</v>
      </c>
      <c r="H12" s="67">
        <v>2</v>
      </c>
      <c r="I12" s="67">
        <v>0</v>
      </c>
      <c r="J12" s="67">
        <f t="shared" si="2"/>
        <v>4</v>
      </c>
      <c r="K12" s="67">
        <f t="shared" si="2"/>
        <v>4</v>
      </c>
      <c r="L12" s="67">
        <f t="shared" si="2"/>
        <v>4</v>
      </c>
      <c r="M12" s="67">
        <f t="shared" si="6"/>
        <v>4</v>
      </c>
      <c r="N12" s="67">
        <f t="shared" si="6"/>
        <v>4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0</v>
      </c>
      <c r="U12" s="70">
        <f t="shared" si="12"/>
        <v>1</v>
      </c>
      <c r="V12" s="66">
        <f t="shared" si="3"/>
        <v>10</v>
      </c>
    </row>
    <row r="13" spans="1:22" ht="12.75" x14ac:dyDescent="0.2">
      <c r="A13" s="66">
        <v>11</v>
      </c>
      <c r="B13" s="66">
        <f t="shared" si="0"/>
        <v>3</v>
      </c>
      <c r="C13" s="67">
        <f t="shared" si="1"/>
        <v>15</v>
      </c>
      <c r="D13" s="68">
        <f t="shared" si="4"/>
        <v>2</v>
      </c>
      <c r="E13" s="71">
        <f t="shared" si="5"/>
        <v>17</v>
      </c>
      <c r="F13" s="67">
        <v>1</v>
      </c>
      <c r="G13" s="67">
        <v>2</v>
      </c>
      <c r="H13" s="67">
        <v>0</v>
      </c>
      <c r="I13" s="67">
        <v>0</v>
      </c>
      <c r="J13" s="67">
        <f t="shared" si="2"/>
        <v>5</v>
      </c>
      <c r="K13" s="67">
        <f t="shared" si="2"/>
        <v>5</v>
      </c>
      <c r="L13" s="67">
        <f t="shared" si="2"/>
        <v>5</v>
      </c>
      <c r="M13" s="67">
        <f t="shared" si="6"/>
        <v>0</v>
      </c>
      <c r="N13" s="67">
        <f t="shared" si="6"/>
        <v>0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1</v>
      </c>
      <c r="U13" s="70">
        <f t="shared" si="12"/>
        <v>1</v>
      </c>
      <c r="V13" s="66">
        <f t="shared" si="3"/>
        <v>11</v>
      </c>
    </row>
    <row r="14" spans="1:22" ht="12.75" x14ac:dyDescent="0.2">
      <c r="A14" s="66">
        <v>12</v>
      </c>
      <c r="B14" s="66">
        <f t="shared" si="0"/>
        <v>3</v>
      </c>
      <c r="C14" s="67">
        <f t="shared" si="1"/>
        <v>18</v>
      </c>
      <c r="D14" s="68">
        <f t="shared" si="4"/>
        <v>2</v>
      </c>
      <c r="E14" s="71">
        <f t="shared" si="5"/>
        <v>20</v>
      </c>
      <c r="F14" s="67">
        <v>0</v>
      </c>
      <c r="G14" s="67">
        <v>3</v>
      </c>
      <c r="H14" s="67">
        <v>0</v>
      </c>
      <c r="I14" s="67">
        <v>0</v>
      </c>
      <c r="J14" s="67">
        <f t="shared" si="2"/>
        <v>6</v>
      </c>
      <c r="K14" s="67">
        <f t="shared" si="2"/>
        <v>6</v>
      </c>
      <c r="L14" s="67">
        <f t="shared" si="2"/>
        <v>6</v>
      </c>
      <c r="M14" s="67">
        <f t="shared" si="6"/>
        <v>0</v>
      </c>
      <c r="N14" s="67">
        <f t="shared" si="6"/>
        <v>0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1</v>
      </c>
      <c r="U14" s="70">
        <f t="shared" si="12"/>
        <v>1</v>
      </c>
      <c r="V14" s="66">
        <f t="shared" si="3"/>
        <v>12</v>
      </c>
    </row>
    <row r="15" spans="1:22" ht="12.75" x14ac:dyDescent="0.2">
      <c r="A15" s="66">
        <v>13</v>
      </c>
      <c r="B15" s="66">
        <f t="shared" si="0"/>
        <v>3</v>
      </c>
      <c r="C15" s="67">
        <f t="shared" si="1"/>
        <v>22</v>
      </c>
      <c r="D15" s="68">
        <f t="shared" si="4"/>
        <v>2</v>
      </c>
      <c r="E15" s="71">
        <f t="shared" si="5"/>
        <v>24</v>
      </c>
      <c r="F15" s="67">
        <v>0</v>
      </c>
      <c r="G15" s="67">
        <v>2</v>
      </c>
      <c r="H15" s="67">
        <v>1</v>
      </c>
      <c r="I15" s="67">
        <v>0</v>
      </c>
      <c r="J15" s="67">
        <f t="shared" si="2"/>
        <v>6</v>
      </c>
      <c r="K15" s="67">
        <f t="shared" si="2"/>
        <v>6</v>
      </c>
      <c r="L15" s="67">
        <f t="shared" si="2"/>
        <v>6</v>
      </c>
      <c r="M15" s="67">
        <f t="shared" si="6"/>
        <v>2</v>
      </c>
      <c r="N15" s="67">
        <f t="shared" si="6"/>
        <v>2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1</v>
      </c>
      <c r="U15" s="70">
        <f t="shared" si="12"/>
        <v>1</v>
      </c>
      <c r="V15" s="66">
        <f t="shared" si="3"/>
        <v>13</v>
      </c>
    </row>
    <row r="16" spans="1:22" ht="12.75" x14ac:dyDescent="0.2">
      <c r="A16" s="66">
        <v>14</v>
      </c>
      <c r="B16" s="66">
        <f t="shared" si="0"/>
        <v>3</v>
      </c>
      <c r="C16" s="67">
        <f t="shared" si="1"/>
        <v>26</v>
      </c>
      <c r="D16" s="68">
        <f t="shared" si="4"/>
        <v>2</v>
      </c>
      <c r="E16" s="71">
        <f t="shared" si="5"/>
        <v>28</v>
      </c>
      <c r="F16" s="67">
        <v>0</v>
      </c>
      <c r="G16" s="67">
        <v>1</v>
      </c>
      <c r="H16" s="67">
        <v>2</v>
      </c>
      <c r="I16" s="67">
        <v>0</v>
      </c>
      <c r="J16" s="67">
        <f t="shared" si="2"/>
        <v>6</v>
      </c>
      <c r="K16" s="67">
        <f t="shared" si="2"/>
        <v>6</v>
      </c>
      <c r="L16" s="67">
        <f t="shared" si="2"/>
        <v>6</v>
      </c>
      <c r="M16" s="67">
        <f t="shared" si="6"/>
        <v>4</v>
      </c>
      <c r="N16" s="67">
        <f t="shared" si="6"/>
        <v>4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1</v>
      </c>
      <c r="U16" s="70">
        <f t="shared" si="12"/>
        <v>1</v>
      </c>
      <c r="V16" s="66">
        <f t="shared" si="3"/>
        <v>14</v>
      </c>
    </row>
    <row r="17" spans="1:22" ht="12.75" x14ac:dyDescent="0.2">
      <c r="A17" s="66">
        <v>15</v>
      </c>
      <c r="B17" s="66">
        <f t="shared" si="0"/>
        <v>3</v>
      </c>
      <c r="C17" s="67">
        <f t="shared" si="1"/>
        <v>30</v>
      </c>
      <c r="D17" s="68">
        <f t="shared" si="4"/>
        <v>2</v>
      </c>
      <c r="E17" s="71">
        <f t="shared" si="5"/>
        <v>32</v>
      </c>
      <c r="F17" s="67">
        <v>0</v>
      </c>
      <c r="G17" s="67">
        <v>0</v>
      </c>
      <c r="H17" s="67">
        <v>3</v>
      </c>
      <c r="I17" s="67">
        <v>0</v>
      </c>
      <c r="J17" s="67">
        <f t="shared" si="2"/>
        <v>6</v>
      </c>
      <c r="K17" s="67">
        <f t="shared" si="2"/>
        <v>6</v>
      </c>
      <c r="L17" s="67">
        <f t="shared" si="2"/>
        <v>6</v>
      </c>
      <c r="M17" s="67">
        <f t="shared" si="6"/>
        <v>6</v>
      </c>
      <c r="N17" s="67">
        <f t="shared" si="6"/>
        <v>6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0</v>
      </c>
      <c r="T17" s="70">
        <f t="shared" si="11"/>
        <v>1</v>
      </c>
      <c r="U17" s="70">
        <f t="shared" si="12"/>
        <v>1</v>
      </c>
      <c r="V17" s="66">
        <f t="shared" si="3"/>
        <v>15</v>
      </c>
    </row>
    <row r="18" spans="1:22" ht="12.75" x14ac:dyDescent="0.2">
      <c r="A18" s="66">
        <v>16</v>
      </c>
      <c r="B18" s="66">
        <f t="shared" si="0"/>
        <v>4</v>
      </c>
      <c r="C18" s="67">
        <f t="shared" si="1"/>
        <v>24</v>
      </c>
      <c r="D18" s="68">
        <f t="shared" si="4"/>
        <v>3</v>
      </c>
      <c r="E18" s="71">
        <f t="shared" si="5"/>
        <v>27</v>
      </c>
      <c r="F18" s="67">
        <v>0</v>
      </c>
      <c r="G18" s="67">
        <v>4</v>
      </c>
      <c r="H18" s="67">
        <v>0</v>
      </c>
      <c r="I18" s="67">
        <v>0</v>
      </c>
      <c r="J18" s="67">
        <f t="shared" si="2"/>
        <v>8</v>
      </c>
      <c r="K18" s="67">
        <f t="shared" si="2"/>
        <v>8</v>
      </c>
      <c r="L18" s="67">
        <f t="shared" si="2"/>
        <v>8</v>
      </c>
      <c r="M18" s="67">
        <f t="shared" si="6"/>
        <v>0</v>
      </c>
      <c r="N18" s="67">
        <f t="shared" si="6"/>
        <v>0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0</v>
      </c>
      <c r="T18" s="70">
        <f t="shared" si="11"/>
        <v>2</v>
      </c>
      <c r="U18" s="70">
        <f t="shared" si="12"/>
        <v>1</v>
      </c>
      <c r="V18" s="66">
        <f t="shared" si="3"/>
        <v>16</v>
      </c>
    </row>
    <row r="19" spans="1:22" ht="12.75" x14ac:dyDescent="0.2">
      <c r="A19" s="66">
        <v>17</v>
      </c>
      <c r="B19" s="66">
        <f t="shared" si="0"/>
        <v>4</v>
      </c>
      <c r="C19" s="67">
        <f t="shared" si="1"/>
        <v>28</v>
      </c>
      <c r="D19" s="68">
        <f t="shared" si="4"/>
        <v>3</v>
      </c>
      <c r="E19" s="71">
        <f t="shared" si="5"/>
        <v>31</v>
      </c>
      <c r="F19" s="67">
        <v>0</v>
      </c>
      <c r="G19" s="67">
        <v>3</v>
      </c>
      <c r="H19" s="67">
        <v>1</v>
      </c>
      <c r="I19" s="67">
        <v>0</v>
      </c>
      <c r="J19" s="67">
        <f t="shared" si="2"/>
        <v>8</v>
      </c>
      <c r="K19" s="67">
        <f t="shared" si="2"/>
        <v>8</v>
      </c>
      <c r="L19" s="67">
        <f t="shared" si="2"/>
        <v>8</v>
      </c>
      <c r="M19" s="67">
        <f t="shared" si="6"/>
        <v>2</v>
      </c>
      <c r="N19" s="67">
        <f t="shared" si="6"/>
        <v>2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0</v>
      </c>
      <c r="T19" s="70">
        <f t="shared" si="11"/>
        <v>2</v>
      </c>
      <c r="U19" s="70">
        <f t="shared" si="12"/>
        <v>1</v>
      </c>
      <c r="V19" s="66">
        <f t="shared" si="3"/>
        <v>17</v>
      </c>
    </row>
    <row r="20" spans="1:22" ht="12.75" x14ac:dyDescent="0.2">
      <c r="A20" s="66">
        <v>18</v>
      </c>
      <c r="B20" s="66">
        <f t="shared" si="0"/>
        <v>4</v>
      </c>
      <c r="C20" s="67">
        <f t="shared" si="1"/>
        <v>32</v>
      </c>
      <c r="D20" s="68">
        <f t="shared" si="4"/>
        <v>3</v>
      </c>
      <c r="E20" s="71">
        <f t="shared" si="5"/>
        <v>35</v>
      </c>
      <c r="F20" s="67">
        <v>0</v>
      </c>
      <c r="G20" s="67">
        <v>2</v>
      </c>
      <c r="H20" s="67">
        <v>2</v>
      </c>
      <c r="I20" s="67">
        <v>0</v>
      </c>
      <c r="J20" s="67">
        <f t="shared" si="2"/>
        <v>8</v>
      </c>
      <c r="K20" s="67">
        <f t="shared" si="2"/>
        <v>8</v>
      </c>
      <c r="L20" s="67">
        <f t="shared" si="2"/>
        <v>8</v>
      </c>
      <c r="M20" s="67">
        <f t="shared" si="6"/>
        <v>4</v>
      </c>
      <c r="N20" s="67">
        <f t="shared" si="6"/>
        <v>4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0</v>
      </c>
      <c r="T20" s="70">
        <f t="shared" si="11"/>
        <v>2</v>
      </c>
      <c r="U20" s="70">
        <f t="shared" si="12"/>
        <v>1</v>
      </c>
      <c r="V20" s="66">
        <f t="shared" si="3"/>
        <v>18</v>
      </c>
    </row>
    <row r="21" spans="1:22" ht="12.75" x14ac:dyDescent="0.2">
      <c r="A21" s="66">
        <v>19</v>
      </c>
      <c r="B21" s="66">
        <f t="shared" si="0"/>
        <v>4</v>
      </c>
      <c r="C21" s="67">
        <f t="shared" si="1"/>
        <v>36</v>
      </c>
      <c r="D21" s="68">
        <f t="shared" si="4"/>
        <v>3</v>
      </c>
      <c r="E21" s="71">
        <f t="shared" si="5"/>
        <v>39</v>
      </c>
      <c r="F21" s="67">
        <v>0</v>
      </c>
      <c r="G21" s="67">
        <v>1</v>
      </c>
      <c r="H21" s="67">
        <v>3</v>
      </c>
      <c r="I21" s="67">
        <v>0</v>
      </c>
      <c r="J21" s="67">
        <f t="shared" si="2"/>
        <v>8</v>
      </c>
      <c r="K21" s="67">
        <f t="shared" si="2"/>
        <v>8</v>
      </c>
      <c r="L21" s="67">
        <f t="shared" si="2"/>
        <v>8</v>
      </c>
      <c r="M21" s="67">
        <f t="shared" si="6"/>
        <v>6</v>
      </c>
      <c r="N21" s="67">
        <f t="shared" si="6"/>
        <v>6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0</v>
      </c>
      <c r="T21" s="70">
        <f t="shared" si="11"/>
        <v>2</v>
      </c>
      <c r="U21" s="70">
        <f t="shared" si="12"/>
        <v>1</v>
      </c>
      <c r="V21" s="66">
        <f t="shared" si="3"/>
        <v>19</v>
      </c>
    </row>
    <row r="22" spans="1:22" ht="12.75" x14ac:dyDescent="0.2">
      <c r="A22" s="66">
        <v>20</v>
      </c>
      <c r="B22" s="66">
        <f t="shared" si="0"/>
        <v>5</v>
      </c>
      <c r="C22" s="67">
        <f t="shared" si="1"/>
        <v>30</v>
      </c>
      <c r="D22" s="68">
        <f t="shared" si="4"/>
        <v>4</v>
      </c>
      <c r="E22" s="71">
        <f t="shared" si="5"/>
        <v>34</v>
      </c>
      <c r="F22" s="67">
        <v>0</v>
      </c>
      <c r="G22" s="67">
        <v>5</v>
      </c>
      <c r="H22" s="67">
        <v>0</v>
      </c>
      <c r="I22" s="67">
        <v>0</v>
      </c>
      <c r="J22" s="67">
        <f t="shared" ref="J22:L41" si="13">$F22*1+$G22*2+$H22*2+$I22*3</f>
        <v>10</v>
      </c>
      <c r="K22" s="67">
        <f t="shared" si="13"/>
        <v>10</v>
      </c>
      <c r="L22" s="67">
        <f t="shared" si="13"/>
        <v>10</v>
      </c>
      <c r="M22" s="67">
        <f t="shared" si="6"/>
        <v>0</v>
      </c>
      <c r="N22" s="67">
        <f t="shared" si="6"/>
        <v>0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1</v>
      </c>
      <c r="T22" s="70">
        <f t="shared" si="11"/>
        <v>2</v>
      </c>
      <c r="U22" s="70">
        <f t="shared" si="12"/>
        <v>1</v>
      </c>
      <c r="V22" s="66">
        <f t="shared" si="3"/>
        <v>20</v>
      </c>
    </row>
    <row r="23" spans="1:22" ht="12.75" x14ac:dyDescent="0.2">
      <c r="A23" s="66">
        <v>21</v>
      </c>
      <c r="B23" s="66">
        <f t="shared" si="0"/>
        <v>5</v>
      </c>
      <c r="C23" s="67">
        <f t="shared" si="1"/>
        <v>34</v>
      </c>
      <c r="D23" s="68">
        <f t="shared" si="4"/>
        <v>4</v>
      </c>
      <c r="E23" s="71">
        <f t="shared" si="5"/>
        <v>38</v>
      </c>
      <c r="F23" s="67">
        <v>0</v>
      </c>
      <c r="G23" s="67">
        <v>4</v>
      </c>
      <c r="H23" s="67">
        <v>1</v>
      </c>
      <c r="I23" s="67">
        <v>0</v>
      </c>
      <c r="J23" s="67">
        <f t="shared" si="13"/>
        <v>10</v>
      </c>
      <c r="K23" s="67">
        <f t="shared" si="13"/>
        <v>10</v>
      </c>
      <c r="L23" s="67">
        <f t="shared" si="13"/>
        <v>10</v>
      </c>
      <c r="M23" s="67">
        <f t="shared" si="6"/>
        <v>2</v>
      </c>
      <c r="N23" s="67">
        <f t="shared" si="6"/>
        <v>2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1</v>
      </c>
      <c r="T23" s="70">
        <f t="shared" si="11"/>
        <v>2</v>
      </c>
      <c r="U23" s="70">
        <f t="shared" si="12"/>
        <v>1</v>
      </c>
      <c r="V23" s="66">
        <f t="shared" si="3"/>
        <v>21</v>
      </c>
    </row>
    <row r="24" spans="1:22" ht="12.75" x14ac:dyDescent="0.2">
      <c r="A24" s="66">
        <v>22</v>
      </c>
      <c r="B24" s="66">
        <f t="shared" si="0"/>
        <v>5</v>
      </c>
      <c r="C24" s="67">
        <f t="shared" si="1"/>
        <v>38</v>
      </c>
      <c r="D24" s="68">
        <f t="shared" si="4"/>
        <v>4</v>
      </c>
      <c r="E24" s="71">
        <f t="shared" si="5"/>
        <v>42</v>
      </c>
      <c r="F24" s="67">
        <v>0</v>
      </c>
      <c r="G24" s="67">
        <v>3</v>
      </c>
      <c r="H24" s="67">
        <v>2</v>
      </c>
      <c r="I24" s="67">
        <v>0</v>
      </c>
      <c r="J24" s="67">
        <f t="shared" si="13"/>
        <v>10</v>
      </c>
      <c r="K24" s="67">
        <f t="shared" si="13"/>
        <v>10</v>
      </c>
      <c r="L24" s="67">
        <f t="shared" si="13"/>
        <v>10</v>
      </c>
      <c r="M24" s="67">
        <f t="shared" si="6"/>
        <v>4</v>
      </c>
      <c r="N24" s="67">
        <f t="shared" si="6"/>
        <v>4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1</v>
      </c>
      <c r="T24" s="70">
        <f t="shared" si="11"/>
        <v>2</v>
      </c>
      <c r="U24" s="70">
        <f t="shared" si="12"/>
        <v>1</v>
      </c>
      <c r="V24" s="66">
        <f t="shared" si="3"/>
        <v>22</v>
      </c>
    </row>
    <row r="25" spans="1:22" ht="12.75" x14ac:dyDescent="0.2">
      <c r="A25" s="66">
        <v>23</v>
      </c>
      <c r="B25" s="66">
        <f t="shared" si="0"/>
        <v>5</v>
      </c>
      <c r="C25" s="67">
        <f t="shared" si="1"/>
        <v>42</v>
      </c>
      <c r="D25" s="68">
        <f t="shared" si="4"/>
        <v>4</v>
      </c>
      <c r="E25" s="71">
        <f t="shared" si="5"/>
        <v>46</v>
      </c>
      <c r="F25" s="67">
        <v>0</v>
      </c>
      <c r="G25" s="67">
        <v>2</v>
      </c>
      <c r="H25" s="67">
        <v>3</v>
      </c>
      <c r="I25" s="67">
        <v>0</v>
      </c>
      <c r="J25" s="67">
        <f t="shared" si="13"/>
        <v>10</v>
      </c>
      <c r="K25" s="67">
        <f t="shared" si="13"/>
        <v>10</v>
      </c>
      <c r="L25" s="67">
        <f t="shared" si="13"/>
        <v>10</v>
      </c>
      <c r="M25" s="67">
        <f t="shared" si="6"/>
        <v>6</v>
      </c>
      <c r="N25" s="67">
        <f t="shared" si="6"/>
        <v>6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1</v>
      </c>
      <c r="T25" s="70">
        <f t="shared" si="11"/>
        <v>2</v>
      </c>
      <c r="U25" s="70">
        <f t="shared" si="12"/>
        <v>1</v>
      </c>
      <c r="V25" s="66">
        <f t="shared" si="3"/>
        <v>23</v>
      </c>
    </row>
    <row r="26" spans="1:22" ht="12.75" x14ac:dyDescent="0.2">
      <c r="A26" s="66">
        <v>24</v>
      </c>
      <c r="B26" s="66">
        <f t="shared" si="0"/>
        <v>6</v>
      </c>
      <c r="C26" s="67">
        <f t="shared" si="1"/>
        <v>36</v>
      </c>
      <c r="D26" s="68">
        <f t="shared" si="4"/>
        <v>5</v>
      </c>
      <c r="E26" s="71">
        <f t="shared" si="5"/>
        <v>41</v>
      </c>
      <c r="F26" s="67">
        <v>0</v>
      </c>
      <c r="G26" s="67">
        <v>6</v>
      </c>
      <c r="H26" s="67">
        <v>0</v>
      </c>
      <c r="I26" s="67">
        <v>0</v>
      </c>
      <c r="J26" s="67">
        <f t="shared" si="13"/>
        <v>12</v>
      </c>
      <c r="K26" s="67">
        <f t="shared" si="13"/>
        <v>12</v>
      </c>
      <c r="L26" s="67">
        <f t="shared" si="13"/>
        <v>12</v>
      </c>
      <c r="M26" s="67">
        <f t="shared" si="6"/>
        <v>0</v>
      </c>
      <c r="N26" s="67">
        <f t="shared" si="6"/>
        <v>0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2</v>
      </c>
      <c r="T26" s="70">
        <f t="shared" si="11"/>
        <v>2</v>
      </c>
      <c r="U26" s="70">
        <f t="shared" si="12"/>
        <v>1</v>
      </c>
      <c r="V26" s="66">
        <f t="shared" si="3"/>
        <v>24</v>
      </c>
    </row>
    <row r="27" spans="1:22" ht="12.75" x14ac:dyDescent="0.2">
      <c r="A27" s="66">
        <v>25</v>
      </c>
      <c r="B27" s="66">
        <f t="shared" si="0"/>
        <v>6</v>
      </c>
      <c r="C27" s="67">
        <f t="shared" si="1"/>
        <v>40</v>
      </c>
      <c r="D27" s="68">
        <f t="shared" si="4"/>
        <v>5</v>
      </c>
      <c r="E27" s="71">
        <f t="shared" si="5"/>
        <v>45</v>
      </c>
      <c r="F27" s="67">
        <v>0</v>
      </c>
      <c r="G27" s="67">
        <v>5</v>
      </c>
      <c r="H27" s="67">
        <v>1</v>
      </c>
      <c r="I27" s="67">
        <v>0</v>
      </c>
      <c r="J27" s="67">
        <f t="shared" si="13"/>
        <v>12</v>
      </c>
      <c r="K27" s="67">
        <f t="shared" si="13"/>
        <v>12</v>
      </c>
      <c r="L27" s="67">
        <f t="shared" si="13"/>
        <v>12</v>
      </c>
      <c r="M27" s="67">
        <f t="shared" si="6"/>
        <v>2</v>
      </c>
      <c r="N27" s="67">
        <f t="shared" si="6"/>
        <v>2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2</v>
      </c>
      <c r="T27" s="70">
        <f t="shared" si="11"/>
        <v>2</v>
      </c>
      <c r="U27" s="70">
        <f t="shared" si="12"/>
        <v>1</v>
      </c>
      <c r="V27" s="66">
        <f t="shared" si="3"/>
        <v>25</v>
      </c>
    </row>
    <row r="28" spans="1:22" ht="12.75" x14ac:dyDescent="0.2">
      <c r="A28" s="66">
        <v>26</v>
      </c>
      <c r="B28" s="66">
        <f t="shared" si="0"/>
        <v>6</v>
      </c>
      <c r="C28" s="67">
        <f t="shared" si="1"/>
        <v>44</v>
      </c>
      <c r="D28" s="68">
        <f t="shared" si="4"/>
        <v>5</v>
      </c>
      <c r="E28" s="71">
        <f t="shared" si="5"/>
        <v>49</v>
      </c>
      <c r="F28" s="67">
        <v>0</v>
      </c>
      <c r="G28" s="67">
        <v>4</v>
      </c>
      <c r="H28" s="67">
        <v>2</v>
      </c>
      <c r="I28" s="67">
        <v>0</v>
      </c>
      <c r="J28" s="67">
        <f t="shared" si="13"/>
        <v>12</v>
      </c>
      <c r="K28" s="67">
        <f t="shared" si="13"/>
        <v>12</v>
      </c>
      <c r="L28" s="67">
        <f t="shared" si="13"/>
        <v>12</v>
      </c>
      <c r="M28" s="67">
        <f t="shared" si="6"/>
        <v>4</v>
      </c>
      <c r="N28" s="67">
        <f t="shared" si="6"/>
        <v>4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2</v>
      </c>
      <c r="T28" s="70">
        <f t="shared" si="11"/>
        <v>2</v>
      </c>
      <c r="U28" s="70">
        <f t="shared" si="12"/>
        <v>1</v>
      </c>
      <c r="V28" s="66">
        <f t="shared" si="3"/>
        <v>26</v>
      </c>
    </row>
    <row r="29" spans="1:22" ht="12.75" x14ac:dyDescent="0.2">
      <c r="A29" s="66">
        <v>27</v>
      </c>
      <c r="B29" s="66">
        <f t="shared" si="0"/>
        <v>6</v>
      </c>
      <c r="C29" s="67">
        <f t="shared" si="1"/>
        <v>48</v>
      </c>
      <c r="D29" s="68">
        <f t="shared" si="4"/>
        <v>5</v>
      </c>
      <c r="E29" s="71">
        <f t="shared" si="5"/>
        <v>53</v>
      </c>
      <c r="F29" s="67">
        <v>0</v>
      </c>
      <c r="G29" s="67">
        <v>3</v>
      </c>
      <c r="H29" s="67">
        <v>3</v>
      </c>
      <c r="I29" s="67">
        <v>0</v>
      </c>
      <c r="J29" s="67">
        <f t="shared" si="13"/>
        <v>12</v>
      </c>
      <c r="K29" s="67">
        <f t="shared" si="13"/>
        <v>12</v>
      </c>
      <c r="L29" s="67">
        <f t="shared" si="13"/>
        <v>12</v>
      </c>
      <c r="M29" s="67">
        <f t="shared" si="6"/>
        <v>6</v>
      </c>
      <c r="N29" s="67">
        <f t="shared" si="6"/>
        <v>6</v>
      </c>
      <c r="P29" s="70">
        <f t="shared" si="7"/>
        <v>0</v>
      </c>
      <c r="Q29" s="70">
        <f t="shared" si="8"/>
        <v>0</v>
      </c>
      <c r="R29" s="70">
        <f t="shared" si="9"/>
        <v>0</v>
      </c>
      <c r="S29" s="70">
        <f t="shared" si="10"/>
        <v>2</v>
      </c>
      <c r="T29" s="70">
        <f t="shared" si="11"/>
        <v>2</v>
      </c>
      <c r="U29" s="70">
        <f t="shared" si="12"/>
        <v>1</v>
      </c>
      <c r="V29" s="66">
        <f t="shared" si="3"/>
        <v>27</v>
      </c>
    </row>
    <row r="30" spans="1:22" ht="12.75" x14ac:dyDescent="0.2">
      <c r="A30" s="66">
        <v>28</v>
      </c>
      <c r="B30" s="66">
        <f t="shared" si="0"/>
        <v>7</v>
      </c>
      <c r="C30" s="67">
        <f t="shared" si="1"/>
        <v>42</v>
      </c>
      <c r="D30" s="68">
        <f t="shared" si="4"/>
        <v>6</v>
      </c>
      <c r="E30" s="71">
        <f t="shared" si="5"/>
        <v>48</v>
      </c>
      <c r="F30" s="67">
        <v>0</v>
      </c>
      <c r="G30" s="67">
        <v>7</v>
      </c>
      <c r="H30" s="67">
        <v>0</v>
      </c>
      <c r="I30" s="67">
        <v>0</v>
      </c>
      <c r="J30" s="67">
        <f t="shared" si="13"/>
        <v>14</v>
      </c>
      <c r="K30" s="67">
        <f t="shared" si="13"/>
        <v>14</v>
      </c>
      <c r="L30" s="67">
        <f t="shared" si="13"/>
        <v>14</v>
      </c>
      <c r="M30" s="67">
        <f t="shared" si="6"/>
        <v>0</v>
      </c>
      <c r="N30" s="67">
        <f t="shared" si="6"/>
        <v>0</v>
      </c>
      <c r="P30" s="70">
        <f t="shared" si="7"/>
        <v>0</v>
      </c>
      <c r="Q30" s="70">
        <f t="shared" si="8"/>
        <v>0</v>
      </c>
      <c r="R30" s="70">
        <f t="shared" si="9"/>
        <v>0</v>
      </c>
      <c r="S30" s="70">
        <f t="shared" si="10"/>
        <v>3</v>
      </c>
      <c r="T30" s="70">
        <f t="shared" si="11"/>
        <v>2</v>
      </c>
      <c r="U30" s="70">
        <f t="shared" si="12"/>
        <v>1</v>
      </c>
      <c r="V30" s="66">
        <f t="shared" si="3"/>
        <v>28</v>
      </c>
    </row>
    <row r="31" spans="1:22" ht="12.75" x14ac:dyDescent="0.2">
      <c r="A31" s="66">
        <v>29</v>
      </c>
      <c r="B31" s="66">
        <f t="shared" si="0"/>
        <v>7</v>
      </c>
      <c r="C31" s="67">
        <f t="shared" si="1"/>
        <v>46</v>
      </c>
      <c r="D31" s="68">
        <f t="shared" si="4"/>
        <v>6</v>
      </c>
      <c r="E31" s="71">
        <f t="shared" si="5"/>
        <v>52</v>
      </c>
      <c r="F31" s="67">
        <v>0</v>
      </c>
      <c r="G31" s="67">
        <v>6</v>
      </c>
      <c r="H31" s="67">
        <v>1</v>
      </c>
      <c r="I31" s="67">
        <v>0</v>
      </c>
      <c r="J31" s="67">
        <f t="shared" si="13"/>
        <v>14</v>
      </c>
      <c r="K31" s="67">
        <f t="shared" si="13"/>
        <v>14</v>
      </c>
      <c r="L31" s="67">
        <f t="shared" si="13"/>
        <v>14</v>
      </c>
      <c r="M31" s="67">
        <f t="shared" si="6"/>
        <v>2</v>
      </c>
      <c r="N31" s="67">
        <f t="shared" si="6"/>
        <v>2</v>
      </c>
      <c r="P31" s="70">
        <f t="shared" si="7"/>
        <v>0</v>
      </c>
      <c r="Q31" s="70">
        <f t="shared" si="8"/>
        <v>0</v>
      </c>
      <c r="R31" s="70">
        <f t="shared" si="9"/>
        <v>0</v>
      </c>
      <c r="S31" s="70">
        <f t="shared" si="10"/>
        <v>3</v>
      </c>
      <c r="T31" s="70">
        <f t="shared" si="11"/>
        <v>2</v>
      </c>
      <c r="U31" s="70">
        <f t="shared" si="12"/>
        <v>1</v>
      </c>
      <c r="V31" s="66">
        <f t="shared" si="3"/>
        <v>29</v>
      </c>
    </row>
    <row r="32" spans="1:22" ht="12.75" x14ac:dyDescent="0.2">
      <c r="A32" s="66">
        <v>30</v>
      </c>
      <c r="B32" s="66">
        <f t="shared" si="0"/>
        <v>7</v>
      </c>
      <c r="C32" s="67">
        <f t="shared" si="1"/>
        <v>50</v>
      </c>
      <c r="D32" s="68">
        <f t="shared" si="4"/>
        <v>6</v>
      </c>
      <c r="E32" s="71">
        <f t="shared" si="5"/>
        <v>56</v>
      </c>
      <c r="F32" s="67">
        <v>0</v>
      </c>
      <c r="G32" s="67">
        <v>5</v>
      </c>
      <c r="H32" s="67">
        <v>2</v>
      </c>
      <c r="I32" s="67">
        <v>0</v>
      </c>
      <c r="J32" s="67">
        <f t="shared" si="13"/>
        <v>14</v>
      </c>
      <c r="K32" s="67">
        <f t="shared" si="13"/>
        <v>14</v>
      </c>
      <c r="L32" s="67">
        <f t="shared" si="13"/>
        <v>14</v>
      </c>
      <c r="M32" s="67">
        <f t="shared" si="6"/>
        <v>4</v>
      </c>
      <c r="N32" s="67">
        <f t="shared" si="6"/>
        <v>4</v>
      </c>
      <c r="P32" s="70">
        <f t="shared" si="7"/>
        <v>0</v>
      </c>
      <c r="Q32" s="70">
        <f t="shared" si="8"/>
        <v>0</v>
      </c>
      <c r="R32" s="70">
        <f t="shared" si="9"/>
        <v>0</v>
      </c>
      <c r="S32" s="70">
        <f t="shared" si="10"/>
        <v>3</v>
      </c>
      <c r="T32" s="70">
        <f t="shared" si="11"/>
        <v>2</v>
      </c>
      <c r="U32" s="70">
        <f t="shared" si="12"/>
        <v>1</v>
      </c>
      <c r="V32" s="66">
        <f t="shared" si="3"/>
        <v>30</v>
      </c>
    </row>
    <row r="33" spans="1:22" ht="12.75" x14ac:dyDescent="0.2">
      <c r="A33" s="66">
        <v>31</v>
      </c>
      <c r="B33" s="66">
        <f t="shared" si="0"/>
        <v>7</v>
      </c>
      <c r="C33" s="67">
        <f t="shared" si="1"/>
        <v>54</v>
      </c>
      <c r="D33" s="68">
        <f t="shared" si="4"/>
        <v>6</v>
      </c>
      <c r="E33" s="71">
        <f t="shared" si="5"/>
        <v>60</v>
      </c>
      <c r="F33" s="67">
        <v>0</v>
      </c>
      <c r="G33" s="67">
        <v>4</v>
      </c>
      <c r="H33" s="67">
        <v>3</v>
      </c>
      <c r="I33" s="67">
        <v>0</v>
      </c>
      <c r="J33" s="67">
        <f t="shared" si="13"/>
        <v>14</v>
      </c>
      <c r="K33" s="67">
        <f t="shared" si="13"/>
        <v>14</v>
      </c>
      <c r="L33" s="67">
        <f t="shared" si="13"/>
        <v>14</v>
      </c>
      <c r="M33" s="67">
        <f t="shared" si="6"/>
        <v>6</v>
      </c>
      <c r="N33" s="67">
        <f t="shared" si="6"/>
        <v>6</v>
      </c>
      <c r="P33" s="70">
        <f t="shared" si="7"/>
        <v>0</v>
      </c>
      <c r="Q33" s="70">
        <f t="shared" si="8"/>
        <v>0</v>
      </c>
      <c r="R33" s="70">
        <f t="shared" si="9"/>
        <v>0</v>
      </c>
      <c r="S33" s="70">
        <f t="shared" si="10"/>
        <v>3</v>
      </c>
      <c r="T33" s="70">
        <f t="shared" si="11"/>
        <v>2</v>
      </c>
      <c r="U33" s="70">
        <f t="shared" si="12"/>
        <v>1</v>
      </c>
      <c r="V33" s="66">
        <f t="shared" si="3"/>
        <v>31</v>
      </c>
    </row>
    <row r="34" spans="1:22" ht="12.75" x14ac:dyDescent="0.2">
      <c r="A34" s="66">
        <v>32</v>
      </c>
      <c r="B34" s="66">
        <f t="shared" si="0"/>
        <v>8</v>
      </c>
      <c r="C34" s="67">
        <f t="shared" si="1"/>
        <v>48</v>
      </c>
      <c r="D34" s="68">
        <f t="shared" si="4"/>
        <v>7</v>
      </c>
      <c r="E34" s="71">
        <f t="shared" si="5"/>
        <v>55</v>
      </c>
      <c r="F34" s="67">
        <v>0</v>
      </c>
      <c r="G34" s="67">
        <v>8</v>
      </c>
      <c r="H34" s="67">
        <v>0</v>
      </c>
      <c r="I34" s="67">
        <v>0</v>
      </c>
      <c r="J34" s="67">
        <f t="shared" si="13"/>
        <v>16</v>
      </c>
      <c r="K34" s="67">
        <f t="shared" si="13"/>
        <v>16</v>
      </c>
      <c r="L34" s="67">
        <f t="shared" si="13"/>
        <v>16</v>
      </c>
      <c r="M34" s="67">
        <f t="shared" si="6"/>
        <v>0</v>
      </c>
      <c r="N34" s="67">
        <f t="shared" si="6"/>
        <v>0</v>
      </c>
      <c r="P34" s="70">
        <f t="shared" si="7"/>
        <v>0</v>
      </c>
      <c r="Q34" s="70">
        <f t="shared" si="8"/>
        <v>0</v>
      </c>
      <c r="R34" s="70">
        <f t="shared" si="9"/>
        <v>0</v>
      </c>
      <c r="S34" s="70">
        <f t="shared" si="10"/>
        <v>4</v>
      </c>
      <c r="T34" s="70">
        <f t="shared" si="11"/>
        <v>2</v>
      </c>
      <c r="U34" s="70">
        <f t="shared" si="12"/>
        <v>1</v>
      </c>
      <c r="V34" s="66">
        <f t="shared" si="3"/>
        <v>32</v>
      </c>
    </row>
    <row r="35" spans="1:22" ht="12.75" x14ac:dyDescent="0.2">
      <c r="A35" s="66">
        <v>33</v>
      </c>
      <c r="B35" s="66">
        <f t="shared" si="0"/>
        <v>8</v>
      </c>
      <c r="C35" s="67">
        <f t="shared" si="1"/>
        <v>52</v>
      </c>
      <c r="D35" s="68">
        <f t="shared" si="4"/>
        <v>7</v>
      </c>
      <c r="E35" s="71">
        <f t="shared" si="5"/>
        <v>59</v>
      </c>
      <c r="F35" s="67">
        <v>0</v>
      </c>
      <c r="G35" s="67">
        <v>7</v>
      </c>
      <c r="H35" s="67">
        <v>1</v>
      </c>
      <c r="I35" s="67">
        <v>0</v>
      </c>
      <c r="J35" s="67">
        <f t="shared" si="13"/>
        <v>16</v>
      </c>
      <c r="K35" s="67">
        <f t="shared" si="13"/>
        <v>16</v>
      </c>
      <c r="L35" s="67">
        <f t="shared" si="13"/>
        <v>16</v>
      </c>
      <c r="M35" s="67">
        <f t="shared" ref="M35:N66" si="14">$H35*2+$I35*3</f>
        <v>2</v>
      </c>
      <c r="N35" s="67">
        <f t="shared" si="14"/>
        <v>2</v>
      </c>
      <c r="P35" s="70">
        <f t="shared" si="7"/>
        <v>0</v>
      </c>
      <c r="Q35" s="70">
        <f t="shared" si="8"/>
        <v>0</v>
      </c>
      <c r="R35" s="70">
        <f t="shared" si="9"/>
        <v>0</v>
      </c>
      <c r="S35" s="70">
        <f t="shared" si="10"/>
        <v>4</v>
      </c>
      <c r="T35" s="70">
        <f t="shared" si="11"/>
        <v>2</v>
      </c>
      <c r="U35" s="70">
        <f t="shared" si="12"/>
        <v>1</v>
      </c>
      <c r="V35" s="66">
        <f t="shared" si="3"/>
        <v>33</v>
      </c>
    </row>
    <row r="36" spans="1:22" ht="12.75" x14ac:dyDescent="0.2">
      <c r="A36" s="66">
        <v>34</v>
      </c>
      <c r="B36" s="66">
        <f t="shared" si="0"/>
        <v>8</v>
      </c>
      <c r="C36" s="67">
        <f t="shared" si="1"/>
        <v>56</v>
      </c>
      <c r="D36" s="68">
        <f t="shared" si="4"/>
        <v>7</v>
      </c>
      <c r="E36" s="71">
        <f t="shared" si="5"/>
        <v>63</v>
      </c>
      <c r="F36" s="67">
        <v>0</v>
      </c>
      <c r="G36" s="67">
        <v>6</v>
      </c>
      <c r="H36" s="67">
        <v>2</v>
      </c>
      <c r="I36" s="67">
        <v>0</v>
      </c>
      <c r="J36" s="67">
        <f t="shared" si="13"/>
        <v>16</v>
      </c>
      <c r="K36" s="67">
        <f t="shared" si="13"/>
        <v>16</v>
      </c>
      <c r="L36" s="67">
        <f t="shared" si="13"/>
        <v>16</v>
      </c>
      <c r="M36" s="67">
        <f t="shared" si="14"/>
        <v>4</v>
      </c>
      <c r="N36" s="67">
        <f t="shared" si="14"/>
        <v>4</v>
      </c>
      <c r="P36" s="70">
        <f t="shared" si="7"/>
        <v>0</v>
      </c>
      <c r="Q36" s="70">
        <f t="shared" si="8"/>
        <v>0</v>
      </c>
      <c r="R36" s="70">
        <f t="shared" si="9"/>
        <v>0</v>
      </c>
      <c r="S36" s="70">
        <f t="shared" si="10"/>
        <v>4</v>
      </c>
      <c r="T36" s="70">
        <f t="shared" si="11"/>
        <v>2</v>
      </c>
      <c r="U36" s="70">
        <f t="shared" si="12"/>
        <v>1</v>
      </c>
      <c r="V36" s="66">
        <f t="shared" si="3"/>
        <v>34</v>
      </c>
    </row>
    <row r="37" spans="1:22" ht="12.75" x14ac:dyDescent="0.2">
      <c r="A37" s="66">
        <v>35</v>
      </c>
      <c r="B37" s="66">
        <f t="shared" si="0"/>
        <v>8</v>
      </c>
      <c r="C37" s="67">
        <f t="shared" si="1"/>
        <v>60</v>
      </c>
      <c r="D37" s="68">
        <f t="shared" si="4"/>
        <v>7</v>
      </c>
      <c r="E37" s="71">
        <f t="shared" si="5"/>
        <v>67</v>
      </c>
      <c r="F37" s="67">
        <v>0</v>
      </c>
      <c r="G37" s="67">
        <v>5</v>
      </c>
      <c r="H37" s="67">
        <v>3</v>
      </c>
      <c r="I37" s="67">
        <v>0</v>
      </c>
      <c r="J37" s="67">
        <f t="shared" si="13"/>
        <v>16</v>
      </c>
      <c r="K37" s="67">
        <f t="shared" si="13"/>
        <v>16</v>
      </c>
      <c r="L37" s="67">
        <f t="shared" si="13"/>
        <v>16</v>
      </c>
      <c r="M37" s="67">
        <f t="shared" si="14"/>
        <v>6</v>
      </c>
      <c r="N37" s="67">
        <f t="shared" si="14"/>
        <v>6</v>
      </c>
      <c r="P37" s="70">
        <f t="shared" si="7"/>
        <v>0</v>
      </c>
      <c r="Q37" s="70">
        <f t="shared" si="8"/>
        <v>0</v>
      </c>
      <c r="R37" s="70">
        <f t="shared" si="9"/>
        <v>0</v>
      </c>
      <c r="S37" s="70">
        <f t="shared" si="10"/>
        <v>4</v>
      </c>
      <c r="T37" s="70">
        <f t="shared" si="11"/>
        <v>2</v>
      </c>
      <c r="U37" s="70">
        <f t="shared" si="12"/>
        <v>1</v>
      </c>
      <c r="V37" s="66">
        <f t="shared" si="3"/>
        <v>35</v>
      </c>
    </row>
    <row r="38" spans="1:22" ht="12.75" x14ac:dyDescent="0.2">
      <c r="A38" s="66">
        <v>36</v>
      </c>
      <c r="B38" s="66">
        <f t="shared" si="0"/>
        <v>9</v>
      </c>
      <c r="C38" s="67">
        <f t="shared" si="1"/>
        <v>54</v>
      </c>
      <c r="D38" s="68">
        <f t="shared" si="4"/>
        <v>8</v>
      </c>
      <c r="E38" s="71">
        <f t="shared" si="5"/>
        <v>62</v>
      </c>
      <c r="F38" s="67">
        <v>0</v>
      </c>
      <c r="G38" s="67">
        <v>9</v>
      </c>
      <c r="H38" s="67">
        <v>0</v>
      </c>
      <c r="I38" s="67">
        <v>0</v>
      </c>
      <c r="J38" s="67">
        <f t="shared" si="13"/>
        <v>18</v>
      </c>
      <c r="K38" s="67">
        <f t="shared" si="13"/>
        <v>18</v>
      </c>
      <c r="L38" s="67">
        <f t="shared" si="13"/>
        <v>18</v>
      </c>
      <c r="M38" s="67">
        <f t="shared" si="14"/>
        <v>0</v>
      </c>
      <c r="N38" s="67">
        <f t="shared" si="14"/>
        <v>0</v>
      </c>
      <c r="P38" s="70">
        <f t="shared" si="7"/>
        <v>0</v>
      </c>
      <c r="Q38" s="70">
        <f t="shared" si="8"/>
        <v>0</v>
      </c>
      <c r="R38" s="70">
        <f t="shared" si="9"/>
        <v>1</v>
      </c>
      <c r="S38" s="70">
        <f t="shared" si="10"/>
        <v>4</v>
      </c>
      <c r="T38" s="70">
        <f t="shared" si="11"/>
        <v>2</v>
      </c>
      <c r="U38" s="70">
        <f t="shared" si="12"/>
        <v>1</v>
      </c>
      <c r="V38" s="66">
        <f t="shared" si="3"/>
        <v>36</v>
      </c>
    </row>
    <row r="39" spans="1:22" ht="12.75" x14ac:dyDescent="0.2">
      <c r="A39" s="66">
        <v>37</v>
      </c>
      <c r="B39" s="66">
        <f t="shared" si="0"/>
        <v>9</v>
      </c>
      <c r="C39" s="67">
        <f t="shared" si="1"/>
        <v>58</v>
      </c>
      <c r="D39" s="68">
        <f t="shared" si="4"/>
        <v>8</v>
      </c>
      <c r="E39" s="71">
        <f t="shared" si="5"/>
        <v>66</v>
      </c>
      <c r="F39" s="67">
        <v>0</v>
      </c>
      <c r="G39" s="67">
        <v>8</v>
      </c>
      <c r="H39" s="67">
        <v>1</v>
      </c>
      <c r="I39" s="67">
        <v>0</v>
      </c>
      <c r="J39" s="67">
        <f t="shared" si="13"/>
        <v>18</v>
      </c>
      <c r="K39" s="67">
        <f t="shared" si="13"/>
        <v>18</v>
      </c>
      <c r="L39" s="67">
        <f t="shared" si="13"/>
        <v>18</v>
      </c>
      <c r="M39" s="67">
        <f t="shared" si="14"/>
        <v>2</v>
      </c>
      <c r="N39" s="67">
        <f t="shared" si="14"/>
        <v>2</v>
      </c>
      <c r="P39" s="70">
        <f t="shared" si="7"/>
        <v>0</v>
      </c>
      <c r="Q39" s="70">
        <f t="shared" si="8"/>
        <v>0</v>
      </c>
      <c r="R39" s="70">
        <f t="shared" si="9"/>
        <v>1</v>
      </c>
      <c r="S39" s="70">
        <f t="shared" si="10"/>
        <v>4</v>
      </c>
      <c r="T39" s="70">
        <f t="shared" si="11"/>
        <v>2</v>
      </c>
      <c r="U39" s="70">
        <f t="shared" si="12"/>
        <v>1</v>
      </c>
      <c r="V39" s="66">
        <f t="shared" si="3"/>
        <v>37</v>
      </c>
    </row>
    <row r="40" spans="1:22" ht="12.75" x14ac:dyDescent="0.2">
      <c r="A40" s="66">
        <v>38</v>
      </c>
      <c r="B40" s="66">
        <f t="shared" si="0"/>
        <v>9</v>
      </c>
      <c r="C40" s="67">
        <f t="shared" si="1"/>
        <v>62</v>
      </c>
      <c r="D40" s="68">
        <f t="shared" si="4"/>
        <v>8</v>
      </c>
      <c r="E40" s="71">
        <f t="shared" si="5"/>
        <v>70</v>
      </c>
      <c r="F40" s="67">
        <v>0</v>
      </c>
      <c r="G40" s="67">
        <v>7</v>
      </c>
      <c r="H40" s="67">
        <v>2</v>
      </c>
      <c r="I40" s="67">
        <v>0</v>
      </c>
      <c r="J40" s="67">
        <f t="shared" si="13"/>
        <v>18</v>
      </c>
      <c r="K40" s="67">
        <f t="shared" si="13"/>
        <v>18</v>
      </c>
      <c r="L40" s="67">
        <f t="shared" si="13"/>
        <v>18</v>
      </c>
      <c r="M40" s="67">
        <f t="shared" si="14"/>
        <v>4</v>
      </c>
      <c r="N40" s="67">
        <f t="shared" si="14"/>
        <v>4</v>
      </c>
      <c r="P40" s="70">
        <f t="shared" si="7"/>
        <v>0</v>
      </c>
      <c r="Q40" s="70">
        <f t="shared" si="8"/>
        <v>0</v>
      </c>
      <c r="R40" s="70">
        <f t="shared" si="9"/>
        <v>1</v>
      </c>
      <c r="S40" s="70">
        <f t="shared" si="10"/>
        <v>4</v>
      </c>
      <c r="T40" s="70">
        <f t="shared" si="11"/>
        <v>2</v>
      </c>
      <c r="U40" s="70">
        <f t="shared" si="12"/>
        <v>1</v>
      </c>
      <c r="V40" s="66">
        <f t="shared" si="3"/>
        <v>38</v>
      </c>
    </row>
    <row r="41" spans="1:22" ht="12.75" x14ac:dyDescent="0.2">
      <c r="A41" s="66">
        <v>39</v>
      </c>
      <c r="B41" s="66">
        <f t="shared" si="0"/>
        <v>9</v>
      </c>
      <c r="C41" s="67">
        <f t="shared" si="1"/>
        <v>66</v>
      </c>
      <c r="D41" s="68">
        <f t="shared" si="4"/>
        <v>8</v>
      </c>
      <c r="E41" s="71">
        <f t="shared" si="5"/>
        <v>74</v>
      </c>
      <c r="F41" s="67">
        <v>0</v>
      </c>
      <c r="G41" s="67">
        <v>6</v>
      </c>
      <c r="H41" s="67">
        <v>3</v>
      </c>
      <c r="I41" s="67">
        <v>0</v>
      </c>
      <c r="J41" s="67">
        <f t="shared" si="13"/>
        <v>18</v>
      </c>
      <c r="K41" s="67">
        <f t="shared" si="13"/>
        <v>18</v>
      </c>
      <c r="L41" s="67">
        <f t="shared" si="13"/>
        <v>18</v>
      </c>
      <c r="M41" s="67">
        <f t="shared" si="14"/>
        <v>6</v>
      </c>
      <c r="N41" s="67">
        <f t="shared" si="14"/>
        <v>6</v>
      </c>
      <c r="P41" s="70">
        <f t="shared" si="7"/>
        <v>0</v>
      </c>
      <c r="Q41" s="70">
        <f t="shared" si="8"/>
        <v>0</v>
      </c>
      <c r="R41" s="70">
        <f t="shared" si="9"/>
        <v>1</v>
      </c>
      <c r="S41" s="70">
        <f t="shared" si="10"/>
        <v>4</v>
      </c>
      <c r="T41" s="70">
        <f t="shared" si="11"/>
        <v>2</v>
      </c>
      <c r="U41" s="70">
        <f t="shared" si="12"/>
        <v>1</v>
      </c>
      <c r="V41" s="66">
        <f t="shared" si="3"/>
        <v>39</v>
      </c>
    </row>
    <row r="42" spans="1:22" ht="12.75" x14ac:dyDescent="0.2">
      <c r="A42" s="66">
        <v>40</v>
      </c>
      <c r="B42" s="66">
        <f t="shared" si="0"/>
        <v>10</v>
      </c>
      <c r="C42" s="67">
        <f t="shared" si="1"/>
        <v>60</v>
      </c>
      <c r="D42" s="68">
        <f t="shared" si="4"/>
        <v>9</v>
      </c>
      <c r="E42" s="71">
        <f t="shared" si="5"/>
        <v>69</v>
      </c>
      <c r="F42" s="67">
        <v>0</v>
      </c>
      <c r="G42" s="67">
        <v>10</v>
      </c>
      <c r="H42" s="67">
        <v>0</v>
      </c>
      <c r="I42" s="67">
        <v>0</v>
      </c>
      <c r="J42" s="67">
        <f t="shared" ref="J42:L61" si="15">$F42*1+$G42*2+$H42*2+$I42*3</f>
        <v>20</v>
      </c>
      <c r="K42" s="67">
        <f t="shared" si="15"/>
        <v>20</v>
      </c>
      <c r="L42" s="67">
        <f t="shared" si="15"/>
        <v>20</v>
      </c>
      <c r="M42" s="67">
        <f t="shared" si="14"/>
        <v>0</v>
      </c>
      <c r="N42" s="67">
        <f t="shared" si="14"/>
        <v>0</v>
      </c>
      <c r="P42" s="70">
        <f t="shared" si="7"/>
        <v>0</v>
      </c>
      <c r="Q42" s="70">
        <f t="shared" si="8"/>
        <v>0</v>
      </c>
      <c r="R42" s="70">
        <f t="shared" si="9"/>
        <v>2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3"/>
        <v>40</v>
      </c>
    </row>
    <row r="43" spans="1:22" ht="12.75" x14ac:dyDescent="0.2">
      <c r="A43" s="66">
        <v>41</v>
      </c>
      <c r="B43" s="66">
        <f t="shared" si="0"/>
        <v>10</v>
      </c>
      <c r="C43" s="67">
        <f t="shared" si="1"/>
        <v>64</v>
      </c>
      <c r="D43" s="68">
        <f t="shared" si="4"/>
        <v>9</v>
      </c>
      <c r="E43" s="71">
        <f t="shared" si="5"/>
        <v>73</v>
      </c>
      <c r="F43" s="67">
        <v>0</v>
      </c>
      <c r="G43" s="67">
        <v>9</v>
      </c>
      <c r="H43" s="67">
        <v>1</v>
      </c>
      <c r="I43" s="67">
        <v>0</v>
      </c>
      <c r="J43" s="67">
        <f t="shared" si="15"/>
        <v>20</v>
      </c>
      <c r="K43" s="67">
        <f t="shared" si="15"/>
        <v>20</v>
      </c>
      <c r="L43" s="67">
        <f t="shared" si="15"/>
        <v>20</v>
      </c>
      <c r="M43" s="67">
        <f t="shared" si="14"/>
        <v>2</v>
      </c>
      <c r="N43" s="67">
        <f t="shared" si="14"/>
        <v>2</v>
      </c>
      <c r="P43" s="70">
        <f t="shared" si="7"/>
        <v>0</v>
      </c>
      <c r="Q43" s="70">
        <f t="shared" si="8"/>
        <v>0</v>
      </c>
      <c r="R43" s="70">
        <f t="shared" si="9"/>
        <v>2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3"/>
        <v>41</v>
      </c>
    </row>
    <row r="44" spans="1:22" ht="12.75" x14ac:dyDescent="0.2">
      <c r="A44" s="66">
        <v>42</v>
      </c>
      <c r="B44" s="66">
        <f t="shared" si="0"/>
        <v>10</v>
      </c>
      <c r="C44" s="67">
        <f t="shared" si="1"/>
        <v>68</v>
      </c>
      <c r="D44" s="68">
        <f t="shared" si="4"/>
        <v>9</v>
      </c>
      <c r="E44" s="71">
        <f t="shared" si="5"/>
        <v>77</v>
      </c>
      <c r="F44" s="67">
        <v>0</v>
      </c>
      <c r="G44" s="67">
        <v>8</v>
      </c>
      <c r="H44" s="67">
        <v>2</v>
      </c>
      <c r="I44" s="67">
        <v>0</v>
      </c>
      <c r="J44" s="67">
        <f t="shared" si="15"/>
        <v>20</v>
      </c>
      <c r="K44" s="67">
        <f t="shared" si="15"/>
        <v>20</v>
      </c>
      <c r="L44" s="67">
        <f t="shared" si="15"/>
        <v>20</v>
      </c>
      <c r="M44" s="67">
        <f t="shared" si="14"/>
        <v>4</v>
      </c>
      <c r="N44" s="67">
        <f t="shared" si="14"/>
        <v>4</v>
      </c>
      <c r="P44" s="70">
        <f t="shared" si="7"/>
        <v>0</v>
      </c>
      <c r="Q44" s="70">
        <f t="shared" si="8"/>
        <v>0</v>
      </c>
      <c r="R44" s="70">
        <f t="shared" si="9"/>
        <v>2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3"/>
        <v>42</v>
      </c>
    </row>
    <row r="45" spans="1:22" ht="12.75" x14ac:dyDescent="0.2">
      <c r="A45" s="66">
        <v>43</v>
      </c>
      <c r="B45" s="66">
        <f t="shared" si="0"/>
        <v>10</v>
      </c>
      <c r="C45" s="67">
        <f t="shared" si="1"/>
        <v>72</v>
      </c>
      <c r="D45" s="68">
        <f t="shared" si="4"/>
        <v>9</v>
      </c>
      <c r="E45" s="71">
        <f t="shared" si="5"/>
        <v>81</v>
      </c>
      <c r="F45" s="67">
        <v>0</v>
      </c>
      <c r="G45" s="67">
        <v>7</v>
      </c>
      <c r="H45" s="67">
        <v>3</v>
      </c>
      <c r="I45" s="67">
        <v>0</v>
      </c>
      <c r="J45" s="67">
        <f t="shared" si="15"/>
        <v>20</v>
      </c>
      <c r="K45" s="67">
        <f t="shared" si="15"/>
        <v>20</v>
      </c>
      <c r="L45" s="67">
        <f t="shared" si="15"/>
        <v>20</v>
      </c>
      <c r="M45" s="67">
        <f t="shared" si="14"/>
        <v>6</v>
      </c>
      <c r="N45" s="67">
        <f t="shared" si="14"/>
        <v>6</v>
      </c>
      <c r="P45" s="70">
        <f t="shared" si="7"/>
        <v>0</v>
      </c>
      <c r="Q45" s="70">
        <f t="shared" si="8"/>
        <v>0</v>
      </c>
      <c r="R45" s="70">
        <f t="shared" si="9"/>
        <v>2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3"/>
        <v>43</v>
      </c>
    </row>
    <row r="46" spans="1:22" ht="12.75" x14ac:dyDescent="0.2">
      <c r="A46" s="66">
        <v>44</v>
      </c>
      <c r="B46" s="66">
        <f t="shared" si="0"/>
        <v>11</v>
      </c>
      <c r="C46" s="67">
        <f t="shared" si="1"/>
        <v>66</v>
      </c>
      <c r="D46" s="68">
        <f t="shared" si="4"/>
        <v>10</v>
      </c>
      <c r="E46" s="71">
        <f t="shared" si="5"/>
        <v>76</v>
      </c>
      <c r="F46" s="67">
        <v>0</v>
      </c>
      <c r="G46" s="67">
        <v>11</v>
      </c>
      <c r="H46" s="67">
        <v>0</v>
      </c>
      <c r="I46" s="67">
        <v>0</v>
      </c>
      <c r="J46" s="67">
        <f t="shared" si="15"/>
        <v>22</v>
      </c>
      <c r="K46" s="67">
        <f t="shared" si="15"/>
        <v>22</v>
      </c>
      <c r="L46" s="67">
        <f t="shared" si="15"/>
        <v>22</v>
      </c>
      <c r="M46" s="67">
        <f t="shared" si="14"/>
        <v>0</v>
      </c>
      <c r="N46" s="67">
        <f t="shared" si="14"/>
        <v>0</v>
      </c>
      <c r="P46" s="70">
        <f t="shared" si="7"/>
        <v>0</v>
      </c>
      <c r="Q46" s="70">
        <f t="shared" si="8"/>
        <v>0</v>
      </c>
      <c r="R46" s="70">
        <f t="shared" si="9"/>
        <v>3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3"/>
        <v>44</v>
      </c>
    </row>
    <row r="47" spans="1:22" ht="12.75" x14ac:dyDescent="0.2">
      <c r="A47" s="66">
        <v>45</v>
      </c>
      <c r="B47" s="66">
        <f t="shared" si="0"/>
        <v>11</v>
      </c>
      <c r="C47" s="67">
        <f t="shared" si="1"/>
        <v>70</v>
      </c>
      <c r="D47" s="68">
        <f t="shared" si="4"/>
        <v>10</v>
      </c>
      <c r="E47" s="71">
        <f t="shared" si="5"/>
        <v>80</v>
      </c>
      <c r="F47" s="67">
        <v>0</v>
      </c>
      <c r="G47" s="67">
        <v>10</v>
      </c>
      <c r="H47" s="67">
        <v>1</v>
      </c>
      <c r="I47" s="67">
        <v>0</v>
      </c>
      <c r="J47" s="67">
        <f t="shared" si="15"/>
        <v>22</v>
      </c>
      <c r="K47" s="67">
        <f t="shared" si="15"/>
        <v>22</v>
      </c>
      <c r="L47" s="67">
        <f t="shared" si="15"/>
        <v>22</v>
      </c>
      <c r="M47" s="67">
        <f t="shared" si="14"/>
        <v>2</v>
      </c>
      <c r="N47" s="67">
        <f t="shared" si="14"/>
        <v>2</v>
      </c>
      <c r="P47" s="70">
        <f t="shared" si="7"/>
        <v>0</v>
      </c>
      <c r="Q47" s="70">
        <f t="shared" si="8"/>
        <v>0</v>
      </c>
      <c r="R47" s="70">
        <f t="shared" si="9"/>
        <v>3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3"/>
        <v>45</v>
      </c>
    </row>
    <row r="48" spans="1:22" ht="12.75" x14ac:dyDescent="0.2">
      <c r="A48" s="66">
        <v>46</v>
      </c>
      <c r="B48" s="66">
        <f t="shared" si="0"/>
        <v>11</v>
      </c>
      <c r="C48" s="67">
        <f t="shared" si="1"/>
        <v>74</v>
      </c>
      <c r="D48" s="68">
        <f t="shared" si="4"/>
        <v>10</v>
      </c>
      <c r="E48" s="71">
        <f t="shared" si="5"/>
        <v>84</v>
      </c>
      <c r="F48" s="67">
        <v>0</v>
      </c>
      <c r="G48" s="67">
        <v>9</v>
      </c>
      <c r="H48" s="67">
        <v>2</v>
      </c>
      <c r="I48" s="67">
        <v>0</v>
      </c>
      <c r="J48" s="67">
        <f t="shared" si="15"/>
        <v>22</v>
      </c>
      <c r="K48" s="67">
        <f t="shared" si="15"/>
        <v>22</v>
      </c>
      <c r="L48" s="67">
        <f t="shared" si="15"/>
        <v>22</v>
      </c>
      <c r="M48" s="67">
        <f t="shared" si="14"/>
        <v>4</v>
      </c>
      <c r="N48" s="67">
        <f t="shared" si="14"/>
        <v>4</v>
      </c>
      <c r="P48" s="70">
        <f t="shared" si="7"/>
        <v>0</v>
      </c>
      <c r="Q48" s="70">
        <f t="shared" si="8"/>
        <v>0</v>
      </c>
      <c r="R48" s="70">
        <f t="shared" si="9"/>
        <v>3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3"/>
        <v>46</v>
      </c>
    </row>
    <row r="49" spans="1:22" ht="12.75" x14ac:dyDescent="0.2">
      <c r="A49" s="66">
        <v>47</v>
      </c>
      <c r="B49" s="66">
        <f t="shared" si="0"/>
        <v>11</v>
      </c>
      <c r="C49" s="67">
        <f t="shared" si="1"/>
        <v>78</v>
      </c>
      <c r="D49" s="68">
        <f t="shared" si="4"/>
        <v>10</v>
      </c>
      <c r="E49" s="71">
        <f t="shared" si="5"/>
        <v>88</v>
      </c>
      <c r="F49" s="67">
        <v>0</v>
      </c>
      <c r="G49" s="67">
        <v>8</v>
      </c>
      <c r="H49" s="67">
        <v>3</v>
      </c>
      <c r="I49" s="67">
        <v>0</v>
      </c>
      <c r="J49" s="67">
        <f t="shared" si="15"/>
        <v>22</v>
      </c>
      <c r="K49" s="67">
        <f t="shared" si="15"/>
        <v>22</v>
      </c>
      <c r="L49" s="67">
        <f t="shared" si="15"/>
        <v>22</v>
      </c>
      <c r="M49" s="67">
        <f t="shared" si="14"/>
        <v>6</v>
      </c>
      <c r="N49" s="67">
        <f t="shared" si="14"/>
        <v>6</v>
      </c>
      <c r="P49" s="70">
        <f t="shared" si="7"/>
        <v>0</v>
      </c>
      <c r="Q49" s="70">
        <f t="shared" si="8"/>
        <v>0</v>
      </c>
      <c r="R49" s="70">
        <f t="shared" si="9"/>
        <v>3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3"/>
        <v>47</v>
      </c>
    </row>
    <row r="50" spans="1:22" ht="12.75" x14ac:dyDescent="0.2">
      <c r="A50" s="66">
        <v>48</v>
      </c>
      <c r="B50" s="66">
        <f t="shared" si="0"/>
        <v>12</v>
      </c>
      <c r="C50" s="67">
        <f t="shared" si="1"/>
        <v>72</v>
      </c>
      <c r="D50" s="68">
        <f t="shared" si="4"/>
        <v>11</v>
      </c>
      <c r="E50" s="71">
        <f t="shared" si="5"/>
        <v>83</v>
      </c>
      <c r="F50" s="67">
        <v>0</v>
      </c>
      <c r="G50" s="67">
        <v>12</v>
      </c>
      <c r="H50" s="67">
        <v>0</v>
      </c>
      <c r="I50" s="67">
        <v>0</v>
      </c>
      <c r="J50" s="67">
        <f t="shared" si="15"/>
        <v>24</v>
      </c>
      <c r="K50" s="67">
        <f t="shared" si="15"/>
        <v>24</v>
      </c>
      <c r="L50" s="67">
        <f t="shared" si="15"/>
        <v>24</v>
      </c>
      <c r="M50" s="67">
        <f t="shared" si="14"/>
        <v>0</v>
      </c>
      <c r="N50" s="67">
        <f t="shared" si="14"/>
        <v>0</v>
      </c>
      <c r="P50" s="70">
        <f t="shared" si="7"/>
        <v>0</v>
      </c>
      <c r="Q50" s="70">
        <f t="shared" si="8"/>
        <v>0</v>
      </c>
      <c r="R50" s="70">
        <f t="shared" si="9"/>
        <v>4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3"/>
        <v>48</v>
      </c>
    </row>
    <row r="51" spans="1:22" ht="12.75" x14ac:dyDescent="0.2">
      <c r="A51" s="66">
        <v>49</v>
      </c>
      <c r="B51" s="66">
        <f t="shared" si="0"/>
        <v>12</v>
      </c>
      <c r="C51" s="67">
        <f t="shared" si="1"/>
        <v>76</v>
      </c>
      <c r="D51" s="68">
        <f t="shared" si="4"/>
        <v>11</v>
      </c>
      <c r="E51" s="71">
        <f t="shared" si="5"/>
        <v>87</v>
      </c>
      <c r="F51" s="67">
        <v>0</v>
      </c>
      <c r="G51" s="67">
        <v>11</v>
      </c>
      <c r="H51" s="67">
        <v>1</v>
      </c>
      <c r="I51" s="67">
        <v>0</v>
      </c>
      <c r="J51" s="67">
        <f t="shared" si="15"/>
        <v>24</v>
      </c>
      <c r="K51" s="67">
        <f t="shared" si="15"/>
        <v>24</v>
      </c>
      <c r="L51" s="67">
        <f t="shared" si="15"/>
        <v>24</v>
      </c>
      <c r="M51" s="67">
        <f t="shared" si="14"/>
        <v>2</v>
      </c>
      <c r="N51" s="67">
        <f t="shared" si="14"/>
        <v>2</v>
      </c>
      <c r="P51" s="70">
        <f t="shared" si="7"/>
        <v>0</v>
      </c>
      <c r="Q51" s="70">
        <f t="shared" si="8"/>
        <v>0</v>
      </c>
      <c r="R51" s="70">
        <f t="shared" si="9"/>
        <v>4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3"/>
        <v>49</v>
      </c>
    </row>
    <row r="52" spans="1:22" ht="12.75" x14ac:dyDescent="0.2">
      <c r="A52" s="66">
        <v>50</v>
      </c>
      <c r="B52" s="66">
        <f t="shared" si="0"/>
        <v>12</v>
      </c>
      <c r="C52" s="67">
        <f t="shared" si="1"/>
        <v>80</v>
      </c>
      <c r="D52" s="68">
        <f t="shared" si="4"/>
        <v>11</v>
      </c>
      <c r="E52" s="71">
        <f t="shared" si="5"/>
        <v>91</v>
      </c>
      <c r="F52" s="67">
        <v>0</v>
      </c>
      <c r="G52" s="67">
        <v>10</v>
      </c>
      <c r="H52" s="67">
        <v>2</v>
      </c>
      <c r="I52" s="67">
        <v>0</v>
      </c>
      <c r="J52" s="67">
        <f t="shared" si="15"/>
        <v>24</v>
      </c>
      <c r="K52" s="67">
        <f t="shared" si="15"/>
        <v>24</v>
      </c>
      <c r="L52" s="67">
        <f t="shared" si="15"/>
        <v>24</v>
      </c>
      <c r="M52" s="67">
        <f t="shared" si="14"/>
        <v>4</v>
      </c>
      <c r="N52" s="67">
        <f t="shared" si="14"/>
        <v>4</v>
      </c>
      <c r="P52" s="70">
        <f t="shared" si="7"/>
        <v>0</v>
      </c>
      <c r="Q52" s="70">
        <f t="shared" si="8"/>
        <v>0</v>
      </c>
      <c r="R52" s="70">
        <f t="shared" si="9"/>
        <v>4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3"/>
        <v>50</v>
      </c>
    </row>
    <row r="53" spans="1:22" ht="12.75" x14ac:dyDescent="0.2">
      <c r="A53" s="66">
        <v>51</v>
      </c>
      <c r="B53" s="66">
        <f t="shared" si="0"/>
        <v>12</v>
      </c>
      <c r="C53" s="67">
        <f t="shared" si="1"/>
        <v>84</v>
      </c>
      <c r="D53" s="68">
        <f t="shared" si="4"/>
        <v>11</v>
      </c>
      <c r="E53" s="71">
        <f t="shared" si="5"/>
        <v>95</v>
      </c>
      <c r="F53" s="67">
        <v>0</v>
      </c>
      <c r="G53" s="67">
        <v>9</v>
      </c>
      <c r="H53" s="67">
        <v>3</v>
      </c>
      <c r="I53" s="67">
        <v>0</v>
      </c>
      <c r="J53" s="67">
        <f t="shared" si="15"/>
        <v>24</v>
      </c>
      <c r="K53" s="67">
        <f t="shared" si="15"/>
        <v>24</v>
      </c>
      <c r="L53" s="67">
        <f t="shared" si="15"/>
        <v>24</v>
      </c>
      <c r="M53" s="67">
        <f t="shared" si="14"/>
        <v>6</v>
      </c>
      <c r="N53" s="67">
        <f t="shared" si="14"/>
        <v>6</v>
      </c>
      <c r="P53" s="70">
        <f t="shared" si="7"/>
        <v>0</v>
      </c>
      <c r="Q53" s="70">
        <f t="shared" si="8"/>
        <v>0</v>
      </c>
      <c r="R53" s="70">
        <f t="shared" si="9"/>
        <v>4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3"/>
        <v>51</v>
      </c>
    </row>
    <row r="54" spans="1:22" ht="12.75" x14ac:dyDescent="0.2">
      <c r="A54" s="66">
        <v>52</v>
      </c>
      <c r="B54" s="66">
        <f t="shared" si="0"/>
        <v>13</v>
      </c>
      <c r="C54" s="67">
        <f t="shared" si="1"/>
        <v>78</v>
      </c>
      <c r="D54" s="68">
        <f t="shared" si="4"/>
        <v>12</v>
      </c>
      <c r="E54" s="71">
        <f t="shared" si="5"/>
        <v>90</v>
      </c>
      <c r="F54" s="67">
        <v>0</v>
      </c>
      <c r="G54" s="67">
        <v>13</v>
      </c>
      <c r="H54" s="67">
        <v>0</v>
      </c>
      <c r="I54" s="67">
        <v>0</v>
      </c>
      <c r="J54" s="67">
        <f t="shared" si="15"/>
        <v>26</v>
      </c>
      <c r="K54" s="67">
        <f t="shared" si="15"/>
        <v>26</v>
      </c>
      <c r="L54" s="67">
        <f t="shared" si="15"/>
        <v>26</v>
      </c>
      <c r="M54" s="67">
        <f t="shared" si="14"/>
        <v>0</v>
      </c>
      <c r="N54" s="67">
        <f t="shared" si="14"/>
        <v>0</v>
      </c>
      <c r="P54" s="70">
        <f t="shared" si="7"/>
        <v>0</v>
      </c>
      <c r="Q54" s="70">
        <f t="shared" si="8"/>
        <v>0</v>
      </c>
      <c r="R54" s="70">
        <f t="shared" si="9"/>
        <v>5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3"/>
        <v>52</v>
      </c>
    </row>
    <row r="55" spans="1:22" ht="12.75" x14ac:dyDescent="0.2">
      <c r="A55" s="66">
        <v>53</v>
      </c>
      <c r="B55" s="66">
        <f t="shared" si="0"/>
        <v>13</v>
      </c>
      <c r="C55" s="67">
        <f t="shared" si="1"/>
        <v>82</v>
      </c>
      <c r="D55" s="68">
        <f t="shared" si="4"/>
        <v>12</v>
      </c>
      <c r="E55" s="71">
        <f t="shared" si="5"/>
        <v>94</v>
      </c>
      <c r="F55" s="67">
        <v>0</v>
      </c>
      <c r="G55" s="67">
        <v>12</v>
      </c>
      <c r="H55" s="67">
        <v>1</v>
      </c>
      <c r="I55" s="67">
        <v>0</v>
      </c>
      <c r="J55" s="67">
        <f t="shared" si="15"/>
        <v>26</v>
      </c>
      <c r="K55" s="67">
        <f t="shared" si="15"/>
        <v>26</v>
      </c>
      <c r="L55" s="67">
        <f t="shared" si="15"/>
        <v>26</v>
      </c>
      <c r="M55" s="67">
        <f t="shared" si="14"/>
        <v>2</v>
      </c>
      <c r="N55" s="67">
        <f t="shared" si="14"/>
        <v>2</v>
      </c>
      <c r="P55" s="70">
        <f t="shared" si="7"/>
        <v>0</v>
      </c>
      <c r="Q55" s="70">
        <f t="shared" si="8"/>
        <v>0</v>
      </c>
      <c r="R55" s="70">
        <f t="shared" si="9"/>
        <v>5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3"/>
        <v>53</v>
      </c>
    </row>
    <row r="56" spans="1:22" ht="12.75" x14ac:dyDescent="0.2">
      <c r="A56" s="66">
        <v>54</v>
      </c>
      <c r="B56" s="66">
        <f t="shared" si="0"/>
        <v>13</v>
      </c>
      <c r="C56" s="67">
        <f t="shared" si="1"/>
        <v>86</v>
      </c>
      <c r="D56" s="68">
        <f t="shared" si="4"/>
        <v>12</v>
      </c>
      <c r="E56" s="71">
        <f t="shared" si="5"/>
        <v>98</v>
      </c>
      <c r="F56" s="67">
        <v>0</v>
      </c>
      <c r="G56" s="67">
        <v>11</v>
      </c>
      <c r="H56" s="67">
        <v>2</v>
      </c>
      <c r="I56" s="67">
        <v>0</v>
      </c>
      <c r="J56" s="67">
        <f t="shared" si="15"/>
        <v>26</v>
      </c>
      <c r="K56" s="67">
        <f t="shared" si="15"/>
        <v>26</v>
      </c>
      <c r="L56" s="67">
        <f t="shared" si="15"/>
        <v>26</v>
      </c>
      <c r="M56" s="67">
        <f t="shared" si="14"/>
        <v>4</v>
      </c>
      <c r="N56" s="67">
        <f t="shared" si="14"/>
        <v>4</v>
      </c>
      <c r="P56" s="70">
        <f t="shared" si="7"/>
        <v>0</v>
      </c>
      <c r="Q56" s="70">
        <f t="shared" si="8"/>
        <v>0</v>
      </c>
      <c r="R56" s="70">
        <f t="shared" si="9"/>
        <v>5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3"/>
        <v>54</v>
      </c>
    </row>
    <row r="57" spans="1:22" ht="12.75" x14ac:dyDescent="0.2">
      <c r="A57" s="66">
        <v>55</v>
      </c>
      <c r="B57" s="66">
        <f t="shared" si="0"/>
        <v>13</v>
      </c>
      <c r="C57" s="67">
        <f t="shared" si="1"/>
        <v>90</v>
      </c>
      <c r="D57" s="68">
        <f t="shared" si="4"/>
        <v>12</v>
      </c>
      <c r="E57" s="71">
        <f t="shared" si="5"/>
        <v>102</v>
      </c>
      <c r="F57" s="67">
        <v>0</v>
      </c>
      <c r="G57" s="67">
        <v>10</v>
      </c>
      <c r="H57" s="67">
        <v>3</v>
      </c>
      <c r="I57" s="67">
        <v>0</v>
      </c>
      <c r="J57" s="67">
        <f t="shared" si="15"/>
        <v>26</v>
      </c>
      <c r="K57" s="67">
        <f t="shared" si="15"/>
        <v>26</v>
      </c>
      <c r="L57" s="67">
        <f t="shared" si="15"/>
        <v>26</v>
      </c>
      <c r="M57" s="67">
        <f t="shared" si="14"/>
        <v>6</v>
      </c>
      <c r="N57" s="67">
        <f t="shared" si="14"/>
        <v>6</v>
      </c>
      <c r="P57" s="70">
        <f t="shared" si="7"/>
        <v>0</v>
      </c>
      <c r="Q57" s="70">
        <f t="shared" si="8"/>
        <v>0</v>
      </c>
      <c r="R57" s="70">
        <f t="shared" si="9"/>
        <v>5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3"/>
        <v>55</v>
      </c>
    </row>
    <row r="58" spans="1:22" ht="12.75" x14ac:dyDescent="0.2">
      <c r="A58" s="66">
        <v>56</v>
      </c>
      <c r="B58" s="66">
        <f t="shared" si="0"/>
        <v>14</v>
      </c>
      <c r="C58" s="67">
        <f t="shared" si="1"/>
        <v>84</v>
      </c>
      <c r="D58" s="68">
        <f t="shared" si="4"/>
        <v>13</v>
      </c>
      <c r="E58" s="71">
        <f t="shared" si="5"/>
        <v>97</v>
      </c>
      <c r="F58" s="67">
        <v>0</v>
      </c>
      <c r="G58" s="67">
        <v>14</v>
      </c>
      <c r="H58" s="67">
        <v>0</v>
      </c>
      <c r="I58" s="67">
        <v>0</v>
      </c>
      <c r="J58" s="67">
        <f t="shared" si="15"/>
        <v>28</v>
      </c>
      <c r="K58" s="67">
        <f t="shared" si="15"/>
        <v>28</v>
      </c>
      <c r="L58" s="67">
        <f t="shared" si="15"/>
        <v>28</v>
      </c>
      <c r="M58" s="67">
        <f t="shared" si="14"/>
        <v>0</v>
      </c>
      <c r="N58" s="67">
        <f t="shared" si="14"/>
        <v>0</v>
      </c>
      <c r="P58" s="70">
        <f t="shared" si="7"/>
        <v>0</v>
      </c>
      <c r="Q58" s="70">
        <f t="shared" si="8"/>
        <v>0</v>
      </c>
      <c r="R58" s="70">
        <f t="shared" si="9"/>
        <v>6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3"/>
        <v>56</v>
      </c>
    </row>
    <row r="59" spans="1:22" ht="12.75" x14ac:dyDescent="0.2">
      <c r="A59" s="66">
        <v>57</v>
      </c>
      <c r="B59" s="66">
        <f t="shared" si="0"/>
        <v>14</v>
      </c>
      <c r="C59" s="67">
        <f t="shared" si="1"/>
        <v>88</v>
      </c>
      <c r="D59" s="68">
        <f t="shared" si="4"/>
        <v>13</v>
      </c>
      <c r="E59" s="71">
        <f t="shared" si="5"/>
        <v>101</v>
      </c>
      <c r="F59" s="67">
        <v>0</v>
      </c>
      <c r="G59" s="67">
        <v>13</v>
      </c>
      <c r="H59" s="67">
        <v>1</v>
      </c>
      <c r="I59" s="67">
        <v>0</v>
      </c>
      <c r="J59" s="67">
        <f t="shared" si="15"/>
        <v>28</v>
      </c>
      <c r="K59" s="67">
        <f t="shared" si="15"/>
        <v>28</v>
      </c>
      <c r="L59" s="67">
        <f t="shared" si="15"/>
        <v>28</v>
      </c>
      <c r="M59" s="67">
        <f t="shared" si="14"/>
        <v>2</v>
      </c>
      <c r="N59" s="67">
        <f t="shared" si="14"/>
        <v>2</v>
      </c>
      <c r="P59" s="70">
        <f t="shared" si="7"/>
        <v>0</v>
      </c>
      <c r="Q59" s="70">
        <f t="shared" si="8"/>
        <v>0</v>
      </c>
      <c r="R59" s="70">
        <f t="shared" si="9"/>
        <v>6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3"/>
        <v>57</v>
      </c>
    </row>
    <row r="60" spans="1:22" ht="12.75" x14ac:dyDescent="0.2">
      <c r="A60" s="66">
        <v>58</v>
      </c>
      <c r="B60" s="66">
        <f t="shared" si="0"/>
        <v>14</v>
      </c>
      <c r="C60" s="67">
        <f t="shared" si="1"/>
        <v>92</v>
      </c>
      <c r="D60" s="68">
        <f t="shared" si="4"/>
        <v>13</v>
      </c>
      <c r="E60" s="71">
        <f t="shared" si="5"/>
        <v>105</v>
      </c>
      <c r="F60" s="67">
        <v>0</v>
      </c>
      <c r="G60" s="67">
        <v>12</v>
      </c>
      <c r="H60" s="67">
        <v>2</v>
      </c>
      <c r="I60" s="67">
        <v>0</v>
      </c>
      <c r="J60" s="67">
        <f t="shared" si="15"/>
        <v>28</v>
      </c>
      <c r="K60" s="67">
        <f t="shared" si="15"/>
        <v>28</v>
      </c>
      <c r="L60" s="67">
        <f t="shared" si="15"/>
        <v>28</v>
      </c>
      <c r="M60" s="67">
        <f t="shared" si="14"/>
        <v>4</v>
      </c>
      <c r="N60" s="67">
        <f t="shared" si="14"/>
        <v>4</v>
      </c>
      <c r="P60" s="70">
        <f t="shared" si="7"/>
        <v>0</v>
      </c>
      <c r="Q60" s="70">
        <f t="shared" si="8"/>
        <v>0</v>
      </c>
      <c r="R60" s="70">
        <f t="shared" si="9"/>
        <v>6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3"/>
        <v>58</v>
      </c>
    </row>
    <row r="61" spans="1:22" ht="12.75" x14ac:dyDescent="0.2">
      <c r="A61" s="66">
        <v>59</v>
      </c>
      <c r="B61" s="66">
        <f t="shared" si="0"/>
        <v>14</v>
      </c>
      <c r="C61" s="67">
        <f t="shared" si="1"/>
        <v>96</v>
      </c>
      <c r="D61" s="68">
        <f t="shared" si="4"/>
        <v>13</v>
      </c>
      <c r="E61" s="71">
        <f t="shared" si="5"/>
        <v>109</v>
      </c>
      <c r="F61" s="67">
        <v>0</v>
      </c>
      <c r="G61" s="67">
        <v>11</v>
      </c>
      <c r="H61" s="67">
        <v>3</v>
      </c>
      <c r="I61" s="67">
        <v>0</v>
      </c>
      <c r="J61" s="67">
        <f t="shared" si="15"/>
        <v>28</v>
      </c>
      <c r="K61" s="67">
        <f t="shared" si="15"/>
        <v>28</v>
      </c>
      <c r="L61" s="67">
        <f t="shared" si="15"/>
        <v>28</v>
      </c>
      <c r="M61" s="67">
        <f t="shared" si="14"/>
        <v>6</v>
      </c>
      <c r="N61" s="67">
        <f t="shared" si="14"/>
        <v>6</v>
      </c>
      <c r="P61" s="70">
        <f t="shared" si="7"/>
        <v>0</v>
      </c>
      <c r="Q61" s="70">
        <f t="shared" si="8"/>
        <v>0</v>
      </c>
      <c r="R61" s="70">
        <f t="shared" si="9"/>
        <v>6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3"/>
        <v>59</v>
      </c>
    </row>
    <row r="62" spans="1:22" ht="12.75" x14ac:dyDescent="0.2">
      <c r="A62" s="66">
        <v>60</v>
      </c>
      <c r="B62" s="66">
        <f t="shared" si="0"/>
        <v>15</v>
      </c>
      <c r="C62" s="67">
        <f t="shared" si="1"/>
        <v>90</v>
      </c>
      <c r="D62" s="68">
        <f t="shared" si="4"/>
        <v>14</v>
      </c>
      <c r="E62" s="71">
        <f t="shared" si="5"/>
        <v>104</v>
      </c>
      <c r="F62" s="67">
        <v>0</v>
      </c>
      <c r="G62" s="67">
        <v>15</v>
      </c>
      <c r="H62" s="67">
        <v>0</v>
      </c>
      <c r="I62" s="67">
        <v>0</v>
      </c>
      <c r="J62" s="67">
        <f t="shared" ref="J62:L81" si="16">$F62*1+$G62*2+$H62*2+$I62*3</f>
        <v>30</v>
      </c>
      <c r="K62" s="67">
        <f t="shared" si="16"/>
        <v>30</v>
      </c>
      <c r="L62" s="67">
        <f t="shared" si="16"/>
        <v>30</v>
      </c>
      <c r="M62" s="67">
        <f t="shared" si="14"/>
        <v>0</v>
      </c>
      <c r="N62" s="67">
        <f t="shared" si="14"/>
        <v>0</v>
      </c>
      <c r="P62" s="70">
        <f t="shared" si="7"/>
        <v>0</v>
      </c>
      <c r="Q62" s="70">
        <f t="shared" si="8"/>
        <v>0</v>
      </c>
      <c r="R62" s="70">
        <f t="shared" si="9"/>
        <v>7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3"/>
        <v>60</v>
      </c>
    </row>
    <row r="63" spans="1:22" ht="12.75" x14ac:dyDescent="0.2">
      <c r="A63" s="66">
        <v>61</v>
      </c>
      <c r="B63" s="66">
        <f t="shared" si="0"/>
        <v>15</v>
      </c>
      <c r="C63" s="67">
        <f t="shared" si="1"/>
        <v>94</v>
      </c>
      <c r="D63" s="68">
        <f t="shared" si="4"/>
        <v>14</v>
      </c>
      <c r="E63" s="71">
        <f t="shared" si="5"/>
        <v>108</v>
      </c>
      <c r="F63" s="67">
        <v>0</v>
      </c>
      <c r="G63" s="67">
        <v>14</v>
      </c>
      <c r="H63" s="67">
        <v>1</v>
      </c>
      <c r="I63" s="67">
        <v>0</v>
      </c>
      <c r="J63" s="67">
        <f t="shared" si="16"/>
        <v>30</v>
      </c>
      <c r="K63" s="67">
        <f t="shared" si="16"/>
        <v>30</v>
      </c>
      <c r="L63" s="67">
        <f t="shared" si="16"/>
        <v>30</v>
      </c>
      <c r="M63" s="67">
        <f t="shared" si="14"/>
        <v>2</v>
      </c>
      <c r="N63" s="67">
        <f t="shared" si="14"/>
        <v>2</v>
      </c>
      <c r="P63" s="70">
        <f t="shared" si="7"/>
        <v>0</v>
      </c>
      <c r="Q63" s="70">
        <f t="shared" si="8"/>
        <v>0</v>
      </c>
      <c r="R63" s="70">
        <f t="shared" si="9"/>
        <v>7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3"/>
        <v>61</v>
      </c>
    </row>
    <row r="64" spans="1:22" ht="12.75" x14ac:dyDescent="0.2">
      <c r="A64" s="66">
        <v>62</v>
      </c>
      <c r="B64" s="66">
        <f t="shared" si="0"/>
        <v>15</v>
      </c>
      <c r="C64" s="67">
        <f t="shared" si="1"/>
        <v>98</v>
      </c>
      <c r="D64" s="68">
        <f t="shared" si="4"/>
        <v>14</v>
      </c>
      <c r="E64" s="71">
        <f t="shared" si="5"/>
        <v>112</v>
      </c>
      <c r="F64" s="67">
        <v>0</v>
      </c>
      <c r="G64" s="67">
        <v>13</v>
      </c>
      <c r="H64" s="67">
        <v>2</v>
      </c>
      <c r="I64" s="67">
        <v>0</v>
      </c>
      <c r="J64" s="67">
        <f t="shared" si="16"/>
        <v>30</v>
      </c>
      <c r="K64" s="67">
        <f t="shared" si="16"/>
        <v>30</v>
      </c>
      <c r="L64" s="67">
        <f t="shared" si="16"/>
        <v>30</v>
      </c>
      <c r="M64" s="67">
        <f t="shared" si="14"/>
        <v>4</v>
      </c>
      <c r="N64" s="67">
        <f t="shared" si="14"/>
        <v>4</v>
      </c>
      <c r="P64" s="70">
        <f t="shared" si="7"/>
        <v>0</v>
      </c>
      <c r="Q64" s="70">
        <f t="shared" si="8"/>
        <v>0</v>
      </c>
      <c r="R64" s="70">
        <f t="shared" si="9"/>
        <v>7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3"/>
        <v>62</v>
      </c>
    </row>
    <row r="65" spans="1:22" ht="12.75" x14ac:dyDescent="0.2">
      <c r="A65" s="66">
        <v>63</v>
      </c>
      <c r="B65" s="66">
        <f t="shared" si="0"/>
        <v>15</v>
      </c>
      <c r="C65" s="67">
        <f t="shared" si="1"/>
        <v>102</v>
      </c>
      <c r="D65" s="68">
        <f t="shared" si="4"/>
        <v>14</v>
      </c>
      <c r="E65" s="71">
        <f t="shared" si="5"/>
        <v>116</v>
      </c>
      <c r="F65" s="67">
        <v>0</v>
      </c>
      <c r="G65" s="67">
        <v>12</v>
      </c>
      <c r="H65" s="67">
        <v>3</v>
      </c>
      <c r="I65" s="67">
        <v>0</v>
      </c>
      <c r="J65" s="67">
        <f t="shared" si="16"/>
        <v>30</v>
      </c>
      <c r="K65" s="67">
        <f t="shared" si="16"/>
        <v>30</v>
      </c>
      <c r="L65" s="67">
        <f t="shared" si="16"/>
        <v>30</v>
      </c>
      <c r="M65" s="67">
        <f t="shared" si="14"/>
        <v>6</v>
      </c>
      <c r="N65" s="67">
        <f t="shared" si="14"/>
        <v>6</v>
      </c>
      <c r="P65" s="70">
        <f t="shared" si="7"/>
        <v>0</v>
      </c>
      <c r="Q65" s="70">
        <f t="shared" si="8"/>
        <v>0</v>
      </c>
      <c r="R65" s="70">
        <f t="shared" si="9"/>
        <v>7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3"/>
        <v>63</v>
      </c>
    </row>
    <row r="66" spans="1:22" ht="12.75" x14ac:dyDescent="0.2">
      <c r="A66" s="66">
        <v>64</v>
      </c>
      <c r="B66" s="66">
        <f t="shared" ref="B66:B129" si="17">SUM(F66:I66)</f>
        <v>16</v>
      </c>
      <c r="C66" s="67">
        <f t="shared" ref="C66:C129" si="18">F66*3+G66*6+H66*10+I66*15</f>
        <v>96</v>
      </c>
      <c r="D66" s="68">
        <f t="shared" si="4"/>
        <v>15</v>
      </c>
      <c r="E66" s="71">
        <f t="shared" si="5"/>
        <v>111</v>
      </c>
      <c r="F66" s="67">
        <v>0</v>
      </c>
      <c r="G66" s="67">
        <v>16</v>
      </c>
      <c r="H66" s="67">
        <v>0</v>
      </c>
      <c r="I66" s="67">
        <v>0</v>
      </c>
      <c r="J66" s="67">
        <f t="shared" si="16"/>
        <v>32</v>
      </c>
      <c r="K66" s="67">
        <f t="shared" si="16"/>
        <v>32</v>
      </c>
      <c r="L66" s="67">
        <f t="shared" si="16"/>
        <v>32</v>
      </c>
      <c r="M66" s="67">
        <f t="shared" si="14"/>
        <v>0</v>
      </c>
      <c r="N66" s="67">
        <f t="shared" si="14"/>
        <v>0</v>
      </c>
      <c r="P66" s="70">
        <f t="shared" si="7"/>
        <v>0</v>
      </c>
      <c r="Q66" s="70">
        <f t="shared" si="8"/>
        <v>0</v>
      </c>
      <c r="R66" s="70">
        <f t="shared" si="9"/>
        <v>8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129" si="19">F66*3+G66*4+H66*5+I66*6</f>
        <v>64</v>
      </c>
    </row>
    <row r="67" spans="1:22" ht="12.75" x14ac:dyDescent="0.2">
      <c r="A67" s="66">
        <v>65</v>
      </c>
      <c r="B67" s="66">
        <f t="shared" si="17"/>
        <v>16</v>
      </c>
      <c r="C67" s="67">
        <f t="shared" si="18"/>
        <v>100</v>
      </c>
      <c r="D67" s="68">
        <f t="shared" ref="D67:D130" si="20">SUM(P67:U67)</f>
        <v>15</v>
      </c>
      <c r="E67" s="71">
        <f t="shared" ref="E67:E130" si="21">+C67+D67</f>
        <v>115</v>
      </c>
      <c r="F67" s="67">
        <v>0</v>
      </c>
      <c r="G67" s="67">
        <v>15</v>
      </c>
      <c r="H67" s="67">
        <v>1</v>
      </c>
      <c r="I67" s="67">
        <v>0</v>
      </c>
      <c r="J67" s="67">
        <f t="shared" si="16"/>
        <v>32</v>
      </c>
      <c r="K67" s="67">
        <f t="shared" si="16"/>
        <v>32</v>
      </c>
      <c r="L67" s="67">
        <f t="shared" si="16"/>
        <v>32</v>
      </c>
      <c r="M67" s="67">
        <f t="shared" ref="M67:N98" si="22">$H67*2+$I67*3</f>
        <v>2</v>
      </c>
      <c r="N67" s="67">
        <f t="shared" si="22"/>
        <v>2</v>
      </c>
      <c r="P67" s="70">
        <f t="shared" ref="P67:P130" si="23">IF(SUM(F67:I67)&gt;=64,32,IF(SUM(F67:I67)&gt;32,SUM(F67:I67)-32,0))</f>
        <v>0</v>
      </c>
      <c r="Q67" s="70">
        <f t="shared" ref="Q67:Q130" si="24">IF(SUM(F67:I67)&gt;=32,16,IF(SUM(F67:I67)&gt;16,SUM(F67:I67)-16,0))</f>
        <v>0</v>
      </c>
      <c r="R67" s="70">
        <f t="shared" ref="R67:R130" si="25">IF(SUM(F67:I67)&gt;=16,8,IF(SUM(F67:I67)&gt;8,SUM(F67:I67)-8,0))</f>
        <v>8</v>
      </c>
      <c r="S67" s="70">
        <f t="shared" ref="S67:S130" si="26">IF(SUM(F67:I67)&gt;=8,4,IF(SUM(F67:I67)&gt;4,SUM(F67:I67)-4,0))</f>
        <v>4</v>
      </c>
      <c r="T67" s="70">
        <f t="shared" ref="T67:T130" si="27">IF(SUM(F67:I67)&gt;=4,2,IF(SUM(F67:I67)&gt;2,4-SUM(F67:I67),0))</f>
        <v>2</v>
      </c>
      <c r="U67" s="70">
        <f t="shared" ref="U67:U130" si="28">IF(SUM(F67:I67)&gt;=2,1,IF(A67=2,1,0))</f>
        <v>1</v>
      </c>
      <c r="V67" s="66">
        <f t="shared" si="19"/>
        <v>65</v>
      </c>
    </row>
    <row r="68" spans="1:22" ht="12.75" x14ac:dyDescent="0.2">
      <c r="A68" s="66">
        <v>66</v>
      </c>
      <c r="B68" s="66">
        <f t="shared" si="17"/>
        <v>16</v>
      </c>
      <c r="C68" s="67">
        <f t="shared" si="18"/>
        <v>104</v>
      </c>
      <c r="D68" s="68">
        <f t="shared" si="20"/>
        <v>15</v>
      </c>
      <c r="E68" s="71">
        <f t="shared" si="21"/>
        <v>119</v>
      </c>
      <c r="F68" s="67">
        <v>0</v>
      </c>
      <c r="G68" s="67">
        <v>14</v>
      </c>
      <c r="H68" s="67">
        <v>2</v>
      </c>
      <c r="I68" s="67">
        <v>0</v>
      </c>
      <c r="J68" s="67">
        <f t="shared" si="16"/>
        <v>32</v>
      </c>
      <c r="K68" s="67">
        <f t="shared" si="16"/>
        <v>32</v>
      </c>
      <c r="L68" s="67">
        <f t="shared" si="16"/>
        <v>32</v>
      </c>
      <c r="M68" s="67">
        <f t="shared" si="22"/>
        <v>4</v>
      </c>
      <c r="N68" s="67">
        <f t="shared" si="22"/>
        <v>4</v>
      </c>
      <c r="P68" s="70">
        <f t="shared" si="23"/>
        <v>0</v>
      </c>
      <c r="Q68" s="70">
        <f t="shared" si="24"/>
        <v>0</v>
      </c>
      <c r="R68" s="70">
        <f t="shared" si="25"/>
        <v>8</v>
      </c>
      <c r="S68" s="70">
        <f t="shared" si="26"/>
        <v>4</v>
      </c>
      <c r="T68" s="70">
        <f t="shared" si="27"/>
        <v>2</v>
      </c>
      <c r="U68" s="70">
        <f t="shared" si="28"/>
        <v>1</v>
      </c>
      <c r="V68" s="66">
        <f t="shared" si="19"/>
        <v>66</v>
      </c>
    </row>
    <row r="69" spans="1:22" ht="12.75" x14ac:dyDescent="0.2">
      <c r="A69" s="66">
        <v>67</v>
      </c>
      <c r="B69" s="66">
        <f t="shared" si="17"/>
        <v>16</v>
      </c>
      <c r="C69" s="67">
        <f t="shared" si="18"/>
        <v>108</v>
      </c>
      <c r="D69" s="68">
        <f t="shared" si="20"/>
        <v>15</v>
      </c>
      <c r="E69" s="71">
        <f t="shared" si="21"/>
        <v>123</v>
      </c>
      <c r="F69" s="67">
        <v>0</v>
      </c>
      <c r="G69" s="67">
        <v>13</v>
      </c>
      <c r="H69" s="67">
        <v>3</v>
      </c>
      <c r="I69" s="67">
        <v>0</v>
      </c>
      <c r="J69" s="67">
        <f t="shared" si="16"/>
        <v>32</v>
      </c>
      <c r="K69" s="67">
        <f t="shared" si="16"/>
        <v>32</v>
      </c>
      <c r="L69" s="67">
        <f t="shared" si="16"/>
        <v>32</v>
      </c>
      <c r="M69" s="67">
        <f t="shared" si="22"/>
        <v>6</v>
      </c>
      <c r="N69" s="67">
        <f t="shared" si="22"/>
        <v>6</v>
      </c>
      <c r="P69" s="70">
        <f t="shared" si="23"/>
        <v>0</v>
      </c>
      <c r="Q69" s="70">
        <f t="shared" si="24"/>
        <v>0</v>
      </c>
      <c r="R69" s="70">
        <f t="shared" si="25"/>
        <v>8</v>
      </c>
      <c r="S69" s="70">
        <f t="shared" si="26"/>
        <v>4</v>
      </c>
      <c r="T69" s="70">
        <f t="shared" si="27"/>
        <v>2</v>
      </c>
      <c r="U69" s="70">
        <f t="shared" si="28"/>
        <v>1</v>
      </c>
      <c r="V69" s="66">
        <f t="shared" si="19"/>
        <v>67</v>
      </c>
    </row>
    <row r="70" spans="1:22" ht="12.75" x14ac:dyDescent="0.2">
      <c r="A70" s="66">
        <v>68</v>
      </c>
      <c r="B70" s="66">
        <f t="shared" si="17"/>
        <v>17</v>
      </c>
      <c r="C70" s="67">
        <f t="shared" si="18"/>
        <v>102</v>
      </c>
      <c r="D70" s="68">
        <f t="shared" si="20"/>
        <v>16</v>
      </c>
      <c r="E70" s="71">
        <f t="shared" si="21"/>
        <v>118</v>
      </c>
      <c r="F70" s="67">
        <v>0</v>
      </c>
      <c r="G70" s="67">
        <v>17</v>
      </c>
      <c r="H70" s="67">
        <v>0</v>
      </c>
      <c r="I70" s="67">
        <v>0</v>
      </c>
      <c r="J70" s="67">
        <f t="shared" si="16"/>
        <v>34</v>
      </c>
      <c r="K70" s="67">
        <f t="shared" si="16"/>
        <v>34</v>
      </c>
      <c r="L70" s="67">
        <f t="shared" si="16"/>
        <v>34</v>
      </c>
      <c r="M70" s="67">
        <f t="shared" si="22"/>
        <v>0</v>
      </c>
      <c r="N70" s="67">
        <f t="shared" si="22"/>
        <v>0</v>
      </c>
      <c r="P70" s="70">
        <f t="shared" si="23"/>
        <v>0</v>
      </c>
      <c r="Q70" s="70">
        <f t="shared" si="24"/>
        <v>1</v>
      </c>
      <c r="R70" s="70">
        <f t="shared" si="25"/>
        <v>8</v>
      </c>
      <c r="S70" s="70">
        <f t="shared" si="26"/>
        <v>4</v>
      </c>
      <c r="T70" s="70">
        <f t="shared" si="27"/>
        <v>2</v>
      </c>
      <c r="U70" s="70">
        <f t="shared" si="28"/>
        <v>1</v>
      </c>
      <c r="V70" s="66">
        <f t="shared" si="19"/>
        <v>68</v>
      </c>
    </row>
    <row r="71" spans="1:22" ht="12.75" x14ac:dyDescent="0.2">
      <c r="A71" s="66">
        <v>69</v>
      </c>
      <c r="B71" s="66">
        <f t="shared" si="17"/>
        <v>17</v>
      </c>
      <c r="C71" s="67">
        <f t="shared" si="18"/>
        <v>106</v>
      </c>
      <c r="D71" s="68">
        <f t="shared" si="20"/>
        <v>16</v>
      </c>
      <c r="E71" s="71">
        <f t="shared" si="21"/>
        <v>122</v>
      </c>
      <c r="F71" s="67">
        <v>0</v>
      </c>
      <c r="G71" s="67">
        <v>16</v>
      </c>
      <c r="H71" s="67">
        <v>1</v>
      </c>
      <c r="I71" s="67">
        <v>0</v>
      </c>
      <c r="J71" s="67">
        <f t="shared" si="16"/>
        <v>34</v>
      </c>
      <c r="K71" s="67">
        <f t="shared" si="16"/>
        <v>34</v>
      </c>
      <c r="L71" s="67">
        <f t="shared" si="16"/>
        <v>34</v>
      </c>
      <c r="M71" s="67">
        <f t="shared" si="22"/>
        <v>2</v>
      </c>
      <c r="N71" s="67">
        <f t="shared" si="22"/>
        <v>2</v>
      </c>
      <c r="P71" s="70">
        <f t="shared" si="23"/>
        <v>0</v>
      </c>
      <c r="Q71" s="70">
        <f t="shared" si="24"/>
        <v>1</v>
      </c>
      <c r="R71" s="70">
        <f t="shared" si="25"/>
        <v>8</v>
      </c>
      <c r="S71" s="70">
        <f t="shared" si="26"/>
        <v>4</v>
      </c>
      <c r="T71" s="70">
        <f t="shared" si="27"/>
        <v>2</v>
      </c>
      <c r="U71" s="70">
        <f t="shared" si="28"/>
        <v>1</v>
      </c>
      <c r="V71" s="66">
        <f t="shared" si="19"/>
        <v>69</v>
      </c>
    </row>
    <row r="72" spans="1:22" ht="12.75" x14ac:dyDescent="0.2">
      <c r="A72" s="66">
        <v>70</v>
      </c>
      <c r="B72" s="66">
        <f t="shared" si="17"/>
        <v>17</v>
      </c>
      <c r="C72" s="67">
        <f t="shared" si="18"/>
        <v>110</v>
      </c>
      <c r="D72" s="68">
        <f t="shared" si="20"/>
        <v>16</v>
      </c>
      <c r="E72" s="71">
        <f t="shared" si="21"/>
        <v>126</v>
      </c>
      <c r="F72" s="67">
        <v>0</v>
      </c>
      <c r="G72" s="67">
        <v>15</v>
      </c>
      <c r="H72" s="67">
        <v>2</v>
      </c>
      <c r="I72" s="67">
        <v>0</v>
      </c>
      <c r="J72" s="67">
        <f t="shared" si="16"/>
        <v>34</v>
      </c>
      <c r="K72" s="67">
        <f t="shared" si="16"/>
        <v>34</v>
      </c>
      <c r="L72" s="67">
        <f t="shared" si="16"/>
        <v>34</v>
      </c>
      <c r="M72" s="67">
        <f t="shared" si="22"/>
        <v>4</v>
      </c>
      <c r="N72" s="67">
        <f t="shared" si="22"/>
        <v>4</v>
      </c>
      <c r="P72" s="70">
        <f t="shared" si="23"/>
        <v>0</v>
      </c>
      <c r="Q72" s="70">
        <f t="shared" si="24"/>
        <v>1</v>
      </c>
      <c r="R72" s="70">
        <f t="shared" si="25"/>
        <v>8</v>
      </c>
      <c r="S72" s="70">
        <f t="shared" si="26"/>
        <v>4</v>
      </c>
      <c r="T72" s="70">
        <f t="shared" si="27"/>
        <v>2</v>
      </c>
      <c r="U72" s="70">
        <f t="shared" si="28"/>
        <v>1</v>
      </c>
      <c r="V72" s="66">
        <f t="shared" si="19"/>
        <v>70</v>
      </c>
    </row>
    <row r="73" spans="1:22" ht="12.75" x14ac:dyDescent="0.2">
      <c r="A73" s="66">
        <v>71</v>
      </c>
      <c r="B73" s="66">
        <f t="shared" si="17"/>
        <v>17</v>
      </c>
      <c r="C73" s="67">
        <f t="shared" si="18"/>
        <v>114</v>
      </c>
      <c r="D73" s="68">
        <f t="shared" si="20"/>
        <v>16</v>
      </c>
      <c r="E73" s="71">
        <f t="shared" si="21"/>
        <v>130</v>
      </c>
      <c r="F73" s="67">
        <v>0</v>
      </c>
      <c r="G73" s="67">
        <v>14</v>
      </c>
      <c r="H73" s="67">
        <v>3</v>
      </c>
      <c r="I73" s="67">
        <v>0</v>
      </c>
      <c r="J73" s="67">
        <f t="shared" si="16"/>
        <v>34</v>
      </c>
      <c r="K73" s="67">
        <f t="shared" si="16"/>
        <v>34</v>
      </c>
      <c r="L73" s="67">
        <f t="shared" si="16"/>
        <v>34</v>
      </c>
      <c r="M73" s="67">
        <f t="shared" si="22"/>
        <v>6</v>
      </c>
      <c r="N73" s="67">
        <f t="shared" si="22"/>
        <v>6</v>
      </c>
      <c r="P73" s="70">
        <f t="shared" si="23"/>
        <v>0</v>
      </c>
      <c r="Q73" s="70">
        <f t="shared" si="24"/>
        <v>1</v>
      </c>
      <c r="R73" s="70">
        <f t="shared" si="25"/>
        <v>8</v>
      </c>
      <c r="S73" s="70">
        <f t="shared" si="26"/>
        <v>4</v>
      </c>
      <c r="T73" s="70">
        <f t="shared" si="27"/>
        <v>2</v>
      </c>
      <c r="U73" s="70">
        <f t="shared" si="28"/>
        <v>1</v>
      </c>
      <c r="V73" s="66">
        <f t="shared" si="19"/>
        <v>71</v>
      </c>
    </row>
    <row r="74" spans="1:22" ht="12.75" x14ac:dyDescent="0.2">
      <c r="A74" s="66">
        <v>72</v>
      </c>
      <c r="B74" s="66">
        <f t="shared" si="17"/>
        <v>18</v>
      </c>
      <c r="C74" s="67">
        <f t="shared" si="18"/>
        <v>108</v>
      </c>
      <c r="D74" s="68">
        <f t="shared" si="20"/>
        <v>17</v>
      </c>
      <c r="E74" s="71">
        <f t="shared" si="21"/>
        <v>125</v>
      </c>
      <c r="F74" s="67">
        <v>0</v>
      </c>
      <c r="G74" s="67">
        <v>18</v>
      </c>
      <c r="H74" s="67">
        <v>0</v>
      </c>
      <c r="I74" s="67">
        <v>0</v>
      </c>
      <c r="J74" s="67">
        <f t="shared" si="16"/>
        <v>36</v>
      </c>
      <c r="K74" s="67">
        <f t="shared" si="16"/>
        <v>36</v>
      </c>
      <c r="L74" s="67">
        <f t="shared" si="16"/>
        <v>36</v>
      </c>
      <c r="M74" s="67">
        <f t="shared" si="22"/>
        <v>0</v>
      </c>
      <c r="N74" s="67">
        <f t="shared" si="22"/>
        <v>0</v>
      </c>
      <c r="P74" s="70">
        <f t="shared" si="23"/>
        <v>0</v>
      </c>
      <c r="Q74" s="70">
        <f t="shared" si="24"/>
        <v>2</v>
      </c>
      <c r="R74" s="70">
        <f t="shared" si="25"/>
        <v>8</v>
      </c>
      <c r="S74" s="70">
        <f t="shared" si="26"/>
        <v>4</v>
      </c>
      <c r="T74" s="70">
        <f t="shared" si="27"/>
        <v>2</v>
      </c>
      <c r="U74" s="70">
        <f t="shared" si="28"/>
        <v>1</v>
      </c>
      <c r="V74" s="66">
        <f t="shared" si="19"/>
        <v>72</v>
      </c>
    </row>
    <row r="75" spans="1:22" ht="12.75" x14ac:dyDescent="0.2">
      <c r="A75" s="66">
        <v>73</v>
      </c>
      <c r="B75" s="66">
        <f t="shared" si="17"/>
        <v>18</v>
      </c>
      <c r="C75" s="67">
        <f t="shared" si="18"/>
        <v>112</v>
      </c>
      <c r="D75" s="68">
        <f t="shared" si="20"/>
        <v>17</v>
      </c>
      <c r="E75" s="71">
        <f t="shared" si="21"/>
        <v>129</v>
      </c>
      <c r="F75" s="67">
        <v>0</v>
      </c>
      <c r="G75" s="67">
        <v>17</v>
      </c>
      <c r="H75" s="67">
        <v>1</v>
      </c>
      <c r="I75" s="67">
        <v>0</v>
      </c>
      <c r="J75" s="67">
        <f t="shared" si="16"/>
        <v>36</v>
      </c>
      <c r="K75" s="67">
        <f t="shared" si="16"/>
        <v>36</v>
      </c>
      <c r="L75" s="67">
        <f t="shared" si="16"/>
        <v>36</v>
      </c>
      <c r="M75" s="67">
        <f t="shared" si="22"/>
        <v>2</v>
      </c>
      <c r="N75" s="67">
        <f t="shared" si="22"/>
        <v>2</v>
      </c>
      <c r="P75" s="70">
        <f t="shared" si="23"/>
        <v>0</v>
      </c>
      <c r="Q75" s="70">
        <f t="shared" si="24"/>
        <v>2</v>
      </c>
      <c r="R75" s="70">
        <f t="shared" si="25"/>
        <v>8</v>
      </c>
      <c r="S75" s="70">
        <f t="shared" si="26"/>
        <v>4</v>
      </c>
      <c r="T75" s="70">
        <f t="shared" si="27"/>
        <v>2</v>
      </c>
      <c r="U75" s="70">
        <f t="shared" si="28"/>
        <v>1</v>
      </c>
      <c r="V75" s="66">
        <f t="shared" si="19"/>
        <v>73</v>
      </c>
    </row>
    <row r="76" spans="1:22" ht="12.75" x14ac:dyDescent="0.2">
      <c r="A76" s="66">
        <v>74</v>
      </c>
      <c r="B76" s="66">
        <f t="shared" si="17"/>
        <v>18</v>
      </c>
      <c r="C76" s="67">
        <f t="shared" si="18"/>
        <v>116</v>
      </c>
      <c r="D76" s="68">
        <f t="shared" si="20"/>
        <v>17</v>
      </c>
      <c r="E76" s="71">
        <f t="shared" si="21"/>
        <v>133</v>
      </c>
      <c r="F76" s="67">
        <v>0</v>
      </c>
      <c r="G76" s="67">
        <v>16</v>
      </c>
      <c r="H76" s="67">
        <v>2</v>
      </c>
      <c r="I76" s="67">
        <v>0</v>
      </c>
      <c r="J76" s="67">
        <f t="shared" si="16"/>
        <v>36</v>
      </c>
      <c r="K76" s="67">
        <f t="shared" si="16"/>
        <v>36</v>
      </c>
      <c r="L76" s="67">
        <f t="shared" si="16"/>
        <v>36</v>
      </c>
      <c r="M76" s="67">
        <f t="shared" si="22"/>
        <v>4</v>
      </c>
      <c r="N76" s="67">
        <f t="shared" si="22"/>
        <v>4</v>
      </c>
      <c r="P76" s="70">
        <f t="shared" si="23"/>
        <v>0</v>
      </c>
      <c r="Q76" s="70">
        <f t="shared" si="24"/>
        <v>2</v>
      </c>
      <c r="R76" s="70">
        <f t="shared" si="25"/>
        <v>8</v>
      </c>
      <c r="S76" s="70">
        <f t="shared" si="26"/>
        <v>4</v>
      </c>
      <c r="T76" s="70">
        <f t="shared" si="27"/>
        <v>2</v>
      </c>
      <c r="U76" s="70">
        <f t="shared" si="28"/>
        <v>1</v>
      </c>
      <c r="V76" s="66">
        <f t="shared" si="19"/>
        <v>74</v>
      </c>
    </row>
    <row r="77" spans="1:22" ht="12.75" x14ac:dyDescent="0.2">
      <c r="A77" s="66">
        <v>75</v>
      </c>
      <c r="B77" s="66">
        <f t="shared" si="17"/>
        <v>18</v>
      </c>
      <c r="C77" s="67">
        <f t="shared" si="18"/>
        <v>120</v>
      </c>
      <c r="D77" s="68">
        <f t="shared" si="20"/>
        <v>17</v>
      </c>
      <c r="E77" s="71">
        <f t="shared" si="21"/>
        <v>137</v>
      </c>
      <c r="F77" s="67">
        <v>0</v>
      </c>
      <c r="G77" s="67">
        <v>15</v>
      </c>
      <c r="H77" s="67">
        <v>3</v>
      </c>
      <c r="I77" s="67">
        <v>0</v>
      </c>
      <c r="J77" s="67">
        <f t="shared" si="16"/>
        <v>36</v>
      </c>
      <c r="K77" s="67">
        <f t="shared" si="16"/>
        <v>36</v>
      </c>
      <c r="L77" s="67">
        <f t="shared" si="16"/>
        <v>36</v>
      </c>
      <c r="M77" s="67">
        <f t="shared" si="22"/>
        <v>6</v>
      </c>
      <c r="N77" s="67">
        <f t="shared" si="22"/>
        <v>6</v>
      </c>
      <c r="P77" s="70">
        <f t="shared" si="23"/>
        <v>0</v>
      </c>
      <c r="Q77" s="70">
        <f t="shared" si="24"/>
        <v>2</v>
      </c>
      <c r="R77" s="70">
        <f t="shared" si="25"/>
        <v>8</v>
      </c>
      <c r="S77" s="70">
        <f t="shared" si="26"/>
        <v>4</v>
      </c>
      <c r="T77" s="70">
        <f t="shared" si="27"/>
        <v>2</v>
      </c>
      <c r="U77" s="70">
        <f t="shared" si="28"/>
        <v>1</v>
      </c>
      <c r="V77" s="66">
        <f t="shared" si="19"/>
        <v>75</v>
      </c>
    </row>
    <row r="78" spans="1:22" ht="12.75" x14ac:dyDescent="0.2">
      <c r="A78" s="66">
        <v>76</v>
      </c>
      <c r="B78" s="66">
        <f t="shared" si="17"/>
        <v>19</v>
      </c>
      <c r="C78" s="67">
        <f t="shared" si="18"/>
        <v>114</v>
      </c>
      <c r="D78" s="68">
        <f t="shared" si="20"/>
        <v>18</v>
      </c>
      <c r="E78" s="71">
        <f t="shared" si="21"/>
        <v>132</v>
      </c>
      <c r="F78" s="67">
        <v>0</v>
      </c>
      <c r="G78" s="67">
        <v>19</v>
      </c>
      <c r="H78" s="67">
        <v>0</v>
      </c>
      <c r="I78" s="67">
        <v>0</v>
      </c>
      <c r="J78" s="67">
        <f t="shared" si="16"/>
        <v>38</v>
      </c>
      <c r="K78" s="67">
        <f t="shared" si="16"/>
        <v>38</v>
      </c>
      <c r="L78" s="67">
        <f t="shared" si="16"/>
        <v>38</v>
      </c>
      <c r="M78" s="67">
        <f t="shared" si="22"/>
        <v>0</v>
      </c>
      <c r="N78" s="67">
        <f t="shared" si="22"/>
        <v>0</v>
      </c>
      <c r="P78" s="70">
        <f t="shared" si="23"/>
        <v>0</v>
      </c>
      <c r="Q78" s="70">
        <f t="shared" si="24"/>
        <v>3</v>
      </c>
      <c r="R78" s="70">
        <f t="shared" si="25"/>
        <v>8</v>
      </c>
      <c r="S78" s="70">
        <f t="shared" si="26"/>
        <v>4</v>
      </c>
      <c r="T78" s="70">
        <f t="shared" si="27"/>
        <v>2</v>
      </c>
      <c r="U78" s="70">
        <f t="shared" si="28"/>
        <v>1</v>
      </c>
      <c r="V78" s="66">
        <f t="shared" si="19"/>
        <v>76</v>
      </c>
    </row>
    <row r="79" spans="1:22" ht="12.75" x14ac:dyDescent="0.2">
      <c r="A79" s="66">
        <v>77</v>
      </c>
      <c r="B79" s="66">
        <f t="shared" si="17"/>
        <v>19</v>
      </c>
      <c r="C79" s="67">
        <f t="shared" si="18"/>
        <v>118</v>
      </c>
      <c r="D79" s="68">
        <f t="shared" si="20"/>
        <v>18</v>
      </c>
      <c r="E79" s="71">
        <f t="shared" si="21"/>
        <v>136</v>
      </c>
      <c r="F79" s="67">
        <v>0</v>
      </c>
      <c r="G79" s="67">
        <v>18</v>
      </c>
      <c r="H79" s="67">
        <v>1</v>
      </c>
      <c r="I79" s="67">
        <v>0</v>
      </c>
      <c r="J79" s="67">
        <f t="shared" si="16"/>
        <v>38</v>
      </c>
      <c r="K79" s="67">
        <f t="shared" si="16"/>
        <v>38</v>
      </c>
      <c r="L79" s="67">
        <f t="shared" si="16"/>
        <v>38</v>
      </c>
      <c r="M79" s="67">
        <f t="shared" si="22"/>
        <v>2</v>
      </c>
      <c r="N79" s="67">
        <f t="shared" si="22"/>
        <v>2</v>
      </c>
      <c r="P79" s="70">
        <f t="shared" si="23"/>
        <v>0</v>
      </c>
      <c r="Q79" s="70">
        <f t="shared" si="24"/>
        <v>3</v>
      </c>
      <c r="R79" s="70">
        <f t="shared" si="25"/>
        <v>8</v>
      </c>
      <c r="S79" s="70">
        <f t="shared" si="26"/>
        <v>4</v>
      </c>
      <c r="T79" s="70">
        <f t="shared" si="27"/>
        <v>2</v>
      </c>
      <c r="U79" s="70">
        <f t="shared" si="28"/>
        <v>1</v>
      </c>
      <c r="V79" s="66">
        <f t="shared" si="19"/>
        <v>77</v>
      </c>
    </row>
    <row r="80" spans="1:22" ht="12.75" x14ac:dyDescent="0.2">
      <c r="A80" s="66">
        <v>78</v>
      </c>
      <c r="B80" s="66">
        <f t="shared" si="17"/>
        <v>19</v>
      </c>
      <c r="C80" s="67">
        <f t="shared" si="18"/>
        <v>122</v>
      </c>
      <c r="D80" s="68">
        <f t="shared" si="20"/>
        <v>18</v>
      </c>
      <c r="E80" s="71">
        <f t="shared" si="21"/>
        <v>140</v>
      </c>
      <c r="F80" s="67">
        <v>0</v>
      </c>
      <c r="G80" s="67">
        <v>17</v>
      </c>
      <c r="H80" s="67">
        <v>2</v>
      </c>
      <c r="I80" s="67">
        <v>0</v>
      </c>
      <c r="J80" s="67">
        <f t="shared" si="16"/>
        <v>38</v>
      </c>
      <c r="K80" s="67">
        <f t="shared" si="16"/>
        <v>38</v>
      </c>
      <c r="L80" s="67">
        <f t="shared" si="16"/>
        <v>38</v>
      </c>
      <c r="M80" s="67">
        <f t="shared" si="22"/>
        <v>4</v>
      </c>
      <c r="N80" s="67">
        <f t="shared" si="22"/>
        <v>4</v>
      </c>
      <c r="P80" s="70">
        <f t="shared" si="23"/>
        <v>0</v>
      </c>
      <c r="Q80" s="70">
        <f t="shared" si="24"/>
        <v>3</v>
      </c>
      <c r="R80" s="70">
        <f t="shared" si="25"/>
        <v>8</v>
      </c>
      <c r="S80" s="70">
        <f t="shared" si="26"/>
        <v>4</v>
      </c>
      <c r="T80" s="70">
        <f t="shared" si="27"/>
        <v>2</v>
      </c>
      <c r="U80" s="70">
        <f t="shared" si="28"/>
        <v>1</v>
      </c>
      <c r="V80" s="66">
        <f t="shared" si="19"/>
        <v>78</v>
      </c>
    </row>
    <row r="81" spans="1:22" ht="12.75" x14ac:dyDescent="0.2">
      <c r="A81" s="66">
        <v>79</v>
      </c>
      <c r="B81" s="66">
        <f t="shared" si="17"/>
        <v>19</v>
      </c>
      <c r="C81" s="67">
        <f t="shared" si="18"/>
        <v>126</v>
      </c>
      <c r="D81" s="68">
        <f t="shared" si="20"/>
        <v>18</v>
      </c>
      <c r="E81" s="71">
        <f t="shared" si="21"/>
        <v>144</v>
      </c>
      <c r="F81" s="67">
        <v>0</v>
      </c>
      <c r="G81" s="67">
        <v>16</v>
      </c>
      <c r="H81" s="67">
        <v>3</v>
      </c>
      <c r="I81" s="67">
        <v>0</v>
      </c>
      <c r="J81" s="67">
        <f t="shared" si="16"/>
        <v>38</v>
      </c>
      <c r="K81" s="67">
        <f t="shared" si="16"/>
        <v>38</v>
      </c>
      <c r="L81" s="67">
        <f t="shared" si="16"/>
        <v>38</v>
      </c>
      <c r="M81" s="67">
        <f t="shared" si="22"/>
        <v>6</v>
      </c>
      <c r="N81" s="67">
        <f t="shared" si="22"/>
        <v>6</v>
      </c>
      <c r="P81" s="70">
        <f t="shared" si="23"/>
        <v>0</v>
      </c>
      <c r="Q81" s="70">
        <f t="shared" si="24"/>
        <v>3</v>
      </c>
      <c r="R81" s="70">
        <f t="shared" si="25"/>
        <v>8</v>
      </c>
      <c r="S81" s="70">
        <f t="shared" si="26"/>
        <v>4</v>
      </c>
      <c r="T81" s="70">
        <f t="shared" si="27"/>
        <v>2</v>
      </c>
      <c r="U81" s="70">
        <f t="shared" si="28"/>
        <v>1</v>
      </c>
      <c r="V81" s="66">
        <f t="shared" si="19"/>
        <v>79</v>
      </c>
    </row>
    <row r="82" spans="1:22" ht="12.75" x14ac:dyDescent="0.2">
      <c r="A82" s="66">
        <v>80</v>
      </c>
      <c r="B82" s="66">
        <f t="shared" si="17"/>
        <v>20</v>
      </c>
      <c r="C82" s="67">
        <f t="shared" si="18"/>
        <v>120</v>
      </c>
      <c r="D82" s="68">
        <f t="shared" si="20"/>
        <v>19</v>
      </c>
      <c r="E82" s="71">
        <f t="shared" si="21"/>
        <v>139</v>
      </c>
      <c r="F82" s="67">
        <v>0</v>
      </c>
      <c r="G82" s="67">
        <v>20</v>
      </c>
      <c r="H82" s="67">
        <v>0</v>
      </c>
      <c r="I82" s="67">
        <v>0</v>
      </c>
      <c r="J82" s="67">
        <f t="shared" ref="J82:L104" si="29">$F82*1+$G82*2+$H82*2+$I82*3</f>
        <v>40</v>
      </c>
      <c r="K82" s="67">
        <f t="shared" si="29"/>
        <v>40</v>
      </c>
      <c r="L82" s="67">
        <f t="shared" si="29"/>
        <v>40</v>
      </c>
      <c r="M82" s="67">
        <f t="shared" si="22"/>
        <v>0</v>
      </c>
      <c r="N82" s="67">
        <f t="shared" si="22"/>
        <v>0</v>
      </c>
      <c r="P82" s="70">
        <f t="shared" si="23"/>
        <v>0</v>
      </c>
      <c r="Q82" s="70">
        <f t="shared" si="24"/>
        <v>4</v>
      </c>
      <c r="R82" s="70">
        <f t="shared" si="25"/>
        <v>8</v>
      </c>
      <c r="S82" s="70">
        <f t="shared" si="26"/>
        <v>4</v>
      </c>
      <c r="T82" s="70">
        <f t="shared" si="27"/>
        <v>2</v>
      </c>
      <c r="U82" s="70">
        <f t="shared" si="28"/>
        <v>1</v>
      </c>
      <c r="V82" s="66">
        <f t="shared" si="19"/>
        <v>80</v>
      </c>
    </row>
    <row r="83" spans="1:22" ht="12.75" x14ac:dyDescent="0.2">
      <c r="A83" s="66">
        <v>81</v>
      </c>
      <c r="B83" s="66">
        <f t="shared" si="17"/>
        <v>20</v>
      </c>
      <c r="C83" s="67">
        <f t="shared" si="18"/>
        <v>124</v>
      </c>
      <c r="D83" s="68">
        <f t="shared" si="20"/>
        <v>19</v>
      </c>
      <c r="E83" s="71">
        <f t="shared" si="21"/>
        <v>143</v>
      </c>
      <c r="F83" s="67">
        <v>0</v>
      </c>
      <c r="G83" s="67">
        <v>19</v>
      </c>
      <c r="H83" s="67">
        <v>1</v>
      </c>
      <c r="I83" s="67">
        <v>0</v>
      </c>
      <c r="J83" s="67">
        <f t="shared" si="29"/>
        <v>40</v>
      </c>
      <c r="K83" s="67">
        <f t="shared" si="29"/>
        <v>40</v>
      </c>
      <c r="L83" s="67">
        <f t="shared" si="29"/>
        <v>40</v>
      </c>
      <c r="M83" s="67">
        <f t="shared" si="22"/>
        <v>2</v>
      </c>
      <c r="N83" s="67">
        <f t="shared" si="22"/>
        <v>2</v>
      </c>
      <c r="P83" s="70">
        <f t="shared" si="23"/>
        <v>0</v>
      </c>
      <c r="Q83" s="70">
        <f t="shared" si="24"/>
        <v>4</v>
      </c>
      <c r="R83" s="70">
        <f t="shared" si="25"/>
        <v>8</v>
      </c>
      <c r="S83" s="70">
        <f t="shared" si="26"/>
        <v>4</v>
      </c>
      <c r="T83" s="70">
        <f t="shared" si="27"/>
        <v>2</v>
      </c>
      <c r="U83" s="70">
        <f t="shared" si="28"/>
        <v>1</v>
      </c>
      <c r="V83" s="66">
        <f t="shared" si="19"/>
        <v>81</v>
      </c>
    </row>
    <row r="84" spans="1:22" ht="12.75" x14ac:dyDescent="0.2">
      <c r="A84" s="66">
        <v>82</v>
      </c>
      <c r="B84" s="66">
        <f t="shared" si="17"/>
        <v>20</v>
      </c>
      <c r="C84" s="67">
        <f t="shared" si="18"/>
        <v>128</v>
      </c>
      <c r="D84" s="68">
        <f t="shared" si="20"/>
        <v>19</v>
      </c>
      <c r="E84" s="71">
        <f t="shared" si="21"/>
        <v>147</v>
      </c>
      <c r="F84" s="67">
        <v>0</v>
      </c>
      <c r="G84" s="67">
        <v>18</v>
      </c>
      <c r="H84" s="67">
        <v>2</v>
      </c>
      <c r="I84" s="67">
        <v>0</v>
      </c>
      <c r="J84" s="67">
        <f t="shared" si="29"/>
        <v>40</v>
      </c>
      <c r="K84" s="67">
        <f t="shared" si="29"/>
        <v>40</v>
      </c>
      <c r="L84" s="67">
        <f t="shared" si="29"/>
        <v>40</v>
      </c>
      <c r="M84" s="67">
        <f t="shared" si="22"/>
        <v>4</v>
      </c>
      <c r="N84" s="67">
        <f t="shared" si="22"/>
        <v>4</v>
      </c>
      <c r="P84" s="70">
        <f t="shared" si="23"/>
        <v>0</v>
      </c>
      <c r="Q84" s="70">
        <f t="shared" si="24"/>
        <v>4</v>
      </c>
      <c r="R84" s="70">
        <f t="shared" si="25"/>
        <v>8</v>
      </c>
      <c r="S84" s="70">
        <f t="shared" si="26"/>
        <v>4</v>
      </c>
      <c r="T84" s="70">
        <f t="shared" si="27"/>
        <v>2</v>
      </c>
      <c r="U84" s="70">
        <f t="shared" si="28"/>
        <v>1</v>
      </c>
      <c r="V84" s="66">
        <f t="shared" si="19"/>
        <v>82</v>
      </c>
    </row>
    <row r="85" spans="1:22" ht="12.75" x14ac:dyDescent="0.2">
      <c r="A85" s="66">
        <v>83</v>
      </c>
      <c r="B85" s="66">
        <f t="shared" si="17"/>
        <v>20</v>
      </c>
      <c r="C85" s="67">
        <f t="shared" si="18"/>
        <v>132</v>
      </c>
      <c r="D85" s="68">
        <f t="shared" si="20"/>
        <v>19</v>
      </c>
      <c r="E85" s="71">
        <f t="shared" si="21"/>
        <v>151</v>
      </c>
      <c r="F85" s="67">
        <v>0</v>
      </c>
      <c r="G85" s="67">
        <v>17</v>
      </c>
      <c r="H85" s="67">
        <v>3</v>
      </c>
      <c r="I85" s="67">
        <v>0</v>
      </c>
      <c r="J85" s="67">
        <f t="shared" si="29"/>
        <v>40</v>
      </c>
      <c r="K85" s="67">
        <f t="shared" si="29"/>
        <v>40</v>
      </c>
      <c r="L85" s="67">
        <f t="shared" si="29"/>
        <v>40</v>
      </c>
      <c r="M85" s="67">
        <f t="shared" si="22"/>
        <v>6</v>
      </c>
      <c r="N85" s="67">
        <f t="shared" si="22"/>
        <v>6</v>
      </c>
      <c r="P85" s="70">
        <f t="shared" si="23"/>
        <v>0</v>
      </c>
      <c r="Q85" s="70">
        <f t="shared" si="24"/>
        <v>4</v>
      </c>
      <c r="R85" s="70">
        <f t="shared" si="25"/>
        <v>8</v>
      </c>
      <c r="S85" s="70">
        <f t="shared" si="26"/>
        <v>4</v>
      </c>
      <c r="T85" s="70">
        <f t="shared" si="27"/>
        <v>2</v>
      </c>
      <c r="U85" s="70">
        <f t="shared" si="28"/>
        <v>1</v>
      </c>
      <c r="V85" s="66">
        <f t="shared" si="19"/>
        <v>83</v>
      </c>
    </row>
    <row r="86" spans="1:22" ht="12.75" x14ac:dyDescent="0.2">
      <c r="A86" s="66">
        <v>84</v>
      </c>
      <c r="B86" s="66">
        <f t="shared" si="17"/>
        <v>21</v>
      </c>
      <c r="C86" s="67">
        <f t="shared" si="18"/>
        <v>126</v>
      </c>
      <c r="D86" s="68">
        <f t="shared" si="20"/>
        <v>20</v>
      </c>
      <c r="E86" s="71">
        <f t="shared" si="21"/>
        <v>146</v>
      </c>
      <c r="F86" s="67">
        <v>0</v>
      </c>
      <c r="G86" s="67">
        <v>21</v>
      </c>
      <c r="H86" s="67">
        <v>0</v>
      </c>
      <c r="I86" s="67">
        <v>0</v>
      </c>
      <c r="J86" s="67">
        <f t="shared" si="29"/>
        <v>42</v>
      </c>
      <c r="K86" s="67">
        <f t="shared" si="29"/>
        <v>42</v>
      </c>
      <c r="L86" s="67">
        <f t="shared" si="29"/>
        <v>42</v>
      </c>
      <c r="M86" s="67">
        <f t="shared" si="22"/>
        <v>0</v>
      </c>
      <c r="N86" s="67">
        <f t="shared" si="22"/>
        <v>0</v>
      </c>
      <c r="P86" s="70">
        <f t="shared" si="23"/>
        <v>0</v>
      </c>
      <c r="Q86" s="70">
        <f t="shared" si="24"/>
        <v>5</v>
      </c>
      <c r="R86" s="70">
        <f t="shared" si="25"/>
        <v>8</v>
      </c>
      <c r="S86" s="70">
        <f t="shared" si="26"/>
        <v>4</v>
      </c>
      <c r="T86" s="70">
        <f t="shared" si="27"/>
        <v>2</v>
      </c>
      <c r="U86" s="70">
        <f t="shared" si="28"/>
        <v>1</v>
      </c>
      <c r="V86" s="66">
        <f t="shared" si="19"/>
        <v>84</v>
      </c>
    </row>
    <row r="87" spans="1:22" ht="12.75" x14ac:dyDescent="0.2">
      <c r="A87" s="66">
        <v>85</v>
      </c>
      <c r="B87" s="66">
        <f t="shared" si="17"/>
        <v>21</v>
      </c>
      <c r="C87" s="67">
        <f t="shared" si="18"/>
        <v>130</v>
      </c>
      <c r="D87" s="68">
        <f t="shared" si="20"/>
        <v>20</v>
      </c>
      <c r="E87" s="71">
        <f t="shared" si="21"/>
        <v>150</v>
      </c>
      <c r="F87" s="67">
        <v>0</v>
      </c>
      <c r="G87" s="67">
        <v>20</v>
      </c>
      <c r="H87" s="67">
        <v>1</v>
      </c>
      <c r="I87" s="67">
        <v>0</v>
      </c>
      <c r="J87" s="67">
        <f t="shared" si="29"/>
        <v>42</v>
      </c>
      <c r="K87" s="67">
        <f t="shared" si="29"/>
        <v>42</v>
      </c>
      <c r="L87" s="67">
        <f t="shared" si="29"/>
        <v>42</v>
      </c>
      <c r="M87" s="67">
        <f t="shared" si="22"/>
        <v>2</v>
      </c>
      <c r="N87" s="67">
        <f t="shared" si="22"/>
        <v>2</v>
      </c>
      <c r="P87" s="70">
        <f t="shared" si="23"/>
        <v>0</v>
      </c>
      <c r="Q87" s="70">
        <f t="shared" si="24"/>
        <v>5</v>
      </c>
      <c r="R87" s="70">
        <f t="shared" si="25"/>
        <v>8</v>
      </c>
      <c r="S87" s="70">
        <f t="shared" si="26"/>
        <v>4</v>
      </c>
      <c r="T87" s="70">
        <f t="shared" si="27"/>
        <v>2</v>
      </c>
      <c r="U87" s="70">
        <f t="shared" si="28"/>
        <v>1</v>
      </c>
      <c r="V87" s="66">
        <f t="shared" si="19"/>
        <v>85</v>
      </c>
    </row>
    <row r="88" spans="1:22" ht="12.75" x14ac:dyDescent="0.2">
      <c r="A88" s="66">
        <v>86</v>
      </c>
      <c r="B88" s="66">
        <f t="shared" si="17"/>
        <v>21</v>
      </c>
      <c r="C88" s="67">
        <f t="shared" si="18"/>
        <v>134</v>
      </c>
      <c r="D88" s="68">
        <f t="shared" si="20"/>
        <v>20</v>
      </c>
      <c r="E88" s="71">
        <f t="shared" si="21"/>
        <v>154</v>
      </c>
      <c r="F88" s="67">
        <v>0</v>
      </c>
      <c r="G88" s="67">
        <v>19</v>
      </c>
      <c r="H88" s="67">
        <v>2</v>
      </c>
      <c r="I88" s="67">
        <v>0</v>
      </c>
      <c r="J88" s="67">
        <f t="shared" si="29"/>
        <v>42</v>
      </c>
      <c r="K88" s="67">
        <f t="shared" si="29"/>
        <v>42</v>
      </c>
      <c r="L88" s="67">
        <f t="shared" si="29"/>
        <v>42</v>
      </c>
      <c r="M88" s="67">
        <f t="shared" si="22"/>
        <v>4</v>
      </c>
      <c r="N88" s="67">
        <f t="shared" si="22"/>
        <v>4</v>
      </c>
      <c r="P88" s="70">
        <f t="shared" si="23"/>
        <v>0</v>
      </c>
      <c r="Q88" s="70">
        <f t="shared" si="24"/>
        <v>5</v>
      </c>
      <c r="R88" s="70">
        <f t="shared" si="25"/>
        <v>8</v>
      </c>
      <c r="S88" s="70">
        <f t="shared" si="26"/>
        <v>4</v>
      </c>
      <c r="T88" s="70">
        <f t="shared" si="27"/>
        <v>2</v>
      </c>
      <c r="U88" s="70">
        <f t="shared" si="28"/>
        <v>1</v>
      </c>
      <c r="V88" s="66">
        <f t="shared" si="19"/>
        <v>86</v>
      </c>
    </row>
    <row r="89" spans="1:22" ht="12.75" x14ac:dyDescent="0.2">
      <c r="A89" s="66">
        <v>87</v>
      </c>
      <c r="B89" s="66">
        <f t="shared" si="17"/>
        <v>21</v>
      </c>
      <c r="C89" s="67">
        <f t="shared" si="18"/>
        <v>138</v>
      </c>
      <c r="D89" s="68">
        <f t="shared" si="20"/>
        <v>20</v>
      </c>
      <c r="E89" s="71">
        <f t="shared" si="21"/>
        <v>158</v>
      </c>
      <c r="F89" s="67">
        <v>0</v>
      </c>
      <c r="G89" s="67">
        <v>18</v>
      </c>
      <c r="H89" s="67">
        <v>3</v>
      </c>
      <c r="I89" s="67">
        <v>0</v>
      </c>
      <c r="J89" s="67">
        <f t="shared" si="29"/>
        <v>42</v>
      </c>
      <c r="K89" s="67">
        <f t="shared" si="29"/>
        <v>42</v>
      </c>
      <c r="L89" s="67">
        <f t="shared" si="29"/>
        <v>42</v>
      </c>
      <c r="M89" s="67">
        <f t="shared" si="22"/>
        <v>6</v>
      </c>
      <c r="N89" s="67">
        <f t="shared" si="22"/>
        <v>6</v>
      </c>
      <c r="P89" s="70">
        <f t="shared" si="23"/>
        <v>0</v>
      </c>
      <c r="Q89" s="70">
        <f t="shared" si="24"/>
        <v>5</v>
      </c>
      <c r="R89" s="70">
        <f t="shared" si="25"/>
        <v>8</v>
      </c>
      <c r="S89" s="70">
        <f t="shared" si="26"/>
        <v>4</v>
      </c>
      <c r="T89" s="70">
        <f t="shared" si="27"/>
        <v>2</v>
      </c>
      <c r="U89" s="70">
        <f t="shared" si="28"/>
        <v>1</v>
      </c>
      <c r="V89" s="66">
        <f t="shared" si="19"/>
        <v>87</v>
      </c>
    </row>
    <row r="90" spans="1:22" ht="12.75" x14ac:dyDescent="0.2">
      <c r="A90" s="66">
        <v>88</v>
      </c>
      <c r="B90" s="66">
        <f t="shared" si="17"/>
        <v>22</v>
      </c>
      <c r="C90" s="67">
        <f t="shared" si="18"/>
        <v>132</v>
      </c>
      <c r="D90" s="68">
        <f t="shared" si="20"/>
        <v>21</v>
      </c>
      <c r="E90" s="71">
        <f t="shared" si="21"/>
        <v>153</v>
      </c>
      <c r="F90" s="67">
        <v>0</v>
      </c>
      <c r="G90" s="67">
        <v>22</v>
      </c>
      <c r="H90" s="67">
        <v>0</v>
      </c>
      <c r="I90" s="67">
        <v>0</v>
      </c>
      <c r="J90" s="67">
        <f t="shared" si="29"/>
        <v>44</v>
      </c>
      <c r="K90" s="67">
        <f t="shared" si="29"/>
        <v>44</v>
      </c>
      <c r="L90" s="67">
        <f t="shared" si="29"/>
        <v>44</v>
      </c>
      <c r="M90" s="67">
        <f t="shared" si="22"/>
        <v>0</v>
      </c>
      <c r="N90" s="67">
        <f t="shared" si="22"/>
        <v>0</v>
      </c>
      <c r="P90" s="70">
        <f t="shared" si="23"/>
        <v>0</v>
      </c>
      <c r="Q90" s="70">
        <f t="shared" si="24"/>
        <v>6</v>
      </c>
      <c r="R90" s="70">
        <f t="shared" si="25"/>
        <v>8</v>
      </c>
      <c r="S90" s="70">
        <f t="shared" si="26"/>
        <v>4</v>
      </c>
      <c r="T90" s="70">
        <f t="shared" si="27"/>
        <v>2</v>
      </c>
      <c r="U90" s="70">
        <f t="shared" si="28"/>
        <v>1</v>
      </c>
      <c r="V90" s="66">
        <f t="shared" si="19"/>
        <v>88</v>
      </c>
    </row>
    <row r="91" spans="1:22" ht="12.75" x14ac:dyDescent="0.2">
      <c r="A91" s="66">
        <v>89</v>
      </c>
      <c r="B91" s="66">
        <f t="shared" si="17"/>
        <v>22</v>
      </c>
      <c r="C91" s="67">
        <f t="shared" si="18"/>
        <v>136</v>
      </c>
      <c r="D91" s="68">
        <f t="shared" si="20"/>
        <v>21</v>
      </c>
      <c r="E91" s="71">
        <f t="shared" si="21"/>
        <v>157</v>
      </c>
      <c r="F91" s="67">
        <v>0</v>
      </c>
      <c r="G91" s="67">
        <v>21</v>
      </c>
      <c r="H91" s="67">
        <v>1</v>
      </c>
      <c r="I91" s="67">
        <v>0</v>
      </c>
      <c r="J91" s="67">
        <f t="shared" si="29"/>
        <v>44</v>
      </c>
      <c r="K91" s="67">
        <f t="shared" si="29"/>
        <v>44</v>
      </c>
      <c r="L91" s="67">
        <f t="shared" si="29"/>
        <v>44</v>
      </c>
      <c r="M91" s="67">
        <f t="shared" si="22"/>
        <v>2</v>
      </c>
      <c r="N91" s="67">
        <f t="shared" si="22"/>
        <v>2</v>
      </c>
      <c r="P91" s="70">
        <f t="shared" si="23"/>
        <v>0</v>
      </c>
      <c r="Q91" s="70">
        <f t="shared" si="24"/>
        <v>6</v>
      </c>
      <c r="R91" s="70">
        <f t="shared" si="25"/>
        <v>8</v>
      </c>
      <c r="S91" s="70">
        <f t="shared" si="26"/>
        <v>4</v>
      </c>
      <c r="T91" s="70">
        <f t="shared" si="27"/>
        <v>2</v>
      </c>
      <c r="U91" s="70">
        <f t="shared" si="28"/>
        <v>1</v>
      </c>
      <c r="V91" s="66">
        <f t="shared" si="19"/>
        <v>89</v>
      </c>
    </row>
    <row r="92" spans="1:22" ht="12.75" x14ac:dyDescent="0.2">
      <c r="A92" s="66">
        <v>90</v>
      </c>
      <c r="B92" s="66">
        <f t="shared" si="17"/>
        <v>22</v>
      </c>
      <c r="C92" s="67">
        <f t="shared" si="18"/>
        <v>140</v>
      </c>
      <c r="D92" s="68">
        <f t="shared" si="20"/>
        <v>21</v>
      </c>
      <c r="E92" s="71">
        <f t="shared" si="21"/>
        <v>161</v>
      </c>
      <c r="F92" s="67">
        <v>0</v>
      </c>
      <c r="G92" s="67">
        <v>20</v>
      </c>
      <c r="H92" s="67">
        <v>2</v>
      </c>
      <c r="I92" s="67">
        <v>0</v>
      </c>
      <c r="J92" s="67">
        <f t="shared" si="29"/>
        <v>44</v>
      </c>
      <c r="K92" s="67">
        <f t="shared" si="29"/>
        <v>44</v>
      </c>
      <c r="L92" s="67">
        <f t="shared" si="29"/>
        <v>44</v>
      </c>
      <c r="M92" s="67">
        <f t="shared" si="22"/>
        <v>4</v>
      </c>
      <c r="N92" s="67">
        <f t="shared" si="22"/>
        <v>4</v>
      </c>
      <c r="P92" s="70">
        <f t="shared" si="23"/>
        <v>0</v>
      </c>
      <c r="Q92" s="70">
        <f t="shared" si="24"/>
        <v>6</v>
      </c>
      <c r="R92" s="70">
        <f t="shared" si="25"/>
        <v>8</v>
      </c>
      <c r="S92" s="70">
        <f t="shared" si="26"/>
        <v>4</v>
      </c>
      <c r="T92" s="70">
        <f t="shared" si="27"/>
        <v>2</v>
      </c>
      <c r="U92" s="70">
        <f t="shared" si="28"/>
        <v>1</v>
      </c>
      <c r="V92" s="66">
        <f t="shared" si="19"/>
        <v>90</v>
      </c>
    </row>
    <row r="93" spans="1:22" ht="12.75" x14ac:dyDescent="0.2">
      <c r="A93" s="66">
        <v>91</v>
      </c>
      <c r="B93" s="66">
        <f t="shared" si="17"/>
        <v>22</v>
      </c>
      <c r="C93" s="67">
        <f t="shared" si="18"/>
        <v>144</v>
      </c>
      <c r="D93" s="68">
        <f t="shared" si="20"/>
        <v>21</v>
      </c>
      <c r="E93" s="71">
        <f t="shared" si="21"/>
        <v>165</v>
      </c>
      <c r="F93" s="67">
        <v>0</v>
      </c>
      <c r="G93" s="67">
        <v>19</v>
      </c>
      <c r="H93" s="67">
        <v>3</v>
      </c>
      <c r="I93" s="67">
        <v>0</v>
      </c>
      <c r="J93" s="67">
        <f t="shared" si="29"/>
        <v>44</v>
      </c>
      <c r="K93" s="67">
        <f t="shared" si="29"/>
        <v>44</v>
      </c>
      <c r="L93" s="67">
        <f t="shared" si="29"/>
        <v>44</v>
      </c>
      <c r="M93" s="67">
        <f t="shared" si="22"/>
        <v>6</v>
      </c>
      <c r="N93" s="67">
        <f t="shared" si="22"/>
        <v>6</v>
      </c>
      <c r="P93" s="70">
        <f t="shared" si="23"/>
        <v>0</v>
      </c>
      <c r="Q93" s="70">
        <f t="shared" si="24"/>
        <v>6</v>
      </c>
      <c r="R93" s="70">
        <f t="shared" si="25"/>
        <v>8</v>
      </c>
      <c r="S93" s="70">
        <f t="shared" si="26"/>
        <v>4</v>
      </c>
      <c r="T93" s="70">
        <f t="shared" si="27"/>
        <v>2</v>
      </c>
      <c r="U93" s="70">
        <f t="shared" si="28"/>
        <v>1</v>
      </c>
      <c r="V93" s="66">
        <f t="shared" si="19"/>
        <v>91</v>
      </c>
    </row>
    <row r="94" spans="1:22" ht="12.75" x14ac:dyDescent="0.2">
      <c r="A94" s="66">
        <v>92</v>
      </c>
      <c r="B94" s="66">
        <f t="shared" si="17"/>
        <v>23</v>
      </c>
      <c r="C94" s="67">
        <f t="shared" si="18"/>
        <v>138</v>
      </c>
      <c r="D94" s="68">
        <f t="shared" si="20"/>
        <v>22</v>
      </c>
      <c r="E94" s="71">
        <f t="shared" si="21"/>
        <v>160</v>
      </c>
      <c r="F94" s="67">
        <v>0</v>
      </c>
      <c r="G94" s="67">
        <v>23</v>
      </c>
      <c r="H94" s="67">
        <v>0</v>
      </c>
      <c r="I94" s="67">
        <v>0</v>
      </c>
      <c r="J94" s="67">
        <f t="shared" si="29"/>
        <v>46</v>
      </c>
      <c r="K94" s="67">
        <f t="shared" si="29"/>
        <v>46</v>
      </c>
      <c r="L94" s="67">
        <f t="shared" si="29"/>
        <v>46</v>
      </c>
      <c r="M94" s="67">
        <f t="shared" si="22"/>
        <v>0</v>
      </c>
      <c r="N94" s="67">
        <f t="shared" si="22"/>
        <v>0</v>
      </c>
      <c r="P94" s="70">
        <f t="shared" si="23"/>
        <v>0</v>
      </c>
      <c r="Q94" s="70">
        <f t="shared" si="24"/>
        <v>7</v>
      </c>
      <c r="R94" s="70">
        <f t="shared" si="25"/>
        <v>8</v>
      </c>
      <c r="S94" s="70">
        <f t="shared" si="26"/>
        <v>4</v>
      </c>
      <c r="T94" s="70">
        <f t="shared" si="27"/>
        <v>2</v>
      </c>
      <c r="U94" s="70">
        <f t="shared" si="28"/>
        <v>1</v>
      </c>
      <c r="V94" s="66">
        <f t="shared" si="19"/>
        <v>92</v>
      </c>
    </row>
    <row r="95" spans="1:22" ht="12.75" x14ac:dyDescent="0.2">
      <c r="A95" s="66">
        <v>93</v>
      </c>
      <c r="B95" s="66">
        <f t="shared" si="17"/>
        <v>23</v>
      </c>
      <c r="C95" s="67">
        <f t="shared" si="18"/>
        <v>142</v>
      </c>
      <c r="D95" s="68">
        <f t="shared" si="20"/>
        <v>22</v>
      </c>
      <c r="E95" s="71">
        <f t="shared" si="21"/>
        <v>164</v>
      </c>
      <c r="F95" s="67">
        <v>0</v>
      </c>
      <c r="G95" s="67">
        <v>22</v>
      </c>
      <c r="H95" s="67">
        <v>1</v>
      </c>
      <c r="I95" s="67">
        <v>0</v>
      </c>
      <c r="J95" s="67">
        <f t="shared" si="29"/>
        <v>46</v>
      </c>
      <c r="K95" s="67">
        <f t="shared" si="29"/>
        <v>46</v>
      </c>
      <c r="L95" s="67">
        <f t="shared" si="29"/>
        <v>46</v>
      </c>
      <c r="M95" s="67">
        <f t="shared" si="22"/>
        <v>2</v>
      </c>
      <c r="N95" s="67">
        <f t="shared" si="22"/>
        <v>2</v>
      </c>
      <c r="P95" s="70">
        <f t="shared" si="23"/>
        <v>0</v>
      </c>
      <c r="Q95" s="70">
        <f t="shared" si="24"/>
        <v>7</v>
      </c>
      <c r="R95" s="70">
        <f t="shared" si="25"/>
        <v>8</v>
      </c>
      <c r="S95" s="70">
        <f t="shared" si="26"/>
        <v>4</v>
      </c>
      <c r="T95" s="70">
        <f t="shared" si="27"/>
        <v>2</v>
      </c>
      <c r="U95" s="70">
        <f t="shared" si="28"/>
        <v>1</v>
      </c>
      <c r="V95" s="66">
        <f t="shared" si="19"/>
        <v>93</v>
      </c>
    </row>
    <row r="96" spans="1:22" ht="12.75" x14ac:dyDescent="0.2">
      <c r="A96" s="66">
        <v>94</v>
      </c>
      <c r="B96" s="66">
        <f t="shared" si="17"/>
        <v>23</v>
      </c>
      <c r="C96" s="67">
        <f t="shared" si="18"/>
        <v>146</v>
      </c>
      <c r="D96" s="68">
        <f t="shared" si="20"/>
        <v>22</v>
      </c>
      <c r="E96" s="71">
        <f t="shared" si="21"/>
        <v>168</v>
      </c>
      <c r="F96" s="67">
        <v>0</v>
      </c>
      <c r="G96" s="67">
        <v>21</v>
      </c>
      <c r="H96" s="67">
        <v>2</v>
      </c>
      <c r="I96" s="67">
        <v>0</v>
      </c>
      <c r="J96" s="67">
        <f t="shared" si="29"/>
        <v>46</v>
      </c>
      <c r="K96" s="67">
        <f t="shared" si="29"/>
        <v>46</v>
      </c>
      <c r="L96" s="67">
        <f t="shared" si="29"/>
        <v>46</v>
      </c>
      <c r="M96" s="67">
        <f t="shared" si="22"/>
        <v>4</v>
      </c>
      <c r="N96" s="67">
        <f t="shared" si="22"/>
        <v>4</v>
      </c>
      <c r="P96" s="70">
        <f t="shared" si="23"/>
        <v>0</v>
      </c>
      <c r="Q96" s="70">
        <f t="shared" si="24"/>
        <v>7</v>
      </c>
      <c r="R96" s="70">
        <f t="shared" si="25"/>
        <v>8</v>
      </c>
      <c r="S96" s="70">
        <f t="shared" si="26"/>
        <v>4</v>
      </c>
      <c r="T96" s="70">
        <f t="shared" si="27"/>
        <v>2</v>
      </c>
      <c r="U96" s="70">
        <f t="shared" si="28"/>
        <v>1</v>
      </c>
      <c r="V96" s="66">
        <f t="shared" si="19"/>
        <v>94</v>
      </c>
    </row>
    <row r="97" spans="1:22" ht="12.75" x14ac:dyDescent="0.2">
      <c r="A97" s="66">
        <v>95</v>
      </c>
      <c r="B97" s="66">
        <f t="shared" si="17"/>
        <v>23</v>
      </c>
      <c r="C97" s="67">
        <f t="shared" si="18"/>
        <v>150</v>
      </c>
      <c r="D97" s="68">
        <f t="shared" si="20"/>
        <v>22</v>
      </c>
      <c r="E97" s="71">
        <f t="shared" si="21"/>
        <v>172</v>
      </c>
      <c r="F97" s="67">
        <v>0</v>
      </c>
      <c r="G97" s="67">
        <v>20</v>
      </c>
      <c r="H97" s="67">
        <v>3</v>
      </c>
      <c r="I97" s="67">
        <v>0</v>
      </c>
      <c r="J97" s="67">
        <f t="shared" si="29"/>
        <v>46</v>
      </c>
      <c r="K97" s="67">
        <f t="shared" si="29"/>
        <v>46</v>
      </c>
      <c r="L97" s="67">
        <f t="shared" si="29"/>
        <v>46</v>
      </c>
      <c r="M97" s="67">
        <f t="shared" si="22"/>
        <v>6</v>
      </c>
      <c r="N97" s="67">
        <f t="shared" si="22"/>
        <v>6</v>
      </c>
      <c r="P97" s="70">
        <f t="shared" si="23"/>
        <v>0</v>
      </c>
      <c r="Q97" s="70">
        <f t="shared" si="24"/>
        <v>7</v>
      </c>
      <c r="R97" s="70">
        <f t="shared" si="25"/>
        <v>8</v>
      </c>
      <c r="S97" s="70">
        <f t="shared" si="26"/>
        <v>4</v>
      </c>
      <c r="T97" s="70">
        <f t="shared" si="27"/>
        <v>2</v>
      </c>
      <c r="U97" s="70">
        <f t="shared" si="28"/>
        <v>1</v>
      </c>
      <c r="V97" s="66">
        <f t="shared" si="19"/>
        <v>95</v>
      </c>
    </row>
    <row r="98" spans="1:22" ht="12.75" x14ac:dyDescent="0.2">
      <c r="A98" s="66">
        <v>96</v>
      </c>
      <c r="B98" s="66">
        <f t="shared" si="17"/>
        <v>24</v>
      </c>
      <c r="C98" s="67">
        <f t="shared" si="18"/>
        <v>144</v>
      </c>
      <c r="D98" s="68">
        <f t="shared" si="20"/>
        <v>23</v>
      </c>
      <c r="E98" s="71">
        <f t="shared" si="21"/>
        <v>167</v>
      </c>
      <c r="F98" s="67">
        <v>0</v>
      </c>
      <c r="G98" s="67">
        <v>24</v>
      </c>
      <c r="H98" s="67">
        <v>0</v>
      </c>
      <c r="I98" s="67">
        <v>0</v>
      </c>
      <c r="J98" s="67">
        <f t="shared" si="29"/>
        <v>48</v>
      </c>
      <c r="K98" s="67">
        <f t="shared" si="29"/>
        <v>48</v>
      </c>
      <c r="L98" s="67">
        <f t="shared" si="29"/>
        <v>48</v>
      </c>
      <c r="M98" s="67">
        <f t="shared" si="22"/>
        <v>0</v>
      </c>
      <c r="N98" s="67">
        <f t="shared" si="22"/>
        <v>0</v>
      </c>
      <c r="P98" s="70">
        <f t="shared" si="23"/>
        <v>0</v>
      </c>
      <c r="Q98" s="70">
        <f t="shared" si="24"/>
        <v>8</v>
      </c>
      <c r="R98" s="70">
        <f t="shared" si="25"/>
        <v>8</v>
      </c>
      <c r="S98" s="70">
        <f t="shared" si="26"/>
        <v>4</v>
      </c>
      <c r="T98" s="70">
        <f t="shared" si="27"/>
        <v>2</v>
      </c>
      <c r="U98" s="70">
        <f t="shared" si="28"/>
        <v>1</v>
      </c>
      <c r="V98" s="66">
        <f t="shared" si="19"/>
        <v>96</v>
      </c>
    </row>
    <row r="99" spans="1:22" ht="12.75" x14ac:dyDescent="0.2">
      <c r="A99" s="66">
        <v>97</v>
      </c>
      <c r="B99" s="66">
        <f t="shared" si="17"/>
        <v>24</v>
      </c>
      <c r="C99" s="67">
        <f t="shared" si="18"/>
        <v>148</v>
      </c>
      <c r="D99" s="68">
        <f t="shared" si="20"/>
        <v>23</v>
      </c>
      <c r="E99" s="71">
        <f t="shared" si="21"/>
        <v>171</v>
      </c>
      <c r="F99" s="67">
        <v>0</v>
      </c>
      <c r="G99" s="67">
        <v>23</v>
      </c>
      <c r="H99" s="67">
        <v>1</v>
      </c>
      <c r="I99" s="67">
        <v>0</v>
      </c>
      <c r="J99" s="67">
        <f t="shared" si="29"/>
        <v>48</v>
      </c>
      <c r="K99" s="67">
        <f t="shared" si="29"/>
        <v>48</v>
      </c>
      <c r="L99" s="67">
        <f t="shared" si="29"/>
        <v>48</v>
      </c>
      <c r="M99" s="67">
        <f t="shared" ref="M99:N130" si="30">$H99*2+$I99*3</f>
        <v>2</v>
      </c>
      <c r="N99" s="67">
        <f t="shared" si="30"/>
        <v>2</v>
      </c>
      <c r="P99" s="70">
        <f t="shared" si="23"/>
        <v>0</v>
      </c>
      <c r="Q99" s="70">
        <f t="shared" si="24"/>
        <v>8</v>
      </c>
      <c r="R99" s="70">
        <f t="shared" si="25"/>
        <v>8</v>
      </c>
      <c r="S99" s="70">
        <f t="shared" si="26"/>
        <v>4</v>
      </c>
      <c r="T99" s="70">
        <f t="shared" si="27"/>
        <v>2</v>
      </c>
      <c r="U99" s="70">
        <f t="shared" si="28"/>
        <v>1</v>
      </c>
      <c r="V99" s="66">
        <f t="shared" si="19"/>
        <v>97</v>
      </c>
    </row>
    <row r="100" spans="1:22" ht="12.75" x14ac:dyDescent="0.2">
      <c r="A100" s="66">
        <v>98</v>
      </c>
      <c r="B100" s="66">
        <f t="shared" si="17"/>
        <v>24</v>
      </c>
      <c r="C100" s="67">
        <f t="shared" si="18"/>
        <v>152</v>
      </c>
      <c r="D100" s="68">
        <f t="shared" si="20"/>
        <v>23</v>
      </c>
      <c r="E100" s="71">
        <f t="shared" si="21"/>
        <v>175</v>
      </c>
      <c r="F100" s="67">
        <v>0</v>
      </c>
      <c r="G100" s="67">
        <v>22</v>
      </c>
      <c r="H100" s="67">
        <v>2</v>
      </c>
      <c r="I100" s="67">
        <v>0</v>
      </c>
      <c r="J100" s="67">
        <f t="shared" si="29"/>
        <v>48</v>
      </c>
      <c r="K100" s="67">
        <f t="shared" si="29"/>
        <v>48</v>
      </c>
      <c r="L100" s="67">
        <f t="shared" si="29"/>
        <v>48</v>
      </c>
      <c r="M100" s="67">
        <f t="shared" si="30"/>
        <v>4</v>
      </c>
      <c r="N100" s="67">
        <f t="shared" si="30"/>
        <v>4</v>
      </c>
      <c r="P100" s="70">
        <f t="shared" si="23"/>
        <v>0</v>
      </c>
      <c r="Q100" s="70">
        <f t="shared" si="24"/>
        <v>8</v>
      </c>
      <c r="R100" s="70">
        <f t="shared" si="25"/>
        <v>8</v>
      </c>
      <c r="S100" s="70">
        <f t="shared" si="26"/>
        <v>4</v>
      </c>
      <c r="T100" s="70">
        <f t="shared" si="27"/>
        <v>2</v>
      </c>
      <c r="U100" s="70">
        <f t="shared" si="28"/>
        <v>1</v>
      </c>
      <c r="V100" s="66">
        <f t="shared" si="19"/>
        <v>98</v>
      </c>
    </row>
    <row r="101" spans="1:22" ht="12.75" x14ac:dyDescent="0.2">
      <c r="A101" s="66">
        <v>99</v>
      </c>
      <c r="B101" s="66">
        <f t="shared" si="17"/>
        <v>24</v>
      </c>
      <c r="C101" s="67">
        <f t="shared" si="18"/>
        <v>156</v>
      </c>
      <c r="D101" s="68">
        <f t="shared" si="20"/>
        <v>23</v>
      </c>
      <c r="E101" s="71">
        <f t="shared" si="21"/>
        <v>179</v>
      </c>
      <c r="F101" s="67">
        <v>0</v>
      </c>
      <c r="G101" s="67">
        <v>21</v>
      </c>
      <c r="H101" s="67">
        <v>3</v>
      </c>
      <c r="I101" s="67">
        <v>0</v>
      </c>
      <c r="J101" s="67">
        <f t="shared" si="29"/>
        <v>48</v>
      </c>
      <c r="K101" s="67">
        <f t="shared" si="29"/>
        <v>48</v>
      </c>
      <c r="L101" s="67">
        <f t="shared" si="29"/>
        <v>48</v>
      </c>
      <c r="M101" s="67">
        <f t="shared" si="30"/>
        <v>6</v>
      </c>
      <c r="N101" s="67">
        <f t="shared" si="30"/>
        <v>6</v>
      </c>
      <c r="P101" s="70">
        <f t="shared" si="23"/>
        <v>0</v>
      </c>
      <c r="Q101" s="70">
        <f t="shared" si="24"/>
        <v>8</v>
      </c>
      <c r="R101" s="70">
        <f t="shared" si="25"/>
        <v>8</v>
      </c>
      <c r="S101" s="70">
        <f t="shared" si="26"/>
        <v>4</v>
      </c>
      <c r="T101" s="70">
        <f t="shared" si="27"/>
        <v>2</v>
      </c>
      <c r="U101" s="70">
        <f t="shared" si="28"/>
        <v>1</v>
      </c>
      <c r="V101" s="66">
        <f t="shared" si="19"/>
        <v>99</v>
      </c>
    </row>
    <row r="102" spans="1:22" ht="12.75" x14ac:dyDescent="0.2">
      <c r="A102" s="66">
        <v>100</v>
      </c>
      <c r="B102" s="66">
        <f t="shared" si="17"/>
        <v>25</v>
      </c>
      <c r="C102" s="67">
        <f t="shared" si="18"/>
        <v>150</v>
      </c>
      <c r="D102" s="68">
        <f t="shared" si="20"/>
        <v>24</v>
      </c>
      <c r="E102" s="71">
        <f t="shared" si="21"/>
        <v>174</v>
      </c>
      <c r="F102" s="67">
        <v>0</v>
      </c>
      <c r="G102" s="67">
        <v>25</v>
      </c>
      <c r="H102" s="67">
        <v>0</v>
      </c>
      <c r="I102" s="67">
        <v>0</v>
      </c>
      <c r="J102" s="67">
        <f t="shared" si="29"/>
        <v>50</v>
      </c>
      <c r="K102" s="67">
        <f t="shared" si="29"/>
        <v>50</v>
      </c>
      <c r="L102" s="67">
        <f t="shared" si="29"/>
        <v>50</v>
      </c>
      <c r="M102" s="67">
        <f t="shared" si="30"/>
        <v>0</v>
      </c>
      <c r="N102" s="67">
        <f t="shared" si="30"/>
        <v>0</v>
      </c>
      <c r="P102" s="70">
        <f t="shared" si="23"/>
        <v>0</v>
      </c>
      <c r="Q102" s="70">
        <f t="shared" si="24"/>
        <v>9</v>
      </c>
      <c r="R102" s="70">
        <f t="shared" si="25"/>
        <v>8</v>
      </c>
      <c r="S102" s="70">
        <f t="shared" si="26"/>
        <v>4</v>
      </c>
      <c r="T102" s="70">
        <f t="shared" si="27"/>
        <v>2</v>
      </c>
      <c r="U102" s="70">
        <f t="shared" si="28"/>
        <v>1</v>
      </c>
      <c r="V102" s="66">
        <f t="shared" si="19"/>
        <v>100</v>
      </c>
    </row>
    <row r="103" spans="1:22" ht="12.75" x14ac:dyDescent="0.2">
      <c r="A103" s="66">
        <v>101</v>
      </c>
      <c r="B103" s="66">
        <f t="shared" si="17"/>
        <v>25</v>
      </c>
      <c r="C103" s="67">
        <f t="shared" si="18"/>
        <v>154</v>
      </c>
      <c r="D103" s="68">
        <f t="shared" si="20"/>
        <v>24</v>
      </c>
      <c r="E103" s="71">
        <f t="shared" si="21"/>
        <v>178</v>
      </c>
      <c r="F103" s="67">
        <v>0</v>
      </c>
      <c r="G103" s="67">
        <v>24</v>
      </c>
      <c r="H103" s="67">
        <v>1</v>
      </c>
      <c r="I103" s="67">
        <v>0</v>
      </c>
      <c r="J103" s="67">
        <f t="shared" si="29"/>
        <v>50</v>
      </c>
      <c r="K103" s="67">
        <f t="shared" si="29"/>
        <v>50</v>
      </c>
      <c r="L103" s="67">
        <f t="shared" si="29"/>
        <v>50</v>
      </c>
      <c r="M103" s="67">
        <f t="shared" si="30"/>
        <v>2</v>
      </c>
      <c r="N103" s="67">
        <f t="shared" si="30"/>
        <v>2</v>
      </c>
      <c r="P103" s="70">
        <f t="shared" si="23"/>
        <v>0</v>
      </c>
      <c r="Q103" s="70">
        <f t="shared" si="24"/>
        <v>9</v>
      </c>
      <c r="R103" s="70">
        <f t="shared" si="25"/>
        <v>8</v>
      </c>
      <c r="S103" s="70">
        <f t="shared" si="26"/>
        <v>4</v>
      </c>
      <c r="T103" s="70">
        <f t="shared" si="27"/>
        <v>2</v>
      </c>
      <c r="U103" s="70">
        <f t="shared" si="28"/>
        <v>1</v>
      </c>
      <c r="V103" s="66">
        <f t="shared" si="19"/>
        <v>101</v>
      </c>
    </row>
    <row r="104" spans="1:22" ht="12.75" x14ac:dyDescent="0.2">
      <c r="A104" s="66">
        <v>102</v>
      </c>
      <c r="B104" s="66">
        <f t="shared" si="17"/>
        <v>25</v>
      </c>
      <c r="C104" s="67">
        <f t="shared" si="18"/>
        <v>158</v>
      </c>
      <c r="D104" s="68">
        <f t="shared" si="20"/>
        <v>24</v>
      </c>
      <c r="E104" s="71">
        <f t="shared" si="21"/>
        <v>182</v>
      </c>
      <c r="F104" s="67">
        <v>0</v>
      </c>
      <c r="G104" s="67">
        <v>23</v>
      </c>
      <c r="H104" s="67">
        <v>2</v>
      </c>
      <c r="I104" s="67">
        <v>0</v>
      </c>
      <c r="J104" s="67">
        <f t="shared" si="29"/>
        <v>50</v>
      </c>
      <c r="K104" s="67">
        <f t="shared" si="29"/>
        <v>50</v>
      </c>
      <c r="L104" s="67">
        <f t="shared" si="29"/>
        <v>50</v>
      </c>
      <c r="M104" s="67">
        <f t="shared" si="30"/>
        <v>4</v>
      </c>
      <c r="N104" s="67">
        <f t="shared" si="30"/>
        <v>4</v>
      </c>
      <c r="P104" s="70">
        <f t="shared" si="23"/>
        <v>0</v>
      </c>
      <c r="Q104" s="70">
        <f t="shared" si="24"/>
        <v>9</v>
      </c>
      <c r="R104" s="70">
        <f t="shared" si="25"/>
        <v>8</v>
      </c>
      <c r="S104" s="70">
        <f t="shared" si="26"/>
        <v>4</v>
      </c>
      <c r="T104" s="70">
        <f t="shared" si="27"/>
        <v>2</v>
      </c>
      <c r="U104" s="70">
        <f t="shared" si="28"/>
        <v>1</v>
      </c>
      <c r="V104" s="66">
        <f t="shared" si="19"/>
        <v>102</v>
      </c>
    </row>
    <row r="105" spans="1:22" ht="12.75" x14ac:dyDescent="0.2">
      <c r="A105" s="66">
        <v>103</v>
      </c>
      <c r="B105" s="66">
        <f t="shared" si="17"/>
        <v>25</v>
      </c>
      <c r="C105" s="67">
        <f t="shared" si="18"/>
        <v>162</v>
      </c>
      <c r="D105" s="68">
        <f t="shared" si="20"/>
        <v>24</v>
      </c>
      <c r="E105" s="71">
        <f t="shared" si="21"/>
        <v>186</v>
      </c>
      <c r="F105" s="67">
        <v>0</v>
      </c>
      <c r="G105" s="67">
        <v>22</v>
      </c>
      <c r="H105" s="67">
        <v>3</v>
      </c>
      <c r="I105" s="67">
        <v>0</v>
      </c>
      <c r="J105" s="67">
        <f t="shared" ref="J105:L130" si="31">$F105*1+$G105*2+$H105*2+$I105*3</f>
        <v>50</v>
      </c>
      <c r="K105" s="67">
        <f t="shared" si="31"/>
        <v>50</v>
      </c>
      <c r="L105" s="67">
        <f t="shared" si="31"/>
        <v>50</v>
      </c>
      <c r="M105" s="67">
        <f t="shared" si="30"/>
        <v>6</v>
      </c>
      <c r="N105" s="67">
        <f t="shared" si="30"/>
        <v>6</v>
      </c>
      <c r="P105" s="70">
        <f t="shared" si="23"/>
        <v>0</v>
      </c>
      <c r="Q105" s="70">
        <f t="shared" si="24"/>
        <v>9</v>
      </c>
      <c r="R105" s="70">
        <f t="shared" si="25"/>
        <v>8</v>
      </c>
      <c r="S105" s="70">
        <f t="shared" si="26"/>
        <v>4</v>
      </c>
      <c r="T105" s="70">
        <f t="shared" si="27"/>
        <v>2</v>
      </c>
      <c r="U105" s="70">
        <f t="shared" si="28"/>
        <v>1</v>
      </c>
      <c r="V105" s="66">
        <f t="shared" si="19"/>
        <v>103</v>
      </c>
    </row>
    <row r="106" spans="1:22" ht="12.75" x14ac:dyDescent="0.2">
      <c r="A106" s="66">
        <v>104</v>
      </c>
      <c r="B106" s="66">
        <f t="shared" si="17"/>
        <v>26</v>
      </c>
      <c r="C106" s="67">
        <f t="shared" si="18"/>
        <v>156</v>
      </c>
      <c r="D106" s="68">
        <f t="shared" si="20"/>
        <v>25</v>
      </c>
      <c r="E106" s="71">
        <f t="shared" si="21"/>
        <v>181</v>
      </c>
      <c r="F106" s="67">
        <v>0</v>
      </c>
      <c r="G106" s="67">
        <v>26</v>
      </c>
      <c r="H106" s="67">
        <v>0</v>
      </c>
      <c r="I106" s="67">
        <v>0</v>
      </c>
      <c r="J106" s="67">
        <f t="shared" si="31"/>
        <v>52</v>
      </c>
      <c r="K106" s="67">
        <f t="shared" si="31"/>
        <v>52</v>
      </c>
      <c r="L106" s="67">
        <f t="shared" si="31"/>
        <v>52</v>
      </c>
      <c r="M106" s="67">
        <f t="shared" si="30"/>
        <v>0</v>
      </c>
      <c r="N106" s="67">
        <f t="shared" si="30"/>
        <v>0</v>
      </c>
      <c r="P106" s="70">
        <f t="shared" si="23"/>
        <v>0</v>
      </c>
      <c r="Q106" s="70">
        <f t="shared" si="24"/>
        <v>10</v>
      </c>
      <c r="R106" s="70">
        <f t="shared" si="25"/>
        <v>8</v>
      </c>
      <c r="S106" s="70">
        <f t="shared" si="26"/>
        <v>4</v>
      </c>
      <c r="T106" s="70">
        <f t="shared" si="27"/>
        <v>2</v>
      </c>
      <c r="U106" s="70">
        <f t="shared" si="28"/>
        <v>1</v>
      </c>
      <c r="V106" s="66">
        <f t="shared" si="19"/>
        <v>104</v>
      </c>
    </row>
    <row r="107" spans="1:22" ht="12.75" x14ac:dyDescent="0.2">
      <c r="A107" s="66">
        <v>105</v>
      </c>
      <c r="B107" s="66">
        <f t="shared" si="17"/>
        <v>26</v>
      </c>
      <c r="C107" s="67">
        <f t="shared" si="18"/>
        <v>160</v>
      </c>
      <c r="D107" s="68">
        <f t="shared" si="20"/>
        <v>25</v>
      </c>
      <c r="E107" s="71">
        <f t="shared" si="21"/>
        <v>185</v>
      </c>
      <c r="F107" s="67">
        <v>0</v>
      </c>
      <c r="G107" s="67">
        <v>25</v>
      </c>
      <c r="H107" s="67">
        <v>1</v>
      </c>
      <c r="I107" s="67">
        <v>0</v>
      </c>
      <c r="J107" s="67">
        <f t="shared" si="31"/>
        <v>52</v>
      </c>
      <c r="K107" s="67">
        <f t="shared" si="31"/>
        <v>52</v>
      </c>
      <c r="L107" s="67">
        <f t="shared" si="31"/>
        <v>52</v>
      </c>
      <c r="M107" s="67">
        <f t="shared" si="30"/>
        <v>2</v>
      </c>
      <c r="N107" s="67">
        <f t="shared" si="30"/>
        <v>2</v>
      </c>
      <c r="P107" s="70">
        <f t="shared" si="23"/>
        <v>0</v>
      </c>
      <c r="Q107" s="70">
        <f t="shared" si="24"/>
        <v>10</v>
      </c>
      <c r="R107" s="70">
        <f t="shared" si="25"/>
        <v>8</v>
      </c>
      <c r="S107" s="70">
        <f t="shared" si="26"/>
        <v>4</v>
      </c>
      <c r="T107" s="70">
        <f t="shared" si="27"/>
        <v>2</v>
      </c>
      <c r="U107" s="70">
        <f t="shared" si="28"/>
        <v>1</v>
      </c>
      <c r="V107" s="66">
        <f t="shared" si="19"/>
        <v>105</v>
      </c>
    </row>
    <row r="108" spans="1:22" ht="12.75" x14ac:dyDescent="0.2">
      <c r="A108" s="66">
        <v>106</v>
      </c>
      <c r="B108" s="66">
        <f t="shared" si="17"/>
        <v>26</v>
      </c>
      <c r="C108" s="67">
        <f t="shared" si="18"/>
        <v>164</v>
      </c>
      <c r="D108" s="68">
        <f t="shared" si="20"/>
        <v>25</v>
      </c>
      <c r="E108" s="71">
        <f t="shared" si="21"/>
        <v>189</v>
      </c>
      <c r="F108" s="67">
        <v>0</v>
      </c>
      <c r="G108" s="67">
        <v>24</v>
      </c>
      <c r="H108" s="67">
        <v>2</v>
      </c>
      <c r="I108" s="67">
        <v>0</v>
      </c>
      <c r="J108" s="67">
        <f t="shared" si="31"/>
        <v>52</v>
      </c>
      <c r="K108" s="67">
        <f t="shared" si="31"/>
        <v>52</v>
      </c>
      <c r="L108" s="67">
        <f t="shared" si="31"/>
        <v>52</v>
      </c>
      <c r="M108" s="67">
        <f t="shared" si="30"/>
        <v>4</v>
      </c>
      <c r="N108" s="67">
        <f t="shared" si="30"/>
        <v>4</v>
      </c>
      <c r="P108" s="70">
        <f t="shared" si="23"/>
        <v>0</v>
      </c>
      <c r="Q108" s="70">
        <f t="shared" si="24"/>
        <v>10</v>
      </c>
      <c r="R108" s="70">
        <f t="shared" si="25"/>
        <v>8</v>
      </c>
      <c r="S108" s="70">
        <f t="shared" si="26"/>
        <v>4</v>
      </c>
      <c r="T108" s="70">
        <f t="shared" si="27"/>
        <v>2</v>
      </c>
      <c r="U108" s="70">
        <f t="shared" si="28"/>
        <v>1</v>
      </c>
      <c r="V108" s="66">
        <f t="shared" si="19"/>
        <v>106</v>
      </c>
    </row>
    <row r="109" spans="1:22" ht="12.75" x14ac:dyDescent="0.2">
      <c r="A109" s="66">
        <v>107</v>
      </c>
      <c r="B109" s="66">
        <f t="shared" si="17"/>
        <v>26</v>
      </c>
      <c r="C109" s="67">
        <f t="shared" si="18"/>
        <v>168</v>
      </c>
      <c r="D109" s="68">
        <f t="shared" si="20"/>
        <v>25</v>
      </c>
      <c r="E109" s="71">
        <f t="shared" si="21"/>
        <v>193</v>
      </c>
      <c r="F109" s="67">
        <v>0</v>
      </c>
      <c r="G109" s="67">
        <v>23</v>
      </c>
      <c r="H109" s="67">
        <v>3</v>
      </c>
      <c r="I109" s="67">
        <v>0</v>
      </c>
      <c r="J109" s="67">
        <f t="shared" si="31"/>
        <v>52</v>
      </c>
      <c r="K109" s="67">
        <f t="shared" si="31"/>
        <v>52</v>
      </c>
      <c r="L109" s="67">
        <f t="shared" si="31"/>
        <v>52</v>
      </c>
      <c r="M109" s="67">
        <f t="shared" si="30"/>
        <v>6</v>
      </c>
      <c r="N109" s="67">
        <f t="shared" si="30"/>
        <v>6</v>
      </c>
      <c r="P109" s="70">
        <f t="shared" si="23"/>
        <v>0</v>
      </c>
      <c r="Q109" s="70">
        <f t="shared" si="24"/>
        <v>10</v>
      </c>
      <c r="R109" s="70">
        <f t="shared" si="25"/>
        <v>8</v>
      </c>
      <c r="S109" s="70">
        <f t="shared" si="26"/>
        <v>4</v>
      </c>
      <c r="T109" s="70">
        <f t="shared" si="27"/>
        <v>2</v>
      </c>
      <c r="U109" s="70">
        <f t="shared" si="28"/>
        <v>1</v>
      </c>
      <c r="V109" s="66">
        <f t="shared" si="19"/>
        <v>107</v>
      </c>
    </row>
    <row r="110" spans="1:22" ht="12.75" x14ac:dyDescent="0.2">
      <c r="A110" s="66">
        <v>108</v>
      </c>
      <c r="B110" s="66">
        <f t="shared" si="17"/>
        <v>27</v>
      </c>
      <c r="C110" s="67">
        <f t="shared" si="18"/>
        <v>162</v>
      </c>
      <c r="D110" s="68">
        <f t="shared" si="20"/>
        <v>26</v>
      </c>
      <c r="E110" s="71">
        <f t="shared" si="21"/>
        <v>188</v>
      </c>
      <c r="F110" s="67">
        <v>0</v>
      </c>
      <c r="G110" s="67">
        <v>27</v>
      </c>
      <c r="H110" s="67">
        <v>0</v>
      </c>
      <c r="I110" s="67">
        <v>0</v>
      </c>
      <c r="J110" s="67">
        <f t="shared" si="31"/>
        <v>54</v>
      </c>
      <c r="K110" s="67">
        <f t="shared" si="31"/>
        <v>54</v>
      </c>
      <c r="L110" s="67">
        <f t="shared" si="31"/>
        <v>54</v>
      </c>
      <c r="M110" s="67">
        <f t="shared" si="30"/>
        <v>0</v>
      </c>
      <c r="N110" s="67">
        <f t="shared" si="30"/>
        <v>0</v>
      </c>
      <c r="P110" s="70">
        <f t="shared" si="23"/>
        <v>0</v>
      </c>
      <c r="Q110" s="70">
        <f t="shared" si="24"/>
        <v>11</v>
      </c>
      <c r="R110" s="70">
        <f t="shared" si="25"/>
        <v>8</v>
      </c>
      <c r="S110" s="70">
        <f t="shared" si="26"/>
        <v>4</v>
      </c>
      <c r="T110" s="70">
        <f t="shared" si="27"/>
        <v>2</v>
      </c>
      <c r="U110" s="70">
        <f t="shared" si="28"/>
        <v>1</v>
      </c>
      <c r="V110" s="66">
        <f t="shared" si="19"/>
        <v>108</v>
      </c>
    </row>
    <row r="111" spans="1:22" ht="12.75" x14ac:dyDescent="0.2">
      <c r="A111" s="66">
        <v>109</v>
      </c>
      <c r="B111" s="66">
        <f t="shared" si="17"/>
        <v>27</v>
      </c>
      <c r="C111" s="67">
        <f t="shared" si="18"/>
        <v>166</v>
      </c>
      <c r="D111" s="68">
        <f t="shared" si="20"/>
        <v>26</v>
      </c>
      <c r="E111" s="71">
        <f t="shared" si="21"/>
        <v>192</v>
      </c>
      <c r="F111" s="67">
        <v>0</v>
      </c>
      <c r="G111" s="67">
        <v>26</v>
      </c>
      <c r="H111" s="67">
        <v>1</v>
      </c>
      <c r="I111" s="67">
        <v>0</v>
      </c>
      <c r="J111" s="67">
        <f t="shared" si="31"/>
        <v>54</v>
      </c>
      <c r="K111" s="67">
        <f t="shared" si="31"/>
        <v>54</v>
      </c>
      <c r="L111" s="67">
        <f t="shared" si="31"/>
        <v>54</v>
      </c>
      <c r="M111" s="67">
        <f t="shared" si="30"/>
        <v>2</v>
      </c>
      <c r="N111" s="67">
        <f t="shared" si="30"/>
        <v>2</v>
      </c>
      <c r="P111" s="70">
        <f t="shared" si="23"/>
        <v>0</v>
      </c>
      <c r="Q111" s="70">
        <f t="shared" si="24"/>
        <v>11</v>
      </c>
      <c r="R111" s="70">
        <f t="shared" si="25"/>
        <v>8</v>
      </c>
      <c r="S111" s="70">
        <f t="shared" si="26"/>
        <v>4</v>
      </c>
      <c r="T111" s="70">
        <f t="shared" si="27"/>
        <v>2</v>
      </c>
      <c r="U111" s="70">
        <f t="shared" si="28"/>
        <v>1</v>
      </c>
      <c r="V111" s="66">
        <f t="shared" si="19"/>
        <v>109</v>
      </c>
    </row>
    <row r="112" spans="1:22" ht="12.75" x14ac:dyDescent="0.2">
      <c r="A112" s="66">
        <v>110</v>
      </c>
      <c r="B112" s="66">
        <f t="shared" si="17"/>
        <v>27</v>
      </c>
      <c r="C112" s="67">
        <f t="shared" si="18"/>
        <v>170</v>
      </c>
      <c r="D112" s="68">
        <f t="shared" si="20"/>
        <v>26</v>
      </c>
      <c r="E112" s="71">
        <f t="shared" si="21"/>
        <v>196</v>
      </c>
      <c r="F112" s="67">
        <v>0</v>
      </c>
      <c r="G112" s="67">
        <v>25</v>
      </c>
      <c r="H112" s="67">
        <v>2</v>
      </c>
      <c r="I112" s="67">
        <v>0</v>
      </c>
      <c r="J112" s="67">
        <f t="shared" si="31"/>
        <v>54</v>
      </c>
      <c r="K112" s="67">
        <f t="shared" si="31"/>
        <v>54</v>
      </c>
      <c r="L112" s="67">
        <f t="shared" si="31"/>
        <v>54</v>
      </c>
      <c r="M112" s="67">
        <f t="shared" si="30"/>
        <v>4</v>
      </c>
      <c r="N112" s="67">
        <f t="shared" si="30"/>
        <v>4</v>
      </c>
      <c r="P112" s="70">
        <f t="shared" si="23"/>
        <v>0</v>
      </c>
      <c r="Q112" s="70">
        <f t="shared" si="24"/>
        <v>11</v>
      </c>
      <c r="R112" s="70">
        <f t="shared" si="25"/>
        <v>8</v>
      </c>
      <c r="S112" s="70">
        <f t="shared" si="26"/>
        <v>4</v>
      </c>
      <c r="T112" s="70">
        <f t="shared" si="27"/>
        <v>2</v>
      </c>
      <c r="U112" s="70">
        <f t="shared" si="28"/>
        <v>1</v>
      </c>
      <c r="V112" s="66">
        <f t="shared" si="19"/>
        <v>110</v>
      </c>
    </row>
    <row r="113" spans="1:22" ht="12.75" x14ac:dyDescent="0.2">
      <c r="A113" s="66">
        <v>111</v>
      </c>
      <c r="B113" s="66">
        <f t="shared" si="17"/>
        <v>27</v>
      </c>
      <c r="C113" s="67">
        <f t="shared" si="18"/>
        <v>174</v>
      </c>
      <c r="D113" s="68">
        <f t="shared" si="20"/>
        <v>26</v>
      </c>
      <c r="E113" s="71">
        <f t="shared" si="21"/>
        <v>200</v>
      </c>
      <c r="F113" s="67">
        <v>0</v>
      </c>
      <c r="G113" s="67">
        <v>24</v>
      </c>
      <c r="H113" s="67">
        <v>3</v>
      </c>
      <c r="I113" s="67">
        <v>0</v>
      </c>
      <c r="J113" s="67">
        <f t="shared" si="31"/>
        <v>54</v>
      </c>
      <c r="K113" s="67">
        <f t="shared" si="31"/>
        <v>54</v>
      </c>
      <c r="L113" s="67">
        <f t="shared" si="31"/>
        <v>54</v>
      </c>
      <c r="M113" s="67">
        <f t="shared" si="30"/>
        <v>6</v>
      </c>
      <c r="N113" s="67">
        <f t="shared" si="30"/>
        <v>6</v>
      </c>
      <c r="P113" s="70">
        <f t="shared" si="23"/>
        <v>0</v>
      </c>
      <c r="Q113" s="70">
        <f t="shared" si="24"/>
        <v>11</v>
      </c>
      <c r="R113" s="70">
        <f t="shared" si="25"/>
        <v>8</v>
      </c>
      <c r="S113" s="70">
        <f t="shared" si="26"/>
        <v>4</v>
      </c>
      <c r="T113" s="70">
        <f t="shared" si="27"/>
        <v>2</v>
      </c>
      <c r="U113" s="70">
        <f t="shared" si="28"/>
        <v>1</v>
      </c>
      <c r="V113" s="66">
        <f t="shared" si="19"/>
        <v>111</v>
      </c>
    </row>
    <row r="114" spans="1:22" ht="12.75" x14ac:dyDescent="0.2">
      <c r="A114" s="66">
        <v>112</v>
      </c>
      <c r="B114" s="66">
        <f t="shared" si="17"/>
        <v>28</v>
      </c>
      <c r="C114" s="67">
        <f t="shared" si="18"/>
        <v>168</v>
      </c>
      <c r="D114" s="68">
        <f t="shared" si="20"/>
        <v>27</v>
      </c>
      <c r="E114" s="71">
        <f t="shared" si="21"/>
        <v>195</v>
      </c>
      <c r="F114" s="67">
        <v>0</v>
      </c>
      <c r="G114" s="67">
        <v>28</v>
      </c>
      <c r="H114" s="67">
        <v>0</v>
      </c>
      <c r="I114" s="67">
        <v>0</v>
      </c>
      <c r="J114" s="67">
        <f t="shared" si="31"/>
        <v>56</v>
      </c>
      <c r="K114" s="67">
        <f t="shared" si="31"/>
        <v>56</v>
      </c>
      <c r="L114" s="67">
        <f t="shared" si="31"/>
        <v>56</v>
      </c>
      <c r="M114" s="67">
        <f t="shared" si="30"/>
        <v>0</v>
      </c>
      <c r="N114" s="67">
        <f t="shared" si="30"/>
        <v>0</v>
      </c>
      <c r="P114" s="70">
        <f t="shared" si="23"/>
        <v>0</v>
      </c>
      <c r="Q114" s="70">
        <f t="shared" si="24"/>
        <v>12</v>
      </c>
      <c r="R114" s="70">
        <f t="shared" si="25"/>
        <v>8</v>
      </c>
      <c r="S114" s="70">
        <f t="shared" si="26"/>
        <v>4</v>
      </c>
      <c r="T114" s="70">
        <f t="shared" si="27"/>
        <v>2</v>
      </c>
      <c r="U114" s="70">
        <f t="shared" si="28"/>
        <v>1</v>
      </c>
      <c r="V114" s="66">
        <f t="shared" si="19"/>
        <v>112</v>
      </c>
    </row>
    <row r="115" spans="1:22" ht="12.75" x14ac:dyDescent="0.2">
      <c r="A115" s="66">
        <v>113</v>
      </c>
      <c r="B115" s="66">
        <f t="shared" si="17"/>
        <v>28</v>
      </c>
      <c r="C115" s="67">
        <f t="shared" si="18"/>
        <v>172</v>
      </c>
      <c r="D115" s="68">
        <f t="shared" si="20"/>
        <v>27</v>
      </c>
      <c r="E115" s="71">
        <f t="shared" si="21"/>
        <v>199</v>
      </c>
      <c r="F115" s="67">
        <v>0</v>
      </c>
      <c r="G115" s="67">
        <v>27</v>
      </c>
      <c r="H115" s="67">
        <v>1</v>
      </c>
      <c r="I115" s="67">
        <v>0</v>
      </c>
      <c r="J115" s="67">
        <f t="shared" si="31"/>
        <v>56</v>
      </c>
      <c r="K115" s="67">
        <f t="shared" si="31"/>
        <v>56</v>
      </c>
      <c r="L115" s="67">
        <f t="shared" si="31"/>
        <v>56</v>
      </c>
      <c r="M115" s="67">
        <f t="shared" si="30"/>
        <v>2</v>
      </c>
      <c r="N115" s="67">
        <f t="shared" si="30"/>
        <v>2</v>
      </c>
      <c r="P115" s="70">
        <f t="shared" si="23"/>
        <v>0</v>
      </c>
      <c r="Q115" s="70">
        <f t="shared" si="24"/>
        <v>12</v>
      </c>
      <c r="R115" s="70">
        <f t="shared" si="25"/>
        <v>8</v>
      </c>
      <c r="S115" s="70">
        <f t="shared" si="26"/>
        <v>4</v>
      </c>
      <c r="T115" s="70">
        <f t="shared" si="27"/>
        <v>2</v>
      </c>
      <c r="U115" s="70">
        <f t="shared" si="28"/>
        <v>1</v>
      </c>
      <c r="V115" s="66">
        <f t="shared" si="19"/>
        <v>113</v>
      </c>
    </row>
    <row r="116" spans="1:22" ht="12.75" x14ac:dyDescent="0.2">
      <c r="A116" s="66">
        <v>114</v>
      </c>
      <c r="B116" s="66">
        <f t="shared" si="17"/>
        <v>28</v>
      </c>
      <c r="C116" s="67">
        <f t="shared" si="18"/>
        <v>176</v>
      </c>
      <c r="D116" s="68">
        <f t="shared" si="20"/>
        <v>27</v>
      </c>
      <c r="E116" s="71">
        <f t="shared" si="21"/>
        <v>203</v>
      </c>
      <c r="F116" s="67">
        <v>0</v>
      </c>
      <c r="G116" s="67">
        <v>26</v>
      </c>
      <c r="H116" s="67">
        <v>2</v>
      </c>
      <c r="I116" s="67">
        <v>0</v>
      </c>
      <c r="J116" s="67">
        <f t="shared" si="31"/>
        <v>56</v>
      </c>
      <c r="K116" s="67">
        <f t="shared" si="31"/>
        <v>56</v>
      </c>
      <c r="L116" s="67">
        <f t="shared" si="31"/>
        <v>56</v>
      </c>
      <c r="M116" s="67">
        <f t="shared" si="30"/>
        <v>4</v>
      </c>
      <c r="N116" s="67">
        <f t="shared" si="30"/>
        <v>4</v>
      </c>
      <c r="P116" s="70">
        <f t="shared" si="23"/>
        <v>0</v>
      </c>
      <c r="Q116" s="70">
        <f t="shared" si="24"/>
        <v>12</v>
      </c>
      <c r="R116" s="70">
        <f t="shared" si="25"/>
        <v>8</v>
      </c>
      <c r="S116" s="70">
        <f t="shared" si="26"/>
        <v>4</v>
      </c>
      <c r="T116" s="70">
        <f t="shared" si="27"/>
        <v>2</v>
      </c>
      <c r="U116" s="70">
        <f t="shared" si="28"/>
        <v>1</v>
      </c>
      <c r="V116" s="66">
        <f t="shared" si="19"/>
        <v>114</v>
      </c>
    </row>
    <row r="117" spans="1:22" ht="12.75" x14ac:dyDescent="0.2">
      <c r="A117" s="66">
        <v>115</v>
      </c>
      <c r="B117" s="66">
        <f t="shared" si="17"/>
        <v>28</v>
      </c>
      <c r="C117" s="67">
        <f t="shared" si="18"/>
        <v>180</v>
      </c>
      <c r="D117" s="68">
        <f t="shared" si="20"/>
        <v>27</v>
      </c>
      <c r="E117" s="71">
        <f t="shared" si="21"/>
        <v>207</v>
      </c>
      <c r="F117" s="67">
        <v>0</v>
      </c>
      <c r="G117" s="67">
        <v>25</v>
      </c>
      <c r="H117" s="67">
        <v>3</v>
      </c>
      <c r="I117" s="67">
        <v>0</v>
      </c>
      <c r="J117" s="67">
        <f t="shared" si="31"/>
        <v>56</v>
      </c>
      <c r="K117" s="67">
        <f t="shared" si="31"/>
        <v>56</v>
      </c>
      <c r="L117" s="67">
        <f t="shared" si="31"/>
        <v>56</v>
      </c>
      <c r="M117" s="67">
        <f t="shared" si="30"/>
        <v>6</v>
      </c>
      <c r="N117" s="67">
        <f t="shared" si="30"/>
        <v>6</v>
      </c>
      <c r="P117" s="70">
        <f t="shared" si="23"/>
        <v>0</v>
      </c>
      <c r="Q117" s="70">
        <f t="shared" si="24"/>
        <v>12</v>
      </c>
      <c r="R117" s="70">
        <f t="shared" si="25"/>
        <v>8</v>
      </c>
      <c r="S117" s="70">
        <f t="shared" si="26"/>
        <v>4</v>
      </c>
      <c r="T117" s="70">
        <f t="shared" si="27"/>
        <v>2</v>
      </c>
      <c r="U117" s="70">
        <f t="shared" si="28"/>
        <v>1</v>
      </c>
      <c r="V117" s="66">
        <f t="shared" si="19"/>
        <v>115</v>
      </c>
    </row>
    <row r="118" spans="1:22" ht="12.75" x14ac:dyDescent="0.2">
      <c r="A118" s="66">
        <v>116</v>
      </c>
      <c r="B118" s="66">
        <f t="shared" si="17"/>
        <v>29</v>
      </c>
      <c r="C118" s="67">
        <f t="shared" si="18"/>
        <v>174</v>
      </c>
      <c r="D118" s="68">
        <f t="shared" si="20"/>
        <v>28</v>
      </c>
      <c r="E118" s="71">
        <f t="shared" si="21"/>
        <v>202</v>
      </c>
      <c r="F118" s="67">
        <v>0</v>
      </c>
      <c r="G118" s="67">
        <v>29</v>
      </c>
      <c r="H118" s="67">
        <v>0</v>
      </c>
      <c r="I118" s="67">
        <v>0</v>
      </c>
      <c r="J118" s="67">
        <f t="shared" si="31"/>
        <v>58</v>
      </c>
      <c r="K118" s="67">
        <f t="shared" si="31"/>
        <v>58</v>
      </c>
      <c r="L118" s="67">
        <f t="shared" si="31"/>
        <v>58</v>
      </c>
      <c r="M118" s="67">
        <f t="shared" si="30"/>
        <v>0</v>
      </c>
      <c r="N118" s="67">
        <f t="shared" si="30"/>
        <v>0</v>
      </c>
      <c r="P118" s="70">
        <f t="shared" si="23"/>
        <v>0</v>
      </c>
      <c r="Q118" s="70">
        <f t="shared" si="24"/>
        <v>13</v>
      </c>
      <c r="R118" s="70">
        <f t="shared" si="25"/>
        <v>8</v>
      </c>
      <c r="S118" s="70">
        <f t="shared" si="26"/>
        <v>4</v>
      </c>
      <c r="T118" s="70">
        <f t="shared" si="27"/>
        <v>2</v>
      </c>
      <c r="U118" s="70">
        <f t="shared" si="28"/>
        <v>1</v>
      </c>
      <c r="V118" s="66">
        <f t="shared" si="19"/>
        <v>116</v>
      </c>
    </row>
    <row r="119" spans="1:22" ht="12.75" x14ac:dyDescent="0.2">
      <c r="A119" s="66">
        <v>117</v>
      </c>
      <c r="B119" s="66">
        <f t="shared" si="17"/>
        <v>29</v>
      </c>
      <c r="C119" s="67">
        <f t="shared" si="18"/>
        <v>178</v>
      </c>
      <c r="D119" s="68">
        <f t="shared" si="20"/>
        <v>28</v>
      </c>
      <c r="E119" s="71">
        <f t="shared" si="21"/>
        <v>206</v>
      </c>
      <c r="F119" s="67">
        <v>0</v>
      </c>
      <c r="G119" s="67">
        <v>28</v>
      </c>
      <c r="H119" s="67">
        <v>1</v>
      </c>
      <c r="I119" s="67">
        <v>0</v>
      </c>
      <c r="J119" s="67">
        <f t="shared" si="31"/>
        <v>58</v>
      </c>
      <c r="K119" s="67">
        <f t="shared" si="31"/>
        <v>58</v>
      </c>
      <c r="L119" s="67">
        <f t="shared" si="31"/>
        <v>58</v>
      </c>
      <c r="M119" s="67">
        <f t="shared" si="30"/>
        <v>2</v>
      </c>
      <c r="N119" s="67">
        <f t="shared" si="30"/>
        <v>2</v>
      </c>
      <c r="P119" s="70">
        <f t="shared" si="23"/>
        <v>0</v>
      </c>
      <c r="Q119" s="70">
        <f t="shared" si="24"/>
        <v>13</v>
      </c>
      <c r="R119" s="70">
        <f t="shared" si="25"/>
        <v>8</v>
      </c>
      <c r="S119" s="70">
        <f t="shared" si="26"/>
        <v>4</v>
      </c>
      <c r="T119" s="70">
        <f t="shared" si="27"/>
        <v>2</v>
      </c>
      <c r="U119" s="70">
        <f t="shared" si="28"/>
        <v>1</v>
      </c>
      <c r="V119" s="66">
        <f t="shared" si="19"/>
        <v>117</v>
      </c>
    </row>
    <row r="120" spans="1:22" ht="12.75" x14ac:dyDescent="0.2">
      <c r="A120" s="66">
        <v>118</v>
      </c>
      <c r="B120" s="66">
        <f t="shared" si="17"/>
        <v>29</v>
      </c>
      <c r="C120" s="67">
        <f t="shared" si="18"/>
        <v>182</v>
      </c>
      <c r="D120" s="68">
        <f t="shared" si="20"/>
        <v>28</v>
      </c>
      <c r="E120" s="71">
        <f t="shared" si="21"/>
        <v>210</v>
      </c>
      <c r="F120" s="67">
        <v>0</v>
      </c>
      <c r="G120" s="67">
        <v>27</v>
      </c>
      <c r="H120" s="67">
        <v>2</v>
      </c>
      <c r="I120" s="67">
        <v>0</v>
      </c>
      <c r="J120" s="67">
        <f t="shared" si="31"/>
        <v>58</v>
      </c>
      <c r="K120" s="67">
        <f t="shared" si="31"/>
        <v>58</v>
      </c>
      <c r="L120" s="67">
        <f t="shared" si="31"/>
        <v>58</v>
      </c>
      <c r="M120" s="67">
        <f t="shared" si="30"/>
        <v>4</v>
      </c>
      <c r="N120" s="67">
        <f t="shared" si="30"/>
        <v>4</v>
      </c>
      <c r="P120" s="70">
        <f t="shared" si="23"/>
        <v>0</v>
      </c>
      <c r="Q120" s="70">
        <f t="shared" si="24"/>
        <v>13</v>
      </c>
      <c r="R120" s="70">
        <f t="shared" si="25"/>
        <v>8</v>
      </c>
      <c r="S120" s="70">
        <f t="shared" si="26"/>
        <v>4</v>
      </c>
      <c r="T120" s="70">
        <f t="shared" si="27"/>
        <v>2</v>
      </c>
      <c r="U120" s="70">
        <f t="shared" si="28"/>
        <v>1</v>
      </c>
      <c r="V120" s="66">
        <f t="shared" si="19"/>
        <v>118</v>
      </c>
    </row>
    <row r="121" spans="1:22" ht="12.75" x14ac:dyDescent="0.2">
      <c r="A121" s="66">
        <v>119</v>
      </c>
      <c r="B121" s="66">
        <f t="shared" si="17"/>
        <v>29</v>
      </c>
      <c r="C121" s="67">
        <f t="shared" si="18"/>
        <v>186</v>
      </c>
      <c r="D121" s="68">
        <f t="shared" si="20"/>
        <v>28</v>
      </c>
      <c r="E121" s="71">
        <f t="shared" si="21"/>
        <v>214</v>
      </c>
      <c r="F121" s="67">
        <v>0</v>
      </c>
      <c r="G121" s="67">
        <v>26</v>
      </c>
      <c r="H121" s="67">
        <v>3</v>
      </c>
      <c r="I121" s="67">
        <v>0</v>
      </c>
      <c r="J121" s="67">
        <f t="shared" si="31"/>
        <v>58</v>
      </c>
      <c r="K121" s="67">
        <f t="shared" si="31"/>
        <v>58</v>
      </c>
      <c r="L121" s="67">
        <f t="shared" si="31"/>
        <v>58</v>
      </c>
      <c r="M121" s="67">
        <f t="shared" si="30"/>
        <v>6</v>
      </c>
      <c r="N121" s="67">
        <f t="shared" si="30"/>
        <v>6</v>
      </c>
      <c r="P121" s="70">
        <f t="shared" si="23"/>
        <v>0</v>
      </c>
      <c r="Q121" s="70">
        <f t="shared" si="24"/>
        <v>13</v>
      </c>
      <c r="R121" s="70">
        <f t="shared" si="25"/>
        <v>8</v>
      </c>
      <c r="S121" s="70">
        <f t="shared" si="26"/>
        <v>4</v>
      </c>
      <c r="T121" s="70">
        <f t="shared" si="27"/>
        <v>2</v>
      </c>
      <c r="U121" s="70">
        <f t="shared" si="28"/>
        <v>1</v>
      </c>
      <c r="V121" s="66">
        <f t="shared" si="19"/>
        <v>119</v>
      </c>
    </row>
    <row r="122" spans="1:22" ht="12.75" x14ac:dyDescent="0.2">
      <c r="A122" s="66">
        <v>120</v>
      </c>
      <c r="B122" s="66">
        <f t="shared" si="17"/>
        <v>30</v>
      </c>
      <c r="C122" s="67">
        <f t="shared" si="18"/>
        <v>180</v>
      </c>
      <c r="D122" s="68">
        <f t="shared" si="20"/>
        <v>29</v>
      </c>
      <c r="E122" s="71">
        <f t="shared" si="21"/>
        <v>209</v>
      </c>
      <c r="F122" s="67">
        <v>0</v>
      </c>
      <c r="G122" s="67">
        <v>30</v>
      </c>
      <c r="H122" s="67">
        <v>0</v>
      </c>
      <c r="I122" s="67">
        <v>0</v>
      </c>
      <c r="J122" s="67">
        <f t="shared" si="31"/>
        <v>60</v>
      </c>
      <c r="K122" s="67">
        <f t="shared" si="31"/>
        <v>60</v>
      </c>
      <c r="L122" s="67">
        <f t="shared" si="31"/>
        <v>60</v>
      </c>
      <c r="M122" s="67">
        <f t="shared" si="30"/>
        <v>0</v>
      </c>
      <c r="N122" s="67">
        <f t="shared" si="30"/>
        <v>0</v>
      </c>
      <c r="P122" s="70">
        <f t="shared" si="23"/>
        <v>0</v>
      </c>
      <c r="Q122" s="70">
        <f t="shared" si="24"/>
        <v>14</v>
      </c>
      <c r="R122" s="70">
        <f t="shared" si="25"/>
        <v>8</v>
      </c>
      <c r="S122" s="70">
        <f t="shared" si="26"/>
        <v>4</v>
      </c>
      <c r="T122" s="70">
        <f t="shared" si="27"/>
        <v>2</v>
      </c>
      <c r="U122" s="70">
        <f t="shared" si="28"/>
        <v>1</v>
      </c>
      <c r="V122" s="66">
        <f t="shared" si="19"/>
        <v>120</v>
      </c>
    </row>
    <row r="123" spans="1:22" ht="12.75" x14ac:dyDescent="0.2">
      <c r="A123" s="66">
        <v>121</v>
      </c>
      <c r="B123" s="66">
        <f t="shared" si="17"/>
        <v>30</v>
      </c>
      <c r="C123" s="67">
        <f t="shared" si="18"/>
        <v>184</v>
      </c>
      <c r="D123" s="68">
        <f t="shared" si="20"/>
        <v>29</v>
      </c>
      <c r="E123" s="71">
        <f t="shared" si="21"/>
        <v>213</v>
      </c>
      <c r="F123" s="67">
        <v>0</v>
      </c>
      <c r="G123" s="67">
        <v>29</v>
      </c>
      <c r="H123" s="67">
        <v>1</v>
      </c>
      <c r="I123" s="67">
        <v>0</v>
      </c>
      <c r="J123" s="67">
        <f t="shared" si="31"/>
        <v>60</v>
      </c>
      <c r="K123" s="67">
        <f t="shared" si="31"/>
        <v>60</v>
      </c>
      <c r="L123" s="67">
        <f t="shared" si="31"/>
        <v>60</v>
      </c>
      <c r="M123" s="67">
        <f t="shared" si="30"/>
        <v>2</v>
      </c>
      <c r="N123" s="67">
        <f t="shared" si="30"/>
        <v>2</v>
      </c>
      <c r="P123" s="70">
        <f t="shared" si="23"/>
        <v>0</v>
      </c>
      <c r="Q123" s="70">
        <f t="shared" si="24"/>
        <v>14</v>
      </c>
      <c r="R123" s="70">
        <f t="shared" si="25"/>
        <v>8</v>
      </c>
      <c r="S123" s="70">
        <f t="shared" si="26"/>
        <v>4</v>
      </c>
      <c r="T123" s="70">
        <f t="shared" si="27"/>
        <v>2</v>
      </c>
      <c r="U123" s="70">
        <f t="shared" si="28"/>
        <v>1</v>
      </c>
      <c r="V123" s="66">
        <f t="shared" si="19"/>
        <v>121</v>
      </c>
    </row>
    <row r="124" spans="1:22" ht="12.75" x14ac:dyDescent="0.2">
      <c r="A124" s="66">
        <v>122</v>
      </c>
      <c r="B124" s="66">
        <f t="shared" si="17"/>
        <v>30</v>
      </c>
      <c r="C124" s="67">
        <f t="shared" si="18"/>
        <v>188</v>
      </c>
      <c r="D124" s="68">
        <f t="shared" si="20"/>
        <v>29</v>
      </c>
      <c r="E124" s="71">
        <f t="shared" si="21"/>
        <v>217</v>
      </c>
      <c r="F124" s="67">
        <v>0</v>
      </c>
      <c r="G124" s="67">
        <v>28</v>
      </c>
      <c r="H124" s="67">
        <v>2</v>
      </c>
      <c r="I124" s="67">
        <v>0</v>
      </c>
      <c r="J124" s="67">
        <f t="shared" si="31"/>
        <v>60</v>
      </c>
      <c r="K124" s="67">
        <f t="shared" si="31"/>
        <v>60</v>
      </c>
      <c r="L124" s="67">
        <f t="shared" si="31"/>
        <v>60</v>
      </c>
      <c r="M124" s="67">
        <f t="shared" si="30"/>
        <v>4</v>
      </c>
      <c r="N124" s="67">
        <f t="shared" si="30"/>
        <v>4</v>
      </c>
      <c r="P124" s="70">
        <f t="shared" si="23"/>
        <v>0</v>
      </c>
      <c r="Q124" s="70">
        <f t="shared" si="24"/>
        <v>14</v>
      </c>
      <c r="R124" s="70">
        <f t="shared" si="25"/>
        <v>8</v>
      </c>
      <c r="S124" s="70">
        <f t="shared" si="26"/>
        <v>4</v>
      </c>
      <c r="T124" s="70">
        <f t="shared" si="27"/>
        <v>2</v>
      </c>
      <c r="U124" s="70">
        <f t="shared" si="28"/>
        <v>1</v>
      </c>
      <c r="V124" s="66">
        <f t="shared" si="19"/>
        <v>122</v>
      </c>
    </row>
    <row r="125" spans="1:22" ht="12.75" x14ac:dyDescent="0.2">
      <c r="A125" s="66">
        <v>123</v>
      </c>
      <c r="B125" s="66">
        <f t="shared" si="17"/>
        <v>30</v>
      </c>
      <c r="C125" s="67">
        <f t="shared" si="18"/>
        <v>192</v>
      </c>
      <c r="D125" s="68">
        <f t="shared" si="20"/>
        <v>29</v>
      </c>
      <c r="E125" s="71">
        <f t="shared" si="21"/>
        <v>221</v>
      </c>
      <c r="F125" s="67">
        <v>0</v>
      </c>
      <c r="G125" s="67">
        <v>27</v>
      </c>
      <c r="H125" s="67">
        <v>3</v>
      </c>
      <c r="I125" s="67">
        <v>0</v>
      </c>
      <c r="J125" s="67">
        <f t="shared" si="31"/>
        <v>60</v>
      </c>
      <c r="K125" s="67">
        <f t="shared" si="31"/>
        <v>60</v>
      </c>
      <c r="L125" s="67">
        <f t="shared" si="31"/>
        <v>60</v>
      </c>
      <c r="M125" s="67">
        <f t="shared" si="30"/>
        <v>6</v>
      </c>
      <c r="N125" s="67">
        <f t="shared" si="30"/>
        <v>6</v>
      </c>
      <c r="P125" s="70">
        <f t="shared" si="23"/>
        <v>0</v>
      </c>
      <c r="Q125" s="70">
        <f t="shared" si="24"/>
        <v>14</v>
      </c>
      <c r="R125" s="70">
        <f t="shared" si="25"/>
        <v>8</v>
      </c>
      <c r="S125" s="70">
        <f t="shared" si="26"/>
        <v>4</v>
      </c>
      <c r="T125" s="70">
        <f t="shared" si="27"/>
        <v>2</v>
      </c>
      <c r="U125" s="70">
        <f t="shared" si="28"/>
        <v>1</v>
      </c>
      <c r="V125" s="66">
        <f t="shared" si="19"/>
        <v>123</v>
      </c>
    </row>
    <row r="126" spans="1:22" ht="12.75" x14ac:dyDescent="0.2">
      <c r="A126" s="66">
        <v>124</v>
      </c>
      <c r="B126" s="66">
        <f t="shared" si="17"/>
        <v>31</v>
      </c>
      <c r="C126" s="67">
        <f t="shared" si="18"/>
        <v>186</v>
      </c>
      <c r="D126" s="68">
        <f t="shared" si="20"/>
        <v>30</v>
      </c>
      <c r="E126" s="71">
        <f t="shared" si="21"/>
        <v>216</v>
      </c>
      <c r="F126" s="67">
        <v>0</v>
      </c>
      <c r="G126" s="67">
        <v>31</v>
      </c>
      <c r="H126" s="67">
        <v>0</v>
      </c>
      <c r="I126" s="67">
        <v>0</v>
      </c>
      <c r="J126" s="67">
        <f t="shared" si="31"/>
        <v>62</v>
      </c>
      <c r="K126" s="67">
        <f t="shared" si="31"/>
        <v>62</v>
      </c>
      <c r="L126" s="67">
        <f t="shared" si="31"/>
        <v>62</v>
      </c>
      <c r="M126" s="67">
        <f t="shared" si="30"/>
        <v>0</v>
      </c>
      <c r="N126" s="67">
        <f t="shared" si="30"/>
        <v>0</v>
      </c>
      <c r="P126" s="70">
        <f t="shared" si="23"/>
        <v>0</v>
      </c>
      <c r="Q126" s="70">
        <f t="shared" si="24"/>
        <v>15</v>
      </c>
      <c r="R126" s="70">
        <f t="shared" si="25"/>
        <v>8</v>
      </c>
      <c r="S126" s="70">
        <f t="shared" si="26"/>
        <v>4</v>
      </c>
      <c r="T126" s="70">
        <f t="shared" si="27"/>
        <v>2</v>
      </c>
      <c r="U126" s="70">
        <f t="shared" si="28"/>
        <v>1</v>
      </c>
      <c r="V126" s="66">
        <f t="shared" si="19"/>
        <v>124</v>
      </c>
    </row>
    <row r="127" spans="1:22" ht="12.75" x14ac:dyDescent="0.2">
      <c r="A127" s="66">
        <v>125</v>
      </c>
      <c r="B127" s="66">
        <f t="shared" si="17"/>
        <v>31</v>
      </c>
      <c r="C127" s="67">
        <f t="shared" si="18"/>
        <v>190</v>
      </c>
      <c r="D127" s="68">
        <f t="shared" si="20"/>
        <v>30</v>
      </c>
      <c r="E127" s="71">
        <f t="shared" si="21"/>
        <v>220</v>
      </c>
      <c r="F127" s="67">
        <v>0</v>
      </c>
      <c r="G127" s="67">
        <v>30</v>
      </c>
      <c r="H127" s="67">
        <v>1</v>
      </c>
      <c r="I127" s="67">
        <v>0</v>
      </c>
      <c r="J127" s="67">
        <f t="shared" si="31"/>
        <v>62</v>
      </c>
      <c r="K127" s="67">
        <f t="shared" si="31"/>
        <v>62</v>
      </c>
      <c r="L127" s="67">
        <f t="shared" si="31"/>
        <v>62</v>
      </c>
      <c r="M127" s="67">
        <f t="shared" si="30"/>
        <v>2</v>
      </c>
      <c r="N127" s="67">
        <f t="shared" si="30"/>
        <v>2</v>
      </c>
      <c r="P127" s="70">
        <f t="shared" si="23"/>
        <v>0</v>
      </c>
      <c r="Q127" s="70">
        <f t="shared" si="24"/>
        <v>15</v>
      </c>
      <c r="R127" s="70">
        <f t="shared" si="25"/>
        <v>8</v>
      </c>
      <c r="S127" s="70">
        <f t="shared" si="26"/>
        <v>4</v>
      </c>
      <c r="T127" s="70">
        <f t="shared" si="27"/>
        <v>2</v>
      </c>
      <c r="U127" s="70">
        <f t="shared" si="28"/>
        <v>1</v>
      </c>
      <c r="V127" s="66">
        <f t="shared" si="19"/>
        <v>125</v>
      </c>
    </row>
    <row r="128" spans="1:22" ht="12.75" x14ac:dyDescent="0.2">
      <c r="A128" s="66">
        <v>126</v>
      </c>
      <c r="B128" s="66">
        <f t="shared" si="17"/>
        <v>31</v>
      </c>
      <c r="C128" s="67">
        <f t="shared" si="18"/>
        <v>194</v>
      </c>
      <c r="D128" s="68">
        <f t="shared" si="20"/>
        <v>30</v>
      </c>
      <c r="E128" s="71">
        <f t="shared" si="21"/>
        <v>224</v>
      </c>
      <c r="F128" s="67">
        <v>0</v>
      </c>
      <c r="G128" s="67">
        <v>29</v>
      </c>
      <c r="H128" s="67">
        <v>2</v>
      </c>
      <c r="I128" s="67">
        <v>0</v>
      </c>
      <c r="J128" s="67">
        <f t="shared" si="31"/>
        <v>62</v>
      </c>
      <c r="K128" s="67">
        <f t="shared" si="31"/>
        <v>62</v>
      </c>
      <c r="L128" s="67">
        <f t="shared" si="31"/>
        <v>62</v>
      </c>
      <c r="M128" s="67">
        <f t="shared" si="30"/>
        <v>4</v>
      </c>
      <c r="N128" s="67">
        <f t="shared" si="30"/>
        <v>4</v>
      </c>
      <c r="P128" s="70">
        <f t="shared" si="23"/>
        <v>0</v>
      </c>
      <c r="Q128" s="70">
        <f t="shared" si="24"/>
        <v>15</v>
      </c>
      <c r="R128" s="70">
        <f t="shared" si="25"/>
        <v>8</v>
      </c>
      <c r="S128" s="70">
        <f t="shared" si="26"/>
        <v>4</v>
      </c>
      <c r="T128" s="70">
        <f t="shared" si="27"/>
        <v>2</v>
      </c>
      <c r="U128" s="70">
        <f t="shared" si="28"/>
        <v>1</v>
      </c>
      <c r="V128" s="66">
        <f t="shared" si="19"/>
        <v>126</v>
      </c>
    </row>
    <row r="129" spans="1:22" ht="12.75" x14ac:dyDescent="0.2">
      <c r="A129" s="66">
        <v>127</v>
      </c>
      <c r="B129" s="66">
        <f t="shared" si="17"/>
        <v>31</v>
      </c>
      <c r="C129" s="67">
        <f t="shared" si="18"/>
        <v>198</v>
      </c>
      <c r="D129" s="68">
        <f t="shared" si="20"/>
        <v>30</v>
      </c>
      <c r="E129" s="71">
        <f t="shared" si="21"/>
        <v>228</v>
      </c>
      <c r="F129" s="67">
        <v>0</v>
      </c>
      <c r="G129" s="67">
        <v>28</v>
      </c>
      <c r="H129" s="67">
        <v>3</v>
      </c>
      <c r="I129" s="67">
        <v>0</v>
      </c>
      <c r="J129" s="67">
        <f t="shared" si="31"/>
        <v>62</v>
      </c>
      <c r="K129" s="67">
        <f t="shared" si="31"/>
        <v>62</v>
      </c>
      <c r="L129" s="67">
        <f t="shared" si="31"/>
        <v>62</v>
      </c>
      <c r="M129" s="67">
        <f t="shared" si="30"/>
        <v>6</v>
      </c>
      <c r="N129" s="67">
        <f t="shared" si="30"/>
        <v>6</v>
      </c>
      <c r="P129" s="70">
        <f t="shared" si="23"/>
        <v>0</v>
      </c>
      <c r="Q129" s="70">
        <f t="shared" si="24"/>
        <v>15</v>
      </c>
      <c r="R129" s="70">
        <f t="shared" si="25"/>
        <v>8</v>
      </c>
      <c r="S129" s="70">
        <f t="shared" si="26"/>
        <v>4</v>
      </c>
      <c r="T129" s="70">
        <f t="shared" si="27"/>
        <v>2</v>
      </c>
      <c r="U129" s="70">
        <f t="shared" si="28"/>
        <v>1</v>
      </c>
      <c r="V129" s="66">
        <f t="shared" si="19"/>
        <v>127</v>
      </c>
    </row>
    <row r="130" spans="1:22" ht="12.75" x14ac:dyDescent="0.2">
      <c r="A130" s="66">
        <v>128</v>
      </c>
      <c r="B130" s="66">
        <f>SUM(F130:I130)</f>
        <v>32</v>
      </c>
      <c r="C130" s="67">
        <f>F130*3+G130*6+H130*10+I130*15</f>
        <v>192</v>
      </c>
      <c r="D130" s="68">
        <f t="shared" si="20"/>
        <v>31</v>
      </c>
      <c r="E130" s="71">
        <f t="shared" si="21"/>
        <v>223</v>
      </c>
      <c r="F130" s="67">
        <v>0</v>
      </c>
      <c r="G130" s="67">
        <v>32</v>
      </c>
      <c r="H130" s="67">
        <v>0</v>
      </c>
      <c r="I130" s="67">
        <v>0</v>
      </c>
      <c r="J130" s="67">
        <f t="shared" si="31"/>
        <v>64</v>
      </c>
      <c r="K130" s="67">
        <f t="shared" si="31"/>
        <v>64</v>
      </c>
      <c r="L130" s="67">
        <f t="shared" si="31"/>
        <v>64</v>
      </c>
      <c r="M130" s="67">
        <f t="shared" si="30"/>
        <v>0</v>
      </c>
      <c r="N130" s="67">
        <f t="shared" si="30"/>
        <v>0</v>
      </c>
      <c r="P130" s="70">
        <f t="shared" si="23"/>
        <v>0</v>
      </c>
      <c r="Q130" s="70">
        <f t="shared" si="24"/>
        <v>16</v>
      </c>
      <c r="R130" s="70">
        <f t="shared" si="25"/>
        <v>8</v>
      </c>
      <c r="S130" s="70">
        <f t="shared" si="26"/>
        <v>4</v>
      </c>
      <c r="T130" s="70">
        <f t="shared" si="27"/>
        <v>2</v>
      </c>
      <c r="U130" s="70">
        <f t="shared" si="28"/>
        <v>1</v>
      </c>
      <c r="V130" s="66">
        <f>F130*3+G130*4+H130*5+I130*6</f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zoomScale="115" zoomScaleNormal="115" workbookViewId="0">
      <selection activeCell="O1" sqref="O1:O1048576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9.140625" style="67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3" ht="12.75" x14ac:dyDescent="0.2">
      <c r="A2" s="66">
        <v>0</v>
      </c>
      <c r="B2" s="66">
        <f t="shared" ref="B2:B65" si="0">SUM(F2:I2)</f>
        <v>0</v>
      </c>
      <c r="C2" s="67">
        <f t="shared" ref="C2:C65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 t="shared" ref="J2:L21" si="2">$F2*1+$G2*2+$H2*2+$I2*3</f>
        <v>0</v>
      </c>
      <c r="K2" s="67">
        <f t="shared" si="2"/>
        <v>0</v>
      </c>
      <c r="L2" s="67">
        <f t="shared" si="2"/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65" si="3">F2*3+G2*4+H2*5+I2*6</f>
        <v>0</v>
      </c>
      <c r="W2" s="66" t="str">
        <f>IF(A2&lt;&gt;V2,"FEJL","")</f>
        <v/>
      </c>
    </row>
    <row r="3" spans="1:23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4">SUM(P3:U3)</f>
        <v>0</v>
      </c>
      <c r="E3" s="71">
        <f t="shared" ref="E3:E66" si="5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si="2"/>
        <v>0</v>
      </c>
      <c r="K3" s="67">
        <f t="shared" si="2"/>
        <v>0</v>
      </c>
      <c r="L3" s="67">
        <f t="shared" si="2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3"/>
        <v>0</v>
      </c>
      <c r="W3" s="66" t="str">
        <f t="shared" ref="W3:W66" si="13">IF(A3&lt;&gt;V3,"FEJL","")</f>
        <v>FEJL</v>
      </c>
    </row>
    <row r="4" spans="1:23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4"/>
        <v>1</v>
      </c>
      <c r="E4" s="71">
        <f t="shared" si="5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2"/>
        <v>0</v>
      </c>
      <c r="K4" s="67">
        <f t="shared" si="2"/>
        <v>0</v>
      </c>
      <c r="L4" s="67">
        <f t="shared" si="2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3"/>
        <v>0</v>
      </c>
      <c r="W4" s="66" t="str">
        <f t="shared" si="13"/>
        <v>FEJL</v>
      </c>
    </row>
    <row r="5" spans="1:23" ht="12.75" x14ac:dyDescent="0.2">
      <c r="A5" s="66">
        <v>3</v>
      </c>
      <c r="B5" s="66">
        <f t="shared" si="0"/>
        <v>0</v>
      </c>
      <c r="C5" s="67">
        <f t="shared" si="1"/>
        <v>0</v>
      </c>
      <c r="D5" s="68">
        <f t="shared" si="4"/>
        <v>0</v>
      </c>
      <c r="E5" s="71">
        <f t="shared" si="5"/>
        <v>0</v>
      </c>
      <c r="F5" s="67">
        <v>0</v>
      </c>
      <c r="G5" s="67">
        <v>0</v>
      </c>
      <c r="H5" s="67">
        <v>0</v>
      </c>
      <c r="I5" s="67">
        <v>0</v>
      </c>
      <c r="J5" s="67">
        <f t="shared" si="2"/>
        <v>0</v>
      </c>
      <c r="K5" s="67">
        <f t="shared" si="2"/>
        <v>0</v>
      </c>
      <c r="L5" s="67">
        <f t="shared" si="2"/>
        <v>0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0</v>
      </c>
      <c r="U5" s="70">
        <f t="shared" si="12"/>
        <v>0</v>
      </c>
      <c r="V5" s="66">
        <f t="shared" si="3"/>
        <v>0</v>
      </c>
      <c r="W5" s="66" t="str">
        <f t="shared" si="13"/>
        <v>FEJL</v>
      </c>
    </row>
    <row r="6" spans="1:23" ht="12.75" x14ac:dyDescent="0.2">
      <c r="A6" s="66">
        <v>4</v>
      </c>
      <c r="B6" s="66">
        <f t="shared" si="0"/>
        <v>1</v>
      </c>
      <c r="C6" s="67">
        <f t="shared" si="1"/>
        <v>6</v>
      </c>
      <c r="D6" s="68">
        <f t="shared" si="4"/>
        <v>0</v>
      </c>
      <c r="E6" s="71">
        <f t="shared" si="5"/>
        <v>6</v>
      </c>
      <c r="F6" s="67">
        <v>0</v>
      </c>
      <c r="G6" s="67">
        <v>1</v>
      </c>
      <c r="H6" s="67">
        <v>0</v>
      </c>
      <c r="I6" s="67">
        <v>0</v>
      </c>
      <c r="J6" s="67">
        <f t="shared" si="2"/>
        <v>2</v>
      </c>
      <c r="K6" s="67">
        <f t="shared" si="2"/>
        <v>2</v>
      </c>
      <c r="L6" s="67">
        <f t="shared" si="2"/>
        <v>2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0</v>
      </c>
      <c r="U6" s="70">
        <f t="shared" si="12"/>
        <v>0</v>
      </c>
      <c r="V6" s="66">
        <f t="shared" si="3"/>
        <v>4</v>
      </c>
      <c r="W6" s="66" t="str">
        <f t="shared" si="13"/>
        <v/>
      </c>
    </row>
    <row r="7" spans="1:23" ht="12.75" x14ac:dyDescent="0.2">
      <c r="A7" s="66">
        <v>5</v>
      </c>
      <c r="B7" s="66">
        <f t="shared" si="0"/>
        <v>1</v>
      </c>
      <c r="C7" s="67">
        <f t="shared" si="1"/>
        <v>10</v>
      </c>
      <c r="D7" s="68">
        <f t="shared" si="4"/>
        <v>0</v>
      </c>
      <c r="E7" s="71">
        <f t="shared" si="5"/>
        <v>10</v>
      </c>
      <c r="F7" s="67">
        <v>0</v>
      </c>
      <c r="G7" s="67">
        <v>0</v>
      </c>
      <c r="H7" s="67">
        <v>1</v>
      </c>
      <c r="I7" s="67">
        <v>0</v>
      </c>
      <c r="J7" s="67">
        <f t="shared" si="2"/>
        <v>2</v>
      </c>
      <c r="K7" s="67">
        <f t="shared" si="2"/>
        <v>2</v>
      </c>
      <c r="L7" s="67">
        <f t="shared" si="2"/>
        <v>2</v>
      </c>
      <c r="M7" s="67">
        <f t="shared" si="6"/>
        <v>2</v>
      </c>
      <c r="N7" s="67">
        <f t="shared" si="6"/>
        <v>2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f t="shared" si="11"/>
        <v>0</v>
      </c>
      <c r="U7" s="70">
        <f t="shared" si="12"/>
        <v>0</v>
      </c>
      <c r="V7" s="66">
        <f t="shared" si="3"/>
        <v>5</v>
      </c>
      <c r="W7" s="66" t="str">
        <f t="shared" si="13"/>
        <v/>
      </c>
    </row>
    <row r="8" spans="1:23" ht="12.75" x14ac:dyDescent="0.2">
      <c r="A8" s="66">
        <v>6</v>
      </c>
      <c r="B8" s="66">
        <f t="shared" si="0"/>
        <v>2</v>
      </c>
      <c r="C8" s="67">
        <f t="shared" si="1"/>
        <v>6</v>
      </c>
      <c r="D8" s="68">
        <f t="shared" si="4"/>
        <v>1</v>
      </c>
      <c r="E8" s="71">
        <f t="shared" si="5"/>
        <v>7</v>
      </c>
      <c r="F8" s="67">
        <v>2</v>
      </c>
      <c r="G8" s="67">
        <v>0</v>
      </c>
      <c r="H8" s="67">
        <v>0</v>
      </c>
      <c r="I8" s="67">
        <v>0</v>
      </c>
      <c r="J8" s="67">
        <f t="shared" si="2"/>
        <v>2</v>
      </c>
      <c r="K8" s="67">
        <f t="shared" si="2"/>
        <v>2</v>
      </c>
      <c r="L8" s="67">
        <f t="shared" si="2"/>
        <v>2</v>
      </c>
      <c r="M8" s="67">
        <f t="shared" si="6"/>
        <v>0</v>
      </c>
      <c r="N8" s="67">
        <f t="shared" si="6"/>
        <v>0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0</v>
      </c>
      <c r="T8" s="70">
        <f t="shared" si="11"/>
        <v>0</v>
      </c>
      <c r="U8" s="70">
        <f t="shared" si="12"/>
        <v>1</v>
      </c>
      <c r="V8" s="66">
        <f t="shared" si="3"/>
        <v>6</v>
      </c>
      <c r="W8" s="66" t="str">
        <f t="shared" si="13"/>
        <v/>
      </c>
    </row>
    <row r="9" spans="1:23" ht="12.75" x14ac:dyDescent="0.2">
      <c r="A9" s="66">
        <v>7</v>
      </c>
      <c r="B9" s="66">
        <f t="shared" si="0"/>
        <v>2</v>
      </c>
      <c r="C9" s="67">
        <f t="shared" si="1"/>
        <v>9</v>
      </c>
      <c r="D9" s="68">
        <f t="shared" si="4"/>
        <v>1</v>
      </c>
      <c r="E9" s="71">
        <f t="shared" si="5"/>
        <v>10</v>
      </c>
      <c r="F9" s="67">
        <v>1</v>
      </c>
      <c r="G9" s="67">
        <v>1</v>
      </c>
      <c r="H9" s="67">
        <v>0</v>
      </c>
      <c r="I9" s="67">
        <v>0</v>
      </c>
      <c r="J9" s="67">
        <f t="shared" si="2"/>
        <v>3</v>
      </c>
      <c r="K9" s="67">
        <f t="shared" si="2"/>
        <v>3</v>
      </c>
      <c r="L9" s="67">
        <f t="shared" si="2"/>
        <v>3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0</v>
      </c>
      <c r="T9" s="70">
        <f t="shared" si="11"/>
        <v>0</v>
      </c>
      <c r="U9" s="70">
        <f t="shared" si="12"/>
        <v>1</v>
      </c>
      <c r="V9" s="66">
        <f t="shared" si="3"/>
        <v>7</v>
      </c>
      <c r="W9" s="66" t="str">
        <f t="shared" si="13"/>
        <v/>
      </c>
    </row>
    <row r="10" spans="1:23" ht="12.75" x14ac:dyDescent="0.2">
      <c r="A10" s="66">
        <v>8</v>
      </c>
      <c r="B10" s="66">
        <f t="shared" si="0"/>
        <v>2</v>
      </c>
      <c r="C10" s="67">
        <f t="shared" si="1"/>
        <v>12</v>
      </c>
      <c r="D10" s="68">
        <f t="shared" si="4"/>
        <v>1</v>
      </c>
      <c r="E10" s="71">
        <f t="shared" si="5"/>
        <v>13</v>
      </c>
      <c r="F10" s="67">
        <v>0</v>
      </c>
      <c r="G10" s="67">
        <v>2</v>
      </c>
      <c r="H10" s="67">
        <v>0</v>
      </c>
      <c r="I10" s="67">
        <v>0</v>
      </c>
      <c r="J10" s="67">
        <f t="shared" si="2"/>
        <v>4</v>
      </c>
      <c r="K10" s="67">
        <f t="shared" si="2"/>
        <v>4</v>
      </c>
      <c r="L10" s="67">
        <f t="shared" si="2"/>
        <v>4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0</v>
      </c>
      <c r="T10" s="70">
        <f t="shared" si="11"/>
        <v>0</v>
      </c>
      <c r="U10" s="70">
        <f t="shared" si="12"/>
        <v>1</v>
      </c>
      <c r="V10" s="66">
        <f t="shared" si="3"/>
        <v>8</v>
      </c>
      <c r="W10" s="66" t="str">
        <f t="shared" si="13"/>
        <v/>
      </c>
    </row>
    <row r="11" spans="1:23" ht="12.75" x14ac:dyDescent="0.2">
      <c r="A11" s="66">
        <v>9</v>
      </c>
      <c r="B11" s="66">
        <f t="shared" si="0"/>
        <v>2</v>
      </c>
      <c r="C11" s="67">
        <f t="shared" si="1"/>
        <v>16</v>
      </c>
      <c r="D11" s="68">
        <f t="shared" si="4"/>
        <v>1</v>
      </c>
      <c r="E11" s="71">
        <f t="shared" si="5"/>
        <v>17</v>
      </c>
      <c r="F11" s="67">
        <v>0</v>
      </c>
      <c r="G11" s="67">
        <v>1</v>
      </c>
      <c r="H11" s="67">
        <v>1</v>
      </c>
      <c r="I11" s="67">
        <v>0</v>
      </c>
      <c r="J11" s="67">
        <f t="shared" si="2"/>
        <v>4</v>
      </c>
      <c r="K11" s="67">
        <f t="shared" si="2"/>
        <v>4</v>
      </c>
      <c r="L11" s="67">
        <f t="shared" si="2"/>
        <v>4</v>
      </c>
      <c r="M11" s="67">
        <f t="shared" si="6"/>
        <v>2</v>
      </c>
      <c r="N11" s="67">
        <f t="shared" si="6"/>
        <v>2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0</v>
      </c>
      <c r="U11" s="70">
        <f t="shared" si="12"/>
        <v>1</v>
      </c>
      <c r="V11" s="66">
        <f t="shared" si="3"/>
        <v>9</v>
      </c>
      <c r="W11" s="66" t="str">
        <f t="shared" si="13"/>
        <v/>
      </c>
    </row>
    <row r="12" spans="1:23" ht="12.75" x14ac:dyDescent="0.2">
      <c r="A12" s="66">
        <v>10</v>
      </c>
      <c r="B12" s="66">
        <f t="shared" si="0"/>
        <v>2</v>
      </c>
      <c r="C12" s="67">
        <f t="shared" si="1"/>
        <v>20</v>
      </c>
      <c r="D12" s="68">
        <f t="shared" si="4"/>
        <v>1</v>
      </c>
      <c r="E12" s="71">
        <f t="shared" si="5"/>
        <v>21</v>
      </c>
      <c r="F12" s="67">
        <v>0</v>
      </c>
      <c r="G12" s="67">
        <v>0</v>
      </c>
      <c r="H12" s="67">
        <v>2</v>
      </c>
      <c r="I12" s="67">
        <v>0</v>
      </c>
      <c r="J12" s="67">
        <f t="shared" si="2"/>
        <v>4</v>
      </c>
      <c r="K12" s="67">
        <f t="shared" si="2"/>
        <v>4</v>
      </c>
      <c r="L12" s="67">
        <f t="shared" si="2"/>
        <v>4</v>
      </c>
      <c r="M12" s="67">
        <f t="shared" si="6"/>
        <v>4</v>
      </c>
      <c r="N12" s="67">
        <f t="shared" si="6"/>
        <v>4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0</v>
      </c>
      <c r="U12" s="70">
        <f t="shared" si="12"/>
        <v>1</v>
      </c>
      <c r="V12" s="66">
        <f t="shared" si="3"/>
        <v>10</v>
      </c>
      <c r="W12" s="66" t="str">
        <f t="shared" si="13"/>
        <v/>
      </c>
    </row>
    <row r="13" spans="1:23" ht="12.75" x14ac:dyDescent="0.2">
      <c r="A13" s="66">
        <v>11</v>
      </c>
      <c r="B13" s="66">
        <f t="shared" si="0"/>
        <v>3</v>
      </c>
      <c r="C13" s="67">
        <f t="shared" si="1"/>
        <v>15</v>
      </c>
      <c r="D13" s="68">
        <f t="shared" si="4"/>
        <v>2</v>
      </c>
      <c r="E13" s="71">
        <f t="shared" si="5"/>
        <v>17</v>
      </c>
      <c r="F13" s="67">
        <v>1</v>
      </c>
      <c r="G13" s="67">
        <v>2</v>
      </c>
      <c r="H13" s="67">
        <v>0</v>
      </c>
      <c r="I13" s="67">
        <v>0</v>
      </c>
      <c r="J13" s="67">
        <f t="shared" si="2"/>
        <v>5</v>
      </c>
      <c r="K13" s="67">
        <f t="shared" si="2"/>
        <v>5</v>
      </c>
      <c r="L13" s="67">
        <f t="shared" si="2"/>
        <v>5</v>
      </c>
      <c r="M13" s="67">
        <f t="shared" si="6"/>
        <v>0</v>
      </c>
      <c r="N13" s="67">
        <f t="shared" si="6"/>
        <v>0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1</v>
      </c>
      <c r="U13" s="70">
        <f t="shared" si="12"/>
        <v>1</v>
      </c>
      <c r="V13" s="66">
        <f t="shared" si="3"/>
        <v>11</v>
      </c>
      <c r="W13" s="66" t="str">
        <f t="shared" si="13"/>
        <v/>
      </c>
    </row>
    <row r="14" spans="1:23" ht="12.75" x14ac:dyDescent="0.2">
      <c r="A14" s="66">
        <v>12</v>
      </c>
      <c r="B14" s="66">
        <f t="shared" si="0"/>
        <v>3</v>
      </c>
      <c r="C14" s="67">
        <f t="shared" si="1"/>
        <v>18</v>
      </c>
      <c r="D14" s="68">
        <f t="shared" si="4"/>
        <v>2</v>
      </c>
      <c r="E14" s="71">
        <f t="shared" si="5"/>
        <v>20</v>
      </c>
      <c r="F14" s="67">
        <v>0</v>
      </c>
      <c r="G14" s="67">
        <v>3</v>
      </c>
      <c r="H14" s="67">
        <v>0</v>
      </c>
      <c r="I14" s="67">
        <v>0</v>
      </c>
      <c r="J14" s="67">
        <f t="shared" si="2"/>
        <v>6</v>
      </c>
      <c r="K14" s="67">
        <f t="shared" si="2"/>
        <v>6</v>
      </c>
      <c r="L14" s="67">
        <f t="shared" si="2"/>
        <v>6</v>
      </c>
      <c r="M14" s="67">
        <f t="shared" si="6"/>
        <v>0</v>
      </c>
      <c r="N14" s="67">
        <f t="shared" si="6"/>
        <v>0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1</v>
      </c>
      <c r="U14" s="70">
        <f t="shared" si="12"/>
        <v>1</v>
      </c>
      <c r="V14" s="66">
        <f t="shared" si="3"/>
        <v>12</v>
      </c>
      <c r="W14" s="66" t="str">
        <f t="shared" si="13"/>
        <v/>
      </c>
    </row>
    <row r="15" spans="1:23" ht="12.75" x14ac:dyDescent="0.2">
      <c r="A15" s="66">
        <v>13</v>
      </c>
      <c r="B15" s="66">
        <f t="shared" si="0"/>
        <v>3</v>
      </c>
      <c r="C15" s="67">
        <f t="shared" si="1"/>
        <v>22</v>
      </c>
      <c r="D15" s="68">
        <f t="shared" si="4"/>
        <v>2</v>
      </c>
      <c r="E15" s="71">
        <f t="shared" si="5"/>
        <v>24</v>
      </c>
      <c r="F15" s="67">
        <v>0</v>
      </c>
      <c r="G15" s="67">
        <v>2</v>
      </c>
      <c r="H15" s="67">
        <v>1</v>
      </c>
      <c r="I15" s="67">
        <v>0</v>
      </c>
      <c r="J15" s="67">
        <f t="shared" si="2"/>
        <v>6</v>
      </c>
      <c r="K15" s="67">
        <f t="shared" si="2"/>
        <v>6</v>
      </c>
      <c r="L15" s="67">
        <f t="shared" si="2"/>
        <v>6</v>
      </c>
      <c r="M15" s="67">
        <f t="shared" si="6"/>
        <v>2</v>
      </c>
      <c r="N15" s="67">
        <f t="shared" si="6"/>
        <v>2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1</v>
      </c>
      <c r="U15" s="70">
        <f t="shared" si="12"/>
        <v>1</v>
      </c>
      <c r="V15" s="66">
        <f t="shared" si="3"/>
        <v>13</v>
      </c>
      <c r="W15" s="66" t="str">
        <f t="shared" si="13"/>
        <v/>
      </c>
    </row>
    <row r="16" spans="1:23" ht="12.75" x14ac:dyDescent="0.2">
      <c r="A16" s="66">
        <v>14</v>
      </c>
      <c r="B16" s="66">
        <f t="shared" si="0"/>
        <v>3</v>
      </c>
      <c r="C16" s="67">
        <f t="shared" si="1"/>
        <v>26</v>
      </c>
      <c r="D16" s="68">
        <f t="shared" si="4"/>
        <v>2</v>
      </c>
      <c r="E16" s="71">
        <f t="shared" si="5"/>
        <v>28</v>
      </c>
      <c r="F16" s="67">
        <v>0</v>
      </c>
      <c r="G16" s="67">
        <v>1</v>
      </c>
      <c r="H16" s="67">
        <v>2</v>
      </c>
      <c r="I16" s="67">
        <v>0</v>
      </c>
      <c r="J16" s="67">
        <f t="shared" si="2"/>
        <v>6</v>
      </c>
      <c r="K16" s="67">
        <f t="shared" si="2"/>
        <v>6</v>
      </c>
      <c r="L16" s="67">
        <f t="shared" si="2"/>
        <v>6</v>
      </c>
      <c r="M16" s="67">
        <f t="shared" si="6"/>
        <v>4</v>
      </c>
      <c r="N16" s="67">
        <f t="shared" si="6"/>
        <v>4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1</v>
      </c>
      <c r="U16" s="70">
        <f t="shared" si="12"/>
        <v>1</v>
      </c>
      <c r="V16" s="66">
        <f t="shared" si="3"/>
        <v>14</v>
      </c>
      <c r="W16" s="66" t="str">
        <f t="shared" si="13"/>
        <v/>
      </c>
    </row>
    <row r="17" spans="1:23" ht="12.75" x14ac:dyDescent="0.2">
      <c r="A17" s="66">
        <v>15</v>
      </c>
      <c r="B17" s="66">
        <f t="shared" si="0"/>
        <v>3</v>
      </c>
      <c r="C17" s="67">
        <f t="shared" si="1"/>
        <v>30</v>
      </c>
      <c r="D17" s="68">
        <f>SUM(P17:U17)</f>
        <v>2</v>
      </c>
      <c r="E17" s="71">
        <f t="shared" si="5"/>
        <v>32</v>
      </c>
      <c r="F17" s="67">
        <v>0</v>
      </c>
      <c r="G17" s="67">
        <v>0</v>
      </c>
      <c r="H17" s="67">
        <v>3</v>
      </c>
      <c r="I17" s="67">
        <v>0</v>
      </c>
      <c r="J17" s="67">
        <f t="shared" si="2"/>
        <v>6</v>
      </c>
      <c r="K17" s="67">
        <f t="shared" si="2"/>
        <v>6</v>
      </c>
      <c r="L17" s="67">
        <f t="shared" si="2"/>
        <v>6</v>
      </c>
      <c r="M17" s="67">
        <f t="shared" si="6"/>
        <v>6</v>
      </c>
      <c r="N17" s="67">
        <f t="shared" si="6"/>
        <v>6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0</v>
      </c>
      <c r="T17" s="70">
        <f t="shared" si="11"/>
        <v>1</v>
      </c>
      <c r="U17" s="70">
        <f t="shared" si="12"/>
        <v>1</v>
      </c>
      <c r="V17" s="66">
        <f t="shared" si="3"/>
        <v>15</v>
      </c>
      <c r="W17" s="66" t="str">
        <f t="shared" si="13"/>
        <v/>
      </c>
    </row>
    <row r="18" spans="1:23" ht="12.75" x14ac:dyDescent="0.2">
      <c r="A18" s="66">
        <v>16</v>
      </c>
      <c r="B18" s="66">
        <f t="shared" si="0"/>
        <v>4</v>
      </c>
      <c r="C18" s="67">
        <f t="shared" si="1"/>
        <v>24</v>
      </c>
      <c r="D18" s="68">
        <f t="shared" si="4"/>
        <v>3</v>
      </c>
      <c r="E18" s="71">
        <f t="shared" si="5"/>
        <v>27</v>
      </c>
      <c r="F18" s="67">
        <v>0</v>
      </c>
      <c r="G18" s="67">
        <v>4</v>
      </c>
      <c r="H18" s="67">
        <v>0</v>
      </c>
      <c r="I18" s="67">
        <v>0</v>
      </c>
      <c r="J18" s="67">
        <f t="shared" si="2"/>
        <v>8</v>
      </c>
      <c r="K18" s="67">
        <f t="shared" si="2"/>
        <v>8</v>
      </c>
      <c r="L18" s="67">
        <f t="shared" si="2"/>
        <v>8</v>
      </c>
      <c r="M18" s="67">
        <f t="shared" si="6"/>
        <v>0</v>
      </c>
      <c r="N18" s="67">
        <f t="shared" si="6"/>
        <v>0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0</v>
      </c>
      <c r="T18" s="70">
        <f t="shared" si="11"/>
        <v>2</v>
      </c>
      <c r="U18" s="70">
        <f t="shared" si="12"/>
        <v>1</v>
      </c>
      <c r="V18" s="66">
        <f t="shared" si="3"/>
        <v>16</v>
      </c>
      <c r="W18" s="66" t="str">
        <f t="shared" si="13"/>
        <v/>
      </c>
    </row>
    <row r="19" spans="1:23" ht="12.75" x14ac:dyDescent="0.2">
      <c r="A19" s="66">
        <v>17</v>
      </c>
      <c r="B19" s="66">
        <f t="shared" si="0"/>
        <v>4</v>
      </c>
      <c r="C19" s="67">
        <f t="shared" si="1"/>
        <v>28</v>
      </c>
      <c r="D19" s="68">
        <f t="shared" si="4"/>
        <v>3</v>
      </c>
      <c r="E19" s="71">
        <f t="shared" si="5"/>
        <v>31</v>
      </c>
      <c r="F19" s="67">
        <v>0</v>
      </c>
      <c r="G19" s="67">
        <v>3</v>
      </c>
      <c r="H19" s="67">
        <v>1</v>
      </c>
      <c r="I19" s="67">
        <v>0</v>
      </c>
      <c r="J19" s="67">
        <f t="shared" si="2"/>
        <v>8</v>
      </c>
      <c r="K19" s="67">
        <f t="shared" si="2"/>
        <v>8</v>
      </c>
      <c r="L19" s="67">
        <f t="shared" si="2"/>
        <v>8</v>
      </c>
      <c r="M19" s="67">
        <f t="shared" si="6"/>
        <v>2</v>
      </c>
      <c r="N19" s="67">
        <f t="shared" si="6"/>
        <v>2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0</v>
      </c>
      <c r="T19" s="70">
        <f t="shared" si="11"/>
        <v>2</v>
      </c>
      <c r="U19" s="70">
        <f t="shared" si="12"/>
        <v>1</v>
      </c>
      <c r="V19" s="66">
        <f t="shared" si="3"/>
        <v>17</v>
      </c>
      <c r="W19" s="66" t="str">
        <f t="shared" si="13"/>
        <v/>
      </c>
    </row>
    <row r="20" spans="1:23" ht="12.75" x14ac:dyDescent="0.2">
      <c r="A20" s="66">
        <v>18</v>
      </c>
      <c r="B20" s="66">
        <f t="shared" si="0"/>
        <v>4</v>
      </c>
      <c r="C20" s="67">
        <f t="shared" si="1"/>
        <v>32</v>
      </c>
      <c r="D20" s="68">
        <f t="shared" si="4"/>
        <v>3</v>
      </c>
      <c r="E20" s="71">
        <f t="shared" si="5"/>
        <v>35</v>
      </c>
      <c r="F20" s="67">
        <v>0</v>
      </c>
      <c r="G20" s="67">
        <v>2</v>
      </c>
      <c r="H20" s="67">
        <v>2</v>
      </c>
      <c r="I20" s="67">
        <v>0</v>
      </c>
      <c r="J20" s="67">
        <f t="shared" si="2"/>
        <v>8</v>
      </c>
      <c r="K20" s="67">
        <f t="shared" si="2"/>
        <v>8</v>
      </c>
      <c r="L20" s="67">
        <f t="shared" si="2"/>
        <v>8</v>
      </c>
      <c r="M20" s="67">
        <f t="shared" si="6"/>
        <v>4</v>
      </c>
      <c r="N20" s="67">
        <f t="shared" si="6"/>
        <v>4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0</v>
      </c>
      <c r="T20" s="70">
        <f t="shared" si="11"/>
        <v>2</v>
      </c>
      <c r="U20" s="70">
        <f t="shared" si="12"/>
        <v>1</v>
      </c>
      <c r="V20" s="66">
        <f t="shared" si="3"/>
        <v>18</v>
      </c>
      <c r="W20" s="66" t="str">
        <f t="shared" si="13"/>
        <v/>
      </c>
    </row>
    <row r="21" spans="1:23" ht="12.75" x14ac:dyDescent="0.2">
      <c r="A21" s="66">
        <v>19</v>
      </c>
      <c r="B21" s="66">
        <f t="shared" si="0"/>
        <v>4</v>
      </c>
      <c r="C21" s="67">
        <f t="shared" si="1"/>
        <v>36</v>
      </c>
      <c r="D21" s="68">
        <f t="shared" si="4"/>
        <v>3</v>
      </c>
      <c r="E21" s="71">
        <f t="shared" si="5"/>
        <v>39</v>
      </c>
      <c r="F21" s="67">
        <v>0</v>
      </c>
      <c r="G21" s="67">
        <v>1</v>
      </c>
      <c r="H21" s="67">
        <v>3</v>
      </c>
      <c r="I21" s="67">
        <v>0</v>
      </c>
      <c r="J21" s="67">
        <f t="shared" si="2"/>
        <v>8</v>
      </c>
      <c r="K21" s="67">
        <f t="shared" si="2"/>
        <v>8</v>
      </c>
      <c r="L21" s="67">
        <f t="shared" si="2"/>
        <v>8</v>
      </c>
      <c r="M21" s="67">
        <f t="shared" si="6"/>
        <v>6</v>
      </c>
      <c r="N21" s="67">
        <f t="shared" si="6"/>
        <v>6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0</v>
      </c>
      <c r="T21" s="70">
        <f t="shared" si="11"/>
        <v>2</v>
      </c>
      <c r="U21" s="70">
        <f t="shared" si="12"/>
        <v>1</v>
      </c>
      <c r="V21" s="66">
        <f t="shared" si="3"/>
        <v>19</v>
      </c>
      <c r="W21" s="66" t="str">
        <f t="shared" si="13"/>
        <v/>
      </c>
    </row>
    <row r="22" spans="1:23" ht="12.75" x14ac:dyDescent="0.2">
      <c r="A22" s="66">
        <v>20</v>
      </c>
      <c r="B22" s="66">
        <f t="shared" si="0"/>
        <v>4</v>
      </c>
      <c r="C22" s="67">
        <f t="shared" si="1"/>
        <v>40</v>
      </c>
      <c r="D22" s="68">
        <f t="shared" si="4"/>
        <v>3</v>
      </c>
      <c r="E22" s="71">
        <f t="shared" si="5"/>
        <v>43</v>
      </c>
      <c r="F22" s="67">
        <v>0</v>
      </c>
      <c r="G22" s="67">
        <v>0</v>
      </c>
      <c r="H22" s="67">
        <v>4</v>
      </c>
      <c r="I22" s="67">
        <v>0</v>
      </c>
      <c r="J22" s="67">
        <f t="shared" ref="J22:L41" si="14">$F22*1+$G22*2+$H22*2+$I22*3</f>
        <v>8</v>
      </c>
      <c r="K22" s="67">
        <f t="shared" si="14"/>
        <v>8</v>
      </c>
      <c r="L22" s="67">
        <f t="shared" si="14"/>
        <v>8</v>
      </c>
      <c r="M22" s="67">
        <f t="shared" si="6"/>
        <v>8</v>
      </c>
      <c r="N22" s="67">
        <f t="shared" si="6"/>
        <v>8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0</v>
      </c>
      <c r="T22" s="70">
        <f t="shared" si="11"/>
        <v>2</v>
      </c>
      <c r="U22" s="70">
        <f t="shared" si="12"/>
        <v>1</v>
      </c>
      <c r="V22" s="66">
        <f t="shared" si="3"/>
        <v>20</v>
      </c>
      <c r="W22" s="66" t="str">
        <f t="shared" si="13"/>
        <v/>
      </c>
    </row>
    <row r="23" spans="1:23" ht="12.75" x14ac:dyDescent="0.2">
      <c r="A23" s="66">
        <v>21</v>
      </c>
      <c r="B23" s="66">
        <f t="shared" si="0"/>
        <v>5</v>
      </c>
      <c r="C23" s="67">
        <f t="shared" si="1"/>
        <v>34</v>
      </c>
      <c r="D23" s="68">
        <f t="shared" si="4"/>
        <v>4</v>
      </c>
      <c r="E23" s="71">
        <f t="shared" si="5"/>
        <v>38</v>
      </c>
      <c r="F23" s="67">
        <v>0</v>
      </c>
      <c r="G23" s="67">
        <v>4</v>
      </c>
      <c r="H23" s="67">
        <v>1</v>
      </c>
      <c r="I23" s="67">
        <v>0</v>
      </c>
      <c r="J23" s="67">
        <f t="shared" si="14"/>
        <v>10</v>
      </c>
      <c r="K23" s="67">
        <f t="shared" si="14"/>
        <v>10</v>
      </c>
      <c r="L23" s="67">
        <f t="shared" si="14"/>
        <v>10</v>
      </c>
      <c r="M23" s="67">
        <f t="shared" si="6"/>
        <v>2</v>
      </c>
      <c r="N23" s="67">
        <f t="shared" si="6"/>
        <v>2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1</v>
      </c>
      <c r="T23" s="70">
        <f t="shared" si="11"/>
        <v>2</v>
      </c>
      <c r="U23" s="70">
        <f t="shared" si="12"/>
        <v>1</v>
      </c>
      <c r="V23" s="66">
        <f t="shared" si="3"/>
        <v>21</v>
      </c>
      <c r="W23" s="66" t="str">
        <f t="shared" si="13"/>
        <v/>
      </c>
    </row>
    <row r="24" spans="1:23" ht="12.75" x14ac:dyDescent="0.2">
      <c r="A24" s="66">
        <v>22</v>
      </c>
      <c r="B24" s="66">
        <f t="shared" si="0"/>
        <v>5</v>
      </c>
      <c r="C24" s="67">
        <f t="shared" si="1"/>
        <v>38</v>
      </c>
      <c r="D24" s="68">
        <f t="shared" si="4"/>
        <v>4</v>
      </c>
      <c r="E24" s="71">
        <f t="shared" si="5"/>
        <v>42</v>
      </c>
      <c r="F24" s="67">
        <v>0</v>
      </c>
      <c r="G24" s="67">
        <v>3</v>
      </c>
      <c r="H24" s="67">
        <v>2</v>
      </c>
      <c r="I24" s="67">
        <v>0</v>
      </c>
      <c r="J24" s="67">
        <f t="shared" si="14"/>
        <v>10</v>
      </c>
      <c r="K24" s="67">
        <f t="shared" si="14"/>
        <v>10</v>
      </c>
      <c r="L24" s="67">
        <f t="shared" si="14"/>
        <v>10</v>
      </c>
      <c r="M24" s="67">
        <f t="shared" si="6"/>
        <v>4</v>
      </c>
      <c r="N24" s="67">
        <f t="shared" si="6"/>
        <v>4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1</v>
      </c>
      <c r="T24" s="70">
        <f t="shared" si="11"/>
        <v>2</v>
      </c>
      <c r="U24" s="70">
        <f t="shared" si="12"/>
        <v>1</v>
      </c>
      <c r="V24" s="66">
        <f t="shared" si="3"/>
        <v>22</v>
      </c>
      <c r="W24" s="66" t="str">
        <f t="shared" si="13"/>
        <v/>
      </c>
    </row>
    <row r="25" spans="1:23" ht="12.75" x14ac:dyDescent="0.2">
      <c r="A25" s="66">
        <v>23</v>
      </c>
      <c r="B25" s="66">
        <f t="shared" si="0"/>
        <v>5</v>
      </c>
      <c r="C25" s="67">
        <f t="shared" si="1"/>
        <v>42</v>
      </c>
      <c r="D25" s="68">
        <f t="shared" si="4"/>
        <v>4</v>
      </c>
      <c r="E25" s="71">
        <f t="shared" si="5"/>
        <v>46</v>
      </c>
      <c r="F25" s="67">
        <v>0</v>
      </c>
      <c r="G25" s="67">
        <v>2</v>
      </c>
      <c r="H25" s="67">
        <v>3</v>
      </c>
      <c r="I25" s="67">
        <v>0</v>
      </c>
      <c r="J25" s="67">
        <f t="shared" si="14"/>
        <v>10</v>
      </c>
      <c r="K25" s="67">
        <f t="shared" si="14"/>
        <v>10</v>
      </c>
      <c r="L25" s="67">
        <f t="shared" si="14"/>
        <v>10</v>
      </c>
      <c r="M25" s="67">
        <f t="shared" si="6"/>
        <v>6</v>
      </c>
      <c r="N25" s="67">
        <f t="shared" si="6"/>
        <v>6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1</v>
      </c>
      <c r="T25" s="70">
        <f t="shared" si="11"/>
        <v>2</v>
      </c>
      <c r="U25" s="70">
        <f t="shared" si="12"/>
        <v>1</v>
      </c>
      <c r="V25" s="66">
        <f t="shared" si="3"/>
        <v>23</v>
      </c>
      <c r="W25" s="66" t="str">
        <f t="shared" si="13"/>
        <v/>
      </c>
    </row>
    <row r="26" spans="1:23" ht="12.75" x14ac:dyDescent="0.2">
      <c r="A26" s="66">
        <v>24</v>
      </c>
      <c r="B26" s="66">
        <f t="shared" si="0"/>
        <v>5</v>
      </c>
      <c r="C26" s="67">
        <f t="shared" si="1"/>
        <v>46</v>
      </c>
      <c r="D26" s="68">
        <f t="shared" si="4"/>
        <v>4</v>
      </c>
      <c r="E26" s="71">
        <f t="shared" si="5"/>
        <v>50</v>
      </c>
      <c r="F26" s="67">
        <v>0</v>
      </c>
      <c r="G26" s="67">
        <v>1</v>
      </c>
      <c r="H26" s="67">
        <v>4</v>
      </c>
      <c r="I26" s="67">
        <v>0</v>
      </c>
      <c r="J26" s="67">
        <f t="shared" si="14"/>
        <v>10</v>
      </c>
      <c r="K26" s="67">
        <f t="shared" si="14"/>
        <v>10</v>
      </c>
      <c r="L26" s="67">
        <f t="shared" si="14"/>
        <v>10</v>
      </c>
      <c r="M26" s="67">
        <f t="shared" si="6"/>
        <v>8</v>
      </c>
      <c r="N26" s="67">
        <f t="shared" si="6"/>
        <v>8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1</v>
      </c>
      <c r="T26" s="70">
        <f t="shared" si="11"/>
        <v>2</v>
      </c>
      <c r="U26" s="70">
        <f t="shared" si="12"/>
        <v>1</v>
      </c>
      <c r="V26" s="66">
        <f t="shared" si="3"/>
        <v>24</v>
      </c>
      <c r="W26" s="66" t="str">
        <f t="shared" si="13"/>
        <v/>
      </c>
    </row>
    <row r="27" spans="1:23" ht="12.75" x14ac:dyDescent="0.2">
      <c r="A27" s="66">
        <v>25</v>
      </c>
      <c r="B27" s="66">
        <f t="shared" si="0"/>
        <v>5</v>
      </c>
      <c r="C27" s="67">
        <f t="shared" si="1"/>
        <v>50</v>
      </c>
      <c r="D27" s="68">
        <f t="shared" si="4"/>
        <v>4</v>
      </c>
      <c r="E27" s="71">
        <f t="shared" si="5"/>
        <v>54</v>
      </c>
      <c r="F27" s="67">
        <v>0</v>
      </c>
      <c r="G27" s="67">
        <v>0</v>
      </c>
      <c r="H27" s="67">
        <v>5</v>
      </c>
      <c r="I27" s="67">
        <v>0</v>
      </c>
      <c r="J27" s="67">
        <f t="shared" si="14"/>
        <v>10</v>
      </c>
      <c r="K27" s="67">
        <f t="shared" si="14"/>
        <v>10</v>
      </c>
      <c r="L27" s="67">
        <f t="shared" si="14"/>
        <v>10</v>
      </c>
      <c r="M27" s="67">
        <f t="shared" si="6"/>
        <v>10</v>
      </c>
      <c r="N27" s="67">
        <f t="shared" si="6"/>
        <v>10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1</v>
      </c>
      <c r="T27" s="70">
        <f t="shared" si="11"/>
        <v>2</v>
      </c>
      <c r="U27" s="70">
        <f t="shared" si="12"/>
        <v>1</v>
      </c>
      <c r="V27" s="66">
        <f t="shared" si="3"/>
        <v>25</v>
      </c>
      <c r="W27" s="66" t="str">
        <f t="shared" si="13"/>
        <v/>
      </c>
    </row>
    <row r="28" spans="1:23" ht="12.75" x14ac:dyDescent="0.2">
      <c r="A28" s="66">
        <v>26</v>
      </c>
      <c r="B28" s="66">
        <f t="shared" si="0"/>
        <v>6</v>
      </c>
      <c r="C28" s="67">
        <f t="shared" si="1"/>
        <v>44</v>
      </c>
      <c r="D28" s="68">
        <f t="shared" si="4"/>
        <v>5</v>
      </c>
      <c r="E28" s="71">
        <f t="shared" si="5"/>
        <v>49</v>
      </c>
      <c r="F28" s="67">
        <v>0</v>
      </c>
      <c r="G28" s="67">
        <v>4</v>
      </c>
      <c r="H28" s="67">
        <v>2</v>
      </c>
      <c r="I28" s="67">
        <v>0</v>
      </c>
      <c r="J28" s="67">
        <f t="shared" si="14"/>
        <v>12</v>
      </c>
      <c r="K28" s="67">
        <f t="shared" si="14"/>
        <v>12</v>
      </c>
      <c r="L28" s="67">
        <f t="shared" si="14"/>
        <v>12</v>
      </c>
      <c r="M28" s="67">
        <f t="shared" si="6"/>
        <v>4</v>
      </c>
      <c r="N28" s="67">
        <f t="shared" si="6"/>
        <v>4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2</v>
      </c>
      <c r="T28" s="70">
        <f t="shared" si="11"/>
        <v>2</v>
      </c>
      <c r="U28" s="70">
        <f t="shared" si="12"/>
        <v>1</v>
      </c>
      <c r="V28" s="66">
        <f t="shared" si="3"/>
        <v>26</v>
      </c>
      <c r="W28" s="66" t="str">
        <f t="shared" si="13"/>
        <v/>
      </c>
    </row>
    <row r="29" spans="1:23" ht="12.75" x14ac:dyDescent="0.2">
      <c r="A29" s="66">
        <v>27</v>
      </c>
      <c r="B29" s="66">
        <f t="shared" si="0"/>
        <v>6</v>
      </c>
      <c r="C29" s="67">
        <f t="shared" si="1"/>
        <v>48</v>
      </c>
      <c r="D29" s="68">
        <f t="shared" si="4"/>
        <v>5</v>
      </c>
      <c r="E29" s="71">
        <f t="shared" si="5"/>
        <v>53</v>
      </c>
      <c r="F29" s="67">
        <v>0</v>
      </c>
      <c r="G29" s="67">
        <v>3</v>
      </c>
      <c r="H29" s="67">
        <v>3</v>
      </c>
      <c r="I29" s="67">
        <v>0</v>
      </c>
      <c r="J29" s="67">
        <f t="shared" si="14"/>
        <v>12</v>
      </c>
      <c r="K29" s="67">
        <f t="shared" si="14"/>
        <v>12</v>
      </c>
      <c r="L29" s="67">
        <f t="shared" si="14"/>
        <v>12</v>
      </c>
      <c r="M29" s="67">
        <f t="shared" si="6"/>
        <v>6</v>
      </c>
      <c r="N29" s="67">
        <f t="shared" si="6"/>
        <v>6</v>
      </c>
      <c r="P29" s="70">
        <f t="shared" si="7"/>
        <v>0</v>
      </c>
      <c r="Q29" s="70">
        <f t="shared" si="8"/>
        <v>0</v>
      </c>
      <c r="R29" s="70">
        <f t="shared" si="9"/>
        <v>0</v>
      </c>
      <c r="S29" s="70">
        <f t="shared" si="10"/>
        <v>2</v>
      </c>
      <c r="T29" s="70">
        <f t="shared" si="11"/>
        <v>2</v>
      </c>
      <c r="U29" s="70">
        <f t="shared" si="12"/>
        <v>1</v>
      </c>
      <c r="V29" s="66">
        <f t="shared" si="3"/>
        <v>27</v>
      </c>
      <c r="W29" s="66" t="str">
        <f t="shared" si="13"/>
        <v/>
      </c>
    </row>
    <row r="30" spans="1:23" ht="12.75" x14ac:dyDescent="0.2">
      <c r="A30" s="66">
        <v>28</v>
      </c>
      <c r="B30" s="66">
        <f t="shared" si="0"/>
        <v>6</v>
      </c>
      <c r="C30" s="67">
        <f t="shared" si="1"/>
        <v>52</v>
      </c>
      <c r="D30" s="68">
        <f t="shared" si="4"/>
        <v>5</v>
      </c>
      <c r="E30" s="71">
        <f t="shared" si="5"/>
        <v>57</v>
      </c>
      <c r="F30" s="67">
        <v>0</v>
      </c>
      <c r="G30" s="67">
        <v>2</v>
      </c>
      <c r="H30" s="67">
        <v>4</v>
      </c>
      <c r="I30" s="67">
        <v>0</v>
      </c>
      <c r="J30" s="67">
        <f t="shared" si="14"/>
        <v>12</v>
      </c>
      <c r="K30" s="67">
        <f t="shared" si="14"/>
        <v>12</v>
      </c>
      <c r="L30" s="67">
        <f t="shared" si="14"/>
        <v>12</v>
      </c>
      <c r="M30" s="67">
        <f t="shared" si="6"/>
        <v>8</v>
      </c>
      <c r="N30" s="67">
        <f t="shared" si="6"/>
        <v>8</v>
      </c>
      <c r="P30" s="70">
        <f t="shared" si="7"/>
        <v>0</v>
      </c>
      <c r="Q30" s="70">
        <f t="shared" si="8"/>
        <v>0</v>
      </c>
      <c r="R30" s="70">
        <f t="shared" si="9"/>
        <v>0</v>
      </c>
      <c r="S30" s="70">
        <f t="shared" si="10"/>
        <v>2</v>
      </c>
      <c r="T30" s="70">
        <f t="shared" si="11"/>
        <v>2</v>
      </c>
      <c r="U30" s="70">
        <f t="shared" si="12"/>
        <v>1</v>
      </c>
      <c r="V30" s="66">
        <f t="shared" si="3"/>
        <v>28</v>
      </c>
      <c r="W30" s="66" t="str">
        <f t="shared" si="13"/>
        <v/>
      </c>
    </row>
    <row r="31" spans="1:23" ht="12.75" x14ac:dyDescent="0.2">
      <c r="A31" s="66">
        <v>29</v>
      </c>
      <c r="B31" s="66">
        <f t="shared" si="0"/>
        <v>6</v>
      </c>
      <c r="C31" s="67">
        <f t="shared" si="1"/>
        <v>56</v>
      </c>
      <c r="D31" s="68">
        <f t="shared" si="4"/>
        <v>5</v>
      </c>
      <c r="E31" s="71">
        <f t="shared" si="5"/>
        <v>61</v>
      </c>
      <c r="F31" s="67">
        <v>0</v>
      </c>
      <c r="G31" s="67">
        <v>1</v>
      </c>
      <c r="H31" s="67">
        <v>5</v>
      </c>
      <c r="I31" s="67">
        <v>0</v>
      </c>
      <c r="J31" s="67">
        <f t="shared" si="14"/>
        <v>12</v>
      </c>
      <c r="K31" s="67">
        <f t="shared" si="14"/>
        <v>12</v>
      </c>
      <c r="L31" s="67">
        <f t="shared" si="14"/>
        <v>12</v>
      </c>
      <c r="M31" s="67">
        <f t="shared" si="6"/>
        <v>10</v>
      </c>
      <c r="N31" s="67">
        <f t="shared" si="6"/>
        <v>10</v>
      </c>
      <c r="P31" s="70">
        <f t="shared" si="7"/>
        <v>0</v>
      </c>
      <c r="Q31" s="70">
        <f t="shared" si="8"/>
        <v>0</v>
      </c>
      <c r="R31" s="70">
        <f t="shared" si="9"/>
        <v>0</v>
      </c>
      <c r="S31" s="70">
        <f t="shared" si="10"/>
        <v>2</v>
      </c>
      <c r="T31" s="70">
        <f t="shared" si="11"/>
        <v>2</v>
      </c>
      <c r="U31" s="70">
        <f t="shared" si="12"/>
        <v>1</v>
      </c>
      <c r="V31" s="66">
        <f t="shared" si="3"/>
        <v>29</v>
      </c>
      <c r="W31" s="66" t="str">
        <f t="shared" si="13"/>
        <v/>
      </c>
    </row>
    <row r="32" spans="1:23" ht="12.75" x14ac:dyDescent="0.2">
      <c r="A32" s="66">
        <v>30</v>
      </c>
      <c r="B32" s="66">
        <f t="shared" si="0"/>
        <v>6</v>
      </c>
      <c r="C32" s="67">
        <f t="shared" si="1"/>
        <v>60</v>
      </c>
      <c r="D32" s="68">
        <f t="shared" si="4"/>
        <v>5</v>
      </c>
      <c r="E32" s="71">
        <f t="shared" si="5"/>
        <v>65</v>
      </c>
      <c r="F32" s="67">
        <v>0</v>
      </c>
      <c r="G32" s="67">
        <v>0</v>
      </c>
      <c r="H32" s="67">
        <v>6</v>
      </c>
      <c r="I32" s="67">
        <v>0</v>
      </c>
      <c r="J32" s="67">
        <f t="shared" si="14"/>
        <v>12</v>
      </c>
      <c r="K32" s="67">
        <f t="shared" si="14"/>
        <v>12</v>
      </c>
      <c r="L32" s="67">
        <f t="shared" si="14"/>
        <v>12</v>
      </c>
      <c r="M32" s="67">
        <f t="shared" si="6"/>
        <v>12</v>
      </c>
      <c r="N32" s="67">
        <f t="shared" si="6"/>
        <v>12</v>
      </c>
      <c r="P32" s="70">
        <f t="shared" si="7"/>
        <v>0</v>
      </c>
      <c r="Q32" s="70">
        <f t="shared" si="8"/>
        <v>0</v>
      </c>
      <c r="R32" s="70">
        <f t="shared" si="9"/>
        <v>0</v>
      </c>
      <c r="S32" s="70">
        <f t="shared" si="10"/>
        <v>2</v>
      </c>
      <c r="T32" s="70">
        <f t="shared" si="11"/>
        <v>2</v>
      </c>
      <c r="U32" s="70">
        <f t="shared" si="12"/>
        <v>1</v>
      </c>
      <c r="V32" s="66">
        <f t="shared" si="3"/>
        <v>30</v>
      </c>
      <c r="W32" s="66" t="str">
        <f t="shared" si="13"/>
        <v/>
      </c>
    </row>
    <row r="33" spans="1:23" ht="12.75" x14ac:dyDescent="0.2">
      <c r="A33" s="66">
        <v>31</v>
      </c>
      <c r="B33" s="66">
        <f t="shared" si="0"/>
        <v>7</v>
      </c>
      <c r="C33" s="67">
        <f t="shared" si="1"/>
        <v>54</v>
      </c>
      <c r="D33" s="68">
        <f t="shared" si="4"/>
        <v>6</v>
      </c>
      <c r="E33" s="71">
        <f t="shared" si="5"/>
        <v>60</v>
      </c>
      <c r="F33" s="67">
        <v>0</v>
      </c>
      <c r="G33" s="67">
        <v>4</v>
      </c>
      <c r="H33" s="67">
        <v>3</v>
      </c>
      <c r="I33" s="67">
        <v>0</v>
      </c>
      <c r="J33" s="67">
        <f t="shared" si="14"/>
        <v>14</v>
      </c>
      <c r="K33" s="67">
        <f t="shared" si="14"/>
        <v>14</v>
      </c>
      <c r="L33" s="67">
        <f t="shared" si="14"/>
        <v>14</v>
      </c>
      <c r="M33" s="67">
        <f t="shared" si="6"/>
        <v>6</v>
      </c>
      <c r="N33" s="67">
        <f t="shared" si="6"/>
        <v>6</v>
      </c>
      <c r="P33" s="70">
        <f t="shared" si="7"/>
        <v>0</v>
      </c>
      <c r="Q33" s="70">
        <f t="shared" si="8"/>
        <v>0</v>
      </c>
      <c r="R33" s="70">
        <f t="shared" si="9"/>
        <v>0</v>
      </c>
      <c r="S33" s="70">
        <f t="shared" si="10"/>
        <v>3</v>
      </c>
      <c r="T33" s="70">
        <f t="shared" si="11"/>
        <v>2</v>
      </c>
      <c r="U33" s="70">
        <f t="shared" si="12"/>
        <v>1</v>
      </c>
      <c r="V33" s="66">
        <f t="shared" si="3"/>
        <v>31</v>
      </c>
      <c r="W33" s="66" t="str">
        <f t="shared" si="13"/>
        <v/>
      </c>
    </row>
    <row r="34" spans="1:23" ht="12.75" x14ac:dyDescent="0.2">
      <c r="A34" s="66">
        <v>32</v>
      </c>
      <c r="B34" s="66">
        <f t="shared" si="0"/>
        <v>7</v>
      </c>
      <c r="C34" s="67">
        <f t="shared" si="1"/>
        <v>58</v>
      </c>
      <c r="D34" s="68">
        <f t="shared" si="4"/>
        <v>6</v>
      </c>
      <c r="E34" s="71">
        <f t="shared" si="5"/>
        <v>64</v>
      </c>
      <c r="F34" s="67">
        <v>0</v>
      </c>
      <c r="G34" s="67">
        <v>3</v>
      </c>
      <c r="H34" s="67">
        <v>4</v>
      </c>
      <c r="I34" s="67">
        <v>0</v>
      </c>
      <c r="J34" s="67">
        <f t="shared" si="14"/>
        <v>14</v>
      </c>
      <c r="K34" s="67">
        <f t="shared" si="14"/>
        <v>14</v>
      </c>
      <c r="L34" s="67">
        <f t="shared" si="14"/>
        <v>14</v>
      </c>
      <c r="M34" s="67">
        <f t="shared" si="6"/>
        <v>8</v>
      </c>
      <c r="N34" s="67">
        <f t="shared" si="6"/>
        <v>8</v>
      </c>
      <c r="P34" s="70">
        <f t="shared" si="7"/>
        <v>0</v>
      </c>
      <c r="Q34" s="70">
        <f t="shared" si="8"/>
        <v>0</v>
      </c>
      <c r="R34" s="70">
        <f t="shared" si="9"/>
        <v>0</v>
      </c>
      <c r="S34" s="70">
        <f t="shared" si="10"/>
        <v>3</v>
      </c>
      <c r="T34" s="70">
        <f t="shared" si="11"/>
        <v>2</v>
      </c>
      <c r="U34" s="70">
        <f t="shared" si="12"/>
        <v>1</v>
      </c>
      <c r="V34" s="66">
        <f t="shared" si="3"/>
        <v>32</v>
      </c>
      <c r="W34" s="66" t="str">
        <f t="shared" si="13"/>
        <v/>
      </c>
    </row>
    <row r="35" spans="1:23" ht="12.75" x14ac:dyDescent="0.2">
      <c r="A35" s="66">
        <v>33</v>
      </c>
      <c r="B35" s="66">
        <f t="shared" si="0"/>
        <v>7</v>
      </c>
      <c r="C35" s="67">
        <f t="shared" si="1"/>
        <v>62</v>
      </c>
      <c r="D35" s="68">
        <f t="shared" si="4"/>
        <v>6</v>
      </c>
      <c r="E35" s="71">
        <f t="shared" si="5"/>
        <v>68</v>
      </c>
      <c r="F35" s="67">
        <v>0</v>
      </c>
      <c r="G35" s="67">
        <v>2</v>
      </c>
      <c r="H35" s="67">
        <v>5</v>
      </c>
      <c r="I35" s="67">
        <v>0</v>
      </c>
      <c r="J35" s="67">
        <f t="shared" si="14"/>
        <v>14</v>
      </c>
      <c r="K35" s="67">
        <f t="shared" si="14"/>
        <v>14</v>
      </c>
      <c r="L35" s="67">
        <f t="shared" si="14"/>
        <v>14</v>
      </c>
      <c r="M35" s="67">
        <f t="shared" ref="M35:N66" si="15">$H35*2+$I35*3</f>
        <v>10</v>
      </c>
      <c r="N35" s="67">
        <f t="shared" si="15"/>
        <v>10</v>
      </c>
      <c r="P35" s="70">
        <f t="shared" si="7"/>
        <v>0</v>
      </c>
      <c r="Q35" s="70">
        <f t="shared" si="8"/>
        <v>0</v>
      </c>
      <c r="R35" s="70">
        <f t="shared" si="9"/>
        <v>0</v>
      </c>
      <c r="S35" s="70">
        <f t="shared" si="10"/>
        <v>3</v>
      </c>
      <c r="T35" s="70">
        <f t="shared" si="11"/>
        <v>2</v>
      </c>
      <c r="U35" s="70">
        <f t="shared" si="12"/>
        <v>1</v>
      </c>
      <c r="V35" s="66">
        <f t="shared" si="3"/>
        <v>33</v>
      </c>
      <c r="W35" s="66" t="str">
        <f t="shared" si="13"/>
        <v/>
      </c>
    </row>
    <row r="36" spans="1:23" ht="12.75" x14ac:dyDescent="0.2">
      <c r="A36" s="66">
        <v>34</v>
      </c>
      <c r="B36" s="66">
        <f t="shared" si="0"/>
        <v>7</v>
      </c>
      <c r="C36" s="67">
        <f t="shared" si="1"/>
        <v>66</v>
      </c>
      <c r="D36" s="68">
        <f t="shared" si="4"/>
        <v>6</v>
      </c>
      <c r="E36" s="71">
        <f t="shared" si="5"/>
        <v>72</v>
      </c>
      <c r="F36" s="67">
        <v>0</v>
      </c>
      <c r="G36" s="67">
        <v>1</v>
      </c>
      <c r="H36" s="67">
        <v>6</v>
      </c>
      <c r="I36" s="67">
        <v>0</v>
      </c>
      <c r="J36" s="67">
        <f t="shared" si="14"/>
        <v>14</v>
      </c>
      <c r="K36" s="67">
        <f t="shared" si="14"/>
        <v>14</v>
      </c>
      <c r="L36" s="67">
        <f t="shared" si="14"/>
        <v>14</v>
      </c>
      <c r="M36" s="67">
        <f t="shared" si="15"/>
        <v>12</v>
      </c>
      <c r="N36" s="67">
        <f t="shared" si="15"/>
        <v>12</v>
      </c>
      <c r="P36" s="70">
        <f t="shared" si="7"/>
        <v>0</v>
      </c>
      <c r="Q36" s="70">
        <f t="shared" si="8"/>
        <v>0</v>
      </c>
      <c r="R36" s="70">
        <f t="shared" si="9"/>
        <v>0</v>
      </c>
      <c r="S36" s="70">
        <f t="shared" si="10"/>
        <v>3</v>
      </c>
      <c r="T36" s="70">
        <f t="shared" si="11"/>
        <v>2</v>
      </c>
      <c r="U36" s="70">
        <f t="shared" si="12"/>
        <v>1</v>
      </c>
      <c r="V36" s="66">
        <f t="shared" si="3"/>
        <v>34</v>
      </c>
      <c r="W36" s="66" t="str">
        <f t="shared" si="13"/>
        <v/>
      </c>
    </row>
    <row r="37" spans="1:23" ht="12.75" x14ac:dyDescent="0.2">
      <c r="A37" s="66">
        <v>35</v>
      </c>
      <c r="B37" s="66">
        <f t="shared" si="0"/>
        <v>7</v>
      </c>
      <c r="C37" s="67">
        <f t="shared" si="1"/>
        <v>70</v>
      </c>
      <c r="D37" s="68">
        <f t="shared" si="4"/>
        <v>6</v>
      </c>
      <c r="E37" s="71">
        <f t="shared" si="5"/>
        <v>76</v>
      </c>
      <c r="F37" s="67">
        <v>0</v>
      </c>
      <c r="G37" s="67">
        <v>0</v>
      </c>
      <c r="H37" s="67">
        <v>7</v>
      </c>
      <c r="I37" s="67">
        <v>0</v>
      </c>
      <c r="J37" s="67">
        <f t="shared" si="14"/>
        <v>14</v>
      </c>
      <c r="K37" s="67">
        <f t="shared" si="14"/>
        <v>14</v>
      </c>
      <c r="L37" s="67">
        <f t="shared" si="14"/>
        <v>14</v>
      </c>
      <c r="M37" s="67">
        <f t="shared" si="15"/>
        <v>14</v>
      </c>
      <c r="N37" s="67">
        <f t="shared" si="15"/>
        <v>14</v>
      </c>
      <c r="P37" s="70">
        <f t="shared" si="7"/>
        <v>0</v>
      </c>
      <c r="Q37" s="70">
        <f t="shared" si="8"/>
        <v>0</v>
      </c>
      <c r="R37" s="70">
        <f t="shared" si="9"/>
        <v>0</v>
      </c>
      <c r="S37" s="70">
        <f t="shared" si="10"/>
        <v>3</v>
      </c>
      <c r="T37" s="70">
        <f t="shared" si="11"/>
        <v>2</v>
      </c>
      <c r="U37" s="70">
        <f t="shared" si="12"/>
        <v>1</v>
      </c>
      <c r="V37" s="66">
        <f t="shared" si="3"/>
        <v>35</v>
      </c>
      <c r="W37" s="66" t="str">
        <f t="shared" si="13"/>
        <v/>
      </c>
    </row>
    <row r="38" spans="1:23" ht="12.75" x14ac:dyDescent="0.2">
      <c r="A38" s="66">
        <v>36</v>
      </c>
      <c r="B38" s="66">
        <f t="shared" si="0"/>
        <v>8</v>
      </c>
      <c r="C38" s="67">
        <f t="shared" si="1"/>
        <v>64</v>
      </c>
      <c r="D38" s="68">
        <f t="shared" si="4"/>
        <v>7</v>
      </c>
      <c r="E38" s="71">
        <f t="shared" si="5"/>
        <v>71</v>
      </c>
      <c r="F38" s="67">
        <v>0</v>
      </c>
      <c r="G38" s="67">
        <v>4</v>
      </c>
      <c r="H38" s="67">
        <v>4</v>
      </c>
      <c r="I38" s="67">
        <v>0</v>
      </c>
      <c r="J38" s="67">
        <f t="shared" si="14"/>
        <v>16</v>
      </c>
      <c r="K38" s="67">
        <f t="shared" si="14"/>
        <v>16</v>
      </c>
      <c r="L38" s="67">
        <f t="shared" si="14"/>
        <v>16</v>
      </c>
      <c r="M38" s="67">
        <f t="shared" si="15"/>
        <v>8</v>
      </c>
      <c r="N38" s="67">
        <f t="shared" si="15"/>
        <v>8</v>
      </c>
      <c r="P38" s="70">
        <f t="shared" si="7"/>
        <v>0</v>
      </c>
      <c r="Q38" s="70">
        <f t="shared" si="8"/>
        <v>0</v>
      </c>
      <c r="R38" s="70">
        <f t="shared" si="9"/>
        <v>0</v>
      </c>
      <c r="S38" s="70">
        <f t="shared" si="10"/>
        <v>4</v>
      </c>
      <c r="T38" s="70">
        <f t="shared" si="11"/>
        <v>2</v>
      </c>
      <c r="U38" s="70">
        <f t="shared" si="12"/>
        <v>1</v>
      </c>
      <c r="V38" s="66">
        <f t="shared" si="3"/>
        <v>36</v>
      </c>
      <c r="W38" s="66" t="str">
        <f t="shared" si="13"/>
        <v/>
      </c>
    </row>
    <row r="39" spans="1:23" ht="12.75" x14ac:dyDescent="0.2">
      <c r="A39" s="66">
        <v>37</v>
      </c>
      <c r="B39" s="66">
        <f t="shared" si="0"/>
        <v>8</v>
      </c>
      <c r="C39" s="67">
        <f t="shared" si="1"/>
        <v>68</v>
      </c>
      <c r="D39" s="68">
        <f t="shared" si="4"/>
        <v>7</v>
      </c>
      <c r="E39" s="71">
        <f t="shared" si="5"/>
        <v>75</v>
      </c>
      <c r="F39" s="67">
        <v>0</v>
      </c>
      <c r="G39" s="67">
        <v>3</v>
      </c>
      <c r="H39" s="67">
        <v>5</v>
      </c>
      <c r="I39" s="67">
        <v>0</v>
      </c>
      <c r="J39" s="67">
        <f t="shared" si="14"/>
        <v>16</v>
      </c>
      <c r="K39" s="67">
        <f t="shared" si="14"/>
        <v>16</v>
      </c>
      <c r="L39" s="67">
        <f t="shared" si="14"/>
        <v>16</v>
      </c>
      <c r="M39" s="67">
        <f t="shared" si="15"/>
        <v>10</v>
      </c>
      <c r="N39" s="67">
        <f t="shared" si="15"/>
        <v>10</v>
      </c>
      <c r="P39" s="70">
        <f t="shared" si="7"/>
        <v>0</v>
      </c>
      <c r="Q39" s="70">
        <f t="shared" si="8"/>
        <v>0</v>
      </c>
      <c r="R39" s="70">
        <f t="shared" si="9"/>
        <v>0</v>
      </c>
      <c r="S39" s="70">
        <f t="shared" si="10"/>
        <v>4</v>
      </c>
      <c r="T39" s="70">
        <f t="shared" si="11"/>
        <v>2</v>
      </c>
      <c r="U39" s="70">
        <f t="shared" si="12"/>
        <v>1</v>
      </c>
      <c r="V39" s="66">
        <f t="shared" si="3"/>
        <v>37</v>
      </c>
      <c r="W39" s="66" t="str">
        <f t="shared" si="13"/>
        <v/>
      </c>
    </row>
    <row r="40" spans="1:23" ht="12.75" x14ac:dyDescent="0.2">
      <c r="A40" s="66">
        <v>38</v>
      </c>
      <c r="B40" s="66">
        <f t="shared" si="0"/>
        <v>8</v>
      </c>
      <c r="C40" s="67">
        <f t="shared" si="1"/>
        <v>72</v>
      </c>
      <c r="D40" s="68">
        <f t="shared" si="4"/>
        <v>7</v>
      </c>
      <c r="E40" s="71">
        <f t="shared" si="5"/>
        <v>79</v>
      </c>
      <c r="F40" s="67">
        <v>0</v>
      </c>
      <c r="G40" s="67">
        <v>2</v>
      </c>
      <c r="H40" s="67">
        <v>6</v>
      </c>
      <c r="I40" s="67">
        <v>0</v>
      </c>
      <c r="J40" s="67">
        <f t="shared" si="14"/>
        <v>16</v>
      </c>
      <c r="K40" s="67">
        <f t="shared" si="14"/>
        <v>16</v>
      </c>
      <c r="L40" s="67">
        <f t="shared" si="14"/>
        <v>16</v>
      </c>
      <c r="M40" s="67">
        <f t="shared" si="15"/>
        <v>12</v>
      </c>
      <c r="N40" s="67">
        <f t="shared" si="15"/>
        <v>12</v>
      </c>
      <c r="P40" s="70">
        <f t="shared" si="7"/>
        <v>0</v>
      </c>
      <c r="Q40" s="70">
        <f t="shared" si="8"/>
        <v>0</v>
      </c>
      <c r="R40" s="70">
        <f t="shared" si="9"/>
        <v>0</v>
      </c>
      <c r="S40" s="70">
        <f t="shared" si="10"/>
        <v>4</v>
      </c>
      <c r="T40" s="70">
        <f t="shared" si="11"/>
        <v>2</v>
      </c>
      <c r="U40" s="70">
        <f t="shared" si="12"/>
        <v>1</v>
      </c>
      <c r="V40" s="66">
        <f t="shared" si="3"/>
        <v>38</v>
      </c>
      <c r="W40" s="66" t="str">
        <f t="shared" si="13"/>
        <v/>
      </c>
    </row>
    <row r="41" spans="1:23" ht="12.75" x14ac:dyDescent="0.2">
      <c r="A41" s="66">
        <v>39</v>
      </c>
      <c r="B41" s="66">
        <f t="shared" si="0"/>
        <v>8</v>
      </c>
      <c r="C41" s="67">
        <f t="shared" si="1"/>
        <v>76</v>
      </c>
      <c r="D41" s="68">
        <f t="shared" si="4"/>
        <v>7</v>
      </c>
      <c r="E41" s="71">
        <f t="shared" si="5"/>
        <v>83</v>
      </c>
      <c r="F41" s="67">
        <v>0</v>
      </c>
      <c r="G41" s="67">
        <v>1</v>
      </c>
      <c r="H41" s="67">
        <v>7</v>
      </c>
      <c r="I41" s="67">
        <v>0</v>
      </c>
      <c r="J41" s="67">
        <f t="shared" si="14"/>
        <v>16</v>
      </c>
      <c r="K41" s="67">
        <f t="shared" si="14"/>
        <v>16</v>
      </c>
      <c r="L41" s="67">
        <f t="shared" si="14"/>
        <v>16</v>
      </c>
      <c r="M41" s="67">
        <f t="shared" si="15"/>
        <v>14</v>
      </c>
      <c r="N41" s="67">
        <f t="shared" si="15"/>
        <v>14</v>
      </c>
      <c r="P41" s="70">
        <f t="shared" si="7"/>
        <v>0</v>
      </c>
      <c r="Q41" s="70">
        <f t="shared" si="8"/>
        <v>0</v>
      </c>
      <c r="R41" s="70">
        <f t="shared" si="9"/>
        <v>0</v>
      </c>
      <c r="S41" s="70">
        <f t="shared" si="10"/>
        <v>4</v>
      </c>
      <c r="T41" s="70">
        <f t="shared" si="11"/>
        <v>2</v>
      </c>
      <c r="U41" s="70">
        <f t="shared" si="12"/>
        <v>1</v>
      </c>
      <c r="V41" s="66">
        <f t="shared" si="3"/>
        <v>39</v>
      </c>
      <c r="W41" s="66" t="str">
        <f t="shared" si="13"/>
        <v/>
      </c>
    </row>
    <row r="42" spans="1:23" ht="12.75" x14ac:dyDescent="0.2">
      <c r="A42" s="66">
        <v>40</v>
      </c>
      <c r="B42" s="66">
        <f t="shared" si="0"/>
        <v>8</v>
      </c>
      <c r="C42" s="67">
        <f t="shared" si="1"/>
        <v>80</v>
      </c>
      <c r="D42" s="68">
        <f t="shared" si="4"/>
        <v>7</v>
      </c>
      <c r="E42" s="71">
        <f t="shared" si="5"/>
        <v>87</v>
      </c>
      <c r="F42" s="67">
        <v>0</v>
      </c>
      <c r="G42" s="67">
        <v>0</v>
      </c>
      <c r="H42" s="67">
        <v>8</v>
      </c>
      <c r="I42" s="67">
        <v>0</v>
      </c>
      <c r="J42" s="67">
        <f t="shared" ref="J42:L61" si="16">$F42*1+$G42*2+$H42*2+$I42*3</f>
        <v>16</v>
      </c>
      <c r="K42" s="67">
        <f t="shared" si="16"/>
        <v>16</v>
      </c>
      <c r="L42" s="67">
        <f t="shared" si="16"/>
        <v>16</v>
      </c>
      <c r="M42" s="67">
        <f t="shared" si="15"/>
        <v>16</v>
      </c>
      <c r="N42" s="67">
        <f t="shared" si="15"/>
        <v>16</v>
      </c>
      <c r="P42" s="70">
        <f t="shared" si="7"/>
        <v>0</v>
      </c>
      <c r="Q42" s="70">
        <f t="shared" si="8"/>
        <v>0</v>
      </c>
      <c r="R42" s="70">
        <f t="shared" si="9"/>
        <v>0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3"/>
        <v>40</v>
      </c>
      <c r="W42" s="66" t="str">
        <f t="shared" si="13"/>
        <v/>
      </c>
    </row>
    <row r="43" spans="1:23" ht="12.75" x14ac:dyDescent="0.2">
      <c r="A43" s="66">
        <v>41</v>
      </c>
      <c r="B43" s="66">
        <f t="shared" si="0"/>
        <v>9</v>
      </c>
      <c r="C43" s="67">
        <f t="shared" si="1"/>
        <v>74</v>
      </c>
      <c r="D43" s="68">
        <f t="shared" si="4"/>
        <v>8</v>
      </c>
      <c r="E43" s="71">
        <f t="shared" si="5"/>
        <v>82</v>
      </c>
      <c r="F43" s="67">
        <v>0</v>
      </c>
      <c r="G43" s="67">
        <v>4</v>
      </c>
      <c r="H43" s="67">
        <v>5</v>
      </c>
      <c r="I43" s="67">
        <v>0</v>
      </c>
      <c r="J43" s="67">
        <f t="shared" si="16"/>
        <v>18</v>
      </c>
      <c r="K43" s="67">
        <f t="shared" si="16"/>
        <v>18</v>
      </c>
      <c r="L43" s="67">
        <f t="shared" si="16"/>
        <v>18</v>
      </c>
      <c r="M43" s="67">
        <f t="shared" si="15"/>
        <v>10</v>
      </c>
      <c r="N43" s="67">
        <f t="shared" si="15"/>
        <v>10</v>
      </c>
      <c r="P43" s="70">
        <f t="shared" si="7"/>
        <v>0</v>
      </c>
      <c r="Q43" s="70">
        <f t="shared" si="8"/>
        <v>0</v>
      </c>
      <c r="R43" s="70">
        <f t="shared" si="9"/>
        <v>1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3"/>
        <v>41</v>
      </c>
      <c r="W43" s="66" t="str">
        <f t="shared" si="13"/>
        <v/>
      </c>
    </row>
    <row r="44" spans="1:23" ht="12.75" x14ac:dyDescent="0.2">
      <c r="A44" s="66">
        <v>42</v>
      </c>
      <c r="B44" s="66">
        <f t="shared" si="0"/>
        <v>9</v>
      </c>
      <c r="C44" s="67">
        <f t="shared" si="1"/>
        <v>78</v>
      </c>
      <c r="D44" s="68">
        <f t="shared" si="4"/>
        <v>8</v>
      </c>
      <c r="E44" s="71">
        <f t="shared" si="5"/>
        <v>86</v>
      </c>
      <c r="F44" s="67">
        <v>0</v>
      </c>
      <c r="G44" s="67">
        <v>3</v>
      </c>
      <c r="H44" s="67">
        <v>6</v>
      </c>
      <c r="I44" s="67">
        <v>0</v>
      </c>
      <c r="J44" s="67">
        <f t="shared" si="16"/>
        <v>18</v>
      </c>
      <c r="K44" s="67">
        <f t="shared" si="16"/>
        <v>18</v>
      </c>
      <c r="L44" s="67">
        <f t="shared" si="16"/>
        <v>18</v>
      </c>
      <c r="M44" s="67">
        <f t="shared" si="15"/>
        <v>12</v>
      </c>
      <c r="N44" s="67">
        <f t="shared" si="15"/>
        <v>12</v>
      </c>
      <c r="P44" s="70">
        <f t="shared" si="7"/>
        <v>0</v>
      </c>
      <c r="Q44" s="70">
        <f t="shared" si="8"/>
        <v>0</v>
      </c>
      <c r="R44" s="70">
        <f t="shared" si="9"/>
        <v>1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3"/>
        <v>42</v>
      </c>
      <c r="W44" s="66" t="str">
        <f t="shared" si="13"/>
        <v/>
      </c>
    </row>
    <row r="45" spans="1:23" ht="12.75" x14ac:dyDescent="0.2">
      <c r="A45" s="66">
        <v>43</v>
      </c>
      <c r="B45" s="66">
        <f t="shared" si="0"/>
        <v>9</v>
      </c>
      <c r="C45" s="67">
        <f t="shared" si="1"/>
        <v>82</v>
      </c>
      <c r="D45" s="68">
        <f t="shared" si="4"/>
        <v>8</v>
      </c>
      <c r="E45" s="71">
        <f t="shared" si="5"/>
        <v>90</v>
      </c>
      <c r="F45" s="67">
        <v>0</v>
      </c>
      <c r="G45" s="67">
        <v>2</v>
      </c>
      <c r="H45" s="67">
        <v>7</v>
      </c>
      <c r="I45" s="67">
        <v>0</v>
      </c>
      <c r="J45" s="67">
        <f t="shared" si="16"/>
        <v>18</v>
      </c>
      <c r="K45" s="67">
        <f t="shared" si="16"/>
        <v>18</v>
      </c>
      <c r="L45" s="67">
        <f t="shared" si="16"/>
        <v>18</v>
      </c>
      <c r="M45" s="67">
        <f t="shared" si="15"/>
        <v>14</v>
      </c>
      <c r="N45" s="67">
        <f t="shared" si="15"/>
        <v>14</v>
      </c>
      <c r="P45" s="70">
        <f t="shared" si="7"/>
        <v>0</v>
      </c>
      <c r="Q45" s="70">
        <f t="shared" si="8"/>
        <v>0</v>
      </c>
      <c r="R45" s="70">
        <f t="shared" si="9"/>
        <v>1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3"/>
        <v>43</v>
      </c>
      <c r="W45" s="66" t="str">
        <f t="shared" si="13"/>
        <v/>
      </c>
    </row>
    <row r="46" spans="1:23" ht="12.75" x14ac:dyDescent="0.2">
      <c r="A46" s="66">
        <v>44</v>
      </c>
      <c r="B46" s="66">
        <f t="shared" si="0"/>
        <v>9</v>
      </c>
      <c r="C46" s="67">
        <f t="shared" si="1"/>
        <v>86</v>
      </c>
      <c r="D46" s="68">
        <f t="shared" si="4"/>
        <v>8</v>
      </c>
      <c r="E46" s="71">
        <f t="shared" si="5"/>
        <v>94</v>
      </c>
      <c r="F46" s="67">
        <v>0</v>
      </c>
      <c r="G46" s="67">
        <v>1</v>
      </c>
      <c r="H46" s="67">
        <v>8</v>
      </c>
      <c r="I46" s="67">
        <v>0</v>
      </c>
      <c r="J46" s="67">
        <f t="shared" si="16"/>
        <v>18</v>
      </c>
      <c r="K46" s="67">
        <f t="shared" si="16"/>
        <v>18</v>
      </c>
      <c r="L46" s="67">
        <f t="shared" si="16"/>
        <v>18</v>
      </c>
      <c r="M46" s="67">
        <f t="shared" si="15"/>
        <v>16</v>
      </c>
      <c r="N46" s="67">
        <f t="shared" si="15"/>
        <v>16</v>
      </c>
      <c r="P46" s="70">
        <f t="shared" si="7"/>
        <v>0</v>
      </c>
      <c r="Q46" s="70">
        <f t="shared" si="8"/>
        <v>0</v>
      </c>
      <c r="R46" s="70">
        <f t="shared" si="9"/>
        <v>1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3"/>
        <v>44</v>
      </c>
      <c r="W46" s="66" t="str">
        <f t="shared" si="13"/>
        <v/>
      </c>
    </row>
    <row r="47" spans="1:23" ht="12.75" x14ac:dyDescent="0.2">
      <c r="A47" s="66">
        <v>45</v>
      </c>
      <c r="B47" s="66">
        <f t="shared" si="0"/>
        <v>9</v>
      </c>
      <c r="C47" s="67">
        <f t="shared" si="1"/>
        <v>90</v>
      </c>
      <c r="D47" s="68">
        <f t="shared" si="4"/>
        <v>8</v>
      </c>
      <c r="E47" s="71">
        <f t="shared" si="5"/>
        <v>98</v>
      </c>
      <c r="F47" s="67">
        <v>0</v>
      </c>
      <c r="G47" s="67">
        <v>0</v>
      </c>
      <c r="H47" s="67">
        <v>9</v>
      </c>
      <c r="I47" s="67">
        <v>0</v>
      </c>
      <c r="J47" s="67">
        <f t="shared" si="16"/>
        <v>18</v>
      </c>
      <c r="K47" s="67">
        <f t="shared" si="16"/>
        <v>18</v>
      </c>
      <c r="L47" s="67">
        <f t="shared" si="16"/>
        <v>18</v>
      </c>
      <c r="M47" s="67">
        <f t="shared" si="15"/>
        <v>18</v>
      </c>
      <c r="N47" s="67">
        <f t="shared" si="15"/>
        <v>18</v>
      </c>
      <c r="P47" s="70">
        <f t="shared" si="7"/>
        <v>0</v>
      </c>
      <c r="Q47" s="70">
        <f t="shared" si="8"/>
        <v>0</v>
      </c>
      <c r="R47" s="70">
        <f t="shared" si="9"/>
        <v>1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3"/>
        <v>45</v>
      </c>
      <c r="W47" s="66" t="str">
        <f t="shared" si="13"/>
        <v/>
      </c>
    </row>
    <row r="48" spans="1:23" ht="12.75" x14ac:dyDescent="0.2">
      <c r="A48" s="66">
        <v>46</v>
      </c>
      <c r="B48" s="66">
        <f t="shared" si="0"/>
        <v>10</v>
      </c>
      <c r="C48" s="67">
        <f t="shared" si="1"/>
        <v>84</v>
      </c>
      <c r="D48" s="68">
        <f t="shared" si="4"/>
        <v>9</v>
      </c>
      <c r="E48" s="71">
        <f t="shared" si="5"/>
        <v>93</v>
      </c>
      <c r="F48" s="67">
        <v>0</v>
      </c>
      <c r="G48" s="67">
        <v>4</v>
      </c>
      <c r="H48" s="67">
        <v>6</v>
      </c>
      <c r="I48" s="67">
        <v>0</v>
      </c>
      <c r="J48" s="67">
        <f t="shared" si="16"/>
        <v>20</v>
      </c>
      <c r="K48" s="67">
        <f t="shared" si="16"/>
        <v>20</v>
      </c>
      <c r="L48" s="67">
        <f t="shared" si="16"/>
        <v>20</v>
      </c>
      <c r="M48" s="67">
        <f t="shared" si="15"/>
        <v>12</v>
      </c>
      <c r="N48" s="67">
        <f t="shared" si="15"/>
        <v>12</v>
      </c>
      <c r="P48" s="70">
        <f t="shared" si="7"/>
        <v>0</v>
      </c>
      <c r="Q48" s="70">
        <f t="shared" si="8"/>
        <v>0</v>
      </c>
      <c r="R48" s="70">
        <f t="shared" si="9"/>
        <v>2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3"/>
        <v>46</v>
      </c>
      <c r="W48" s="66" t="str">
        <f t="shared" si="13"/>
        <v/>
      </c>
    </row>
    <row r="49" spans="1:23" ht="12.75" x14ac:dyDescent="0.2">
      <c r="A49" s="66">
        <v>47</v>
      </c>
      <c r="B49" s="66">
        <f t="shared" si="0"/>
        <v>10</v>
      </c>
      <c r="C49" s="67">
        <f t="shared" si="1"/>
        <v>88</v>
      </c>
      <c r="D49" s="68">
        <f t="shared" si="4"/>
        <v>9</v>
      </c>
      <c r="E49" s="71">
        <f t="shared" si="5"/>
        <v>97</v>
      </c>
      <c r="F49" s="67">
        <v>0</v>
      </c>
      <c r="G49" s="67">
        <v>3</v>
      </c>
      <c r="H49" s="67">
        <v>7</v>
      </c>
      <c r="I49" s="67">
        <v>0</v>
      </c>
      <c r="J49" s="67">
        <f t="shared" si="16"/>
        <v>20</v>
      </c>
      <c r="K49" s="67">
        <f t="shared" si="16"/>
        <v>20</v>
      </c>
      <c r="L49" s="67">
        <f t="shared" si="16"/>
        <v>20</v>
      </c>
      <c r="M49" s="67">
        <f t="shared" si="15"/>
        <v>14</v>
      </c>
      <c r="N49" s="67">
        <f t="shared" si="15"/>
        <v>14</v>
      </c>
      <c r="P49" s="70">
        <f t="shared" si="7"/>
        <v>0</v>
      </c>
      <c r="Q49" s="70">
        <f t="shared" si="8"/>
        <v>0</v>
      </c>
      <c r="R49" s="70">
        <f t="shared" si="9"/>
        <v>2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3"/>
        <v>47</v>
      </c>
      <c r="W49" s="66" t="str">
        <f t="shared" si="13"/>
        <v/>
      </c>
    </row>
    <row r="50" spans="1:23" ht="12.75" x14ac:dyDescent="0.2">
      <c r="A50" s="66">
        <v>48</v>
      </c>
      <c r="B50" s="66">
        <f t="shared" si="0"/>
        <v>10</v>
      </c>
      <c r="C50" s="67">
        <f t="shared" si="1"/>
        <v>92</v>
      </c>
      <c r="D50" s="68">
        <f t="shared" si="4"/>
        <v>9</v>
      </c>
      <c r="E50" s="71">
        <f t="shared" si="5"/>
        <v>101</v>
      </c>
      <c r="F50" s="67">
        <v>0</v>
      </c>
      <c r="G50" s="67">
        <v>2</v>
      </c>
      <c r="H50" s="67">
        <v>8</v>
      </c>
      <c r="I50" s="67">
        <v>0</v>
      </c>
      <c r="J50" s="67">
        <f t="shared" si="16"/>
        <v>20</v>
      </c>
      <c r="K50" s="67">
        <f t="shared" si="16"/>
        <v>20</v>
      </c>
      <c r="L50" s="67">
        <f t="shared" si="16"/>
        <v>20</v>
      </c>
      <c r="M50" s="67">
        <f t="shared" si="15"/>
        <v>16</v>
      </c>
      <c r="N50" s="67">
        <f t="shared" si="15"/>
        <v>16</v>
      </c>
      <c r="P50" s="70">
        <f t="shared" si="7"/>
        <v>0</v>
      </c>
      <c r="Q50" s="70">
        <f t="shared" si="8"/>
        <v>0</v>
      </c>
      <c r="R50" s="70">
        <f t="shared" si="9"/>
        <v>2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3"/>
        <v>48</v>
      </c>
      <c r="W50" s="66" t="str">
        <f t="shared" si="13"/>
        <v/>
      </c>
    </row>
    <row r="51" spans="1:23" ht="12.75" x14ac:dyDescent="0.2">
      <c r="A51" s="66">
        <v>49</v>
      </c>
      <c r="B51" s="66">
        <f t="shared" si="0"/>
        <v>10</v>
      </c>
      <c r="C51" s="67">
        <f t="shared" si="1"/>
        <v>96</v>
      </c>
      <c r="D51" s="68">
        <f t="shared" si="4"/>
        <v>9</v>
      </c>
      <c r="E51" s="71">
        <f t="shared" si="5"/>
        <v>105</v>
      </c>
      <c r="F51" s="67">
        <v>0</v>
      </c>
      <c r="G51" s="67">
        <v>1</v>
      </c>
      <c r="H51" s="67">
        <v>9</v>
      </c>
      <c r="I51" s="67">
        <v>0</v>
      </c>
      <c r="J51" s="67">
        <f t="shared" si="16"/>
        <v>20</v>
      </c>
      <c r="K51" s="67">
        <f t="shared" si="16"/>
        <v>20</v>
      </c>
      <c r="L51" s="67">
        <f t="shared" si="16"/>
        <v>20</v>
      </c>
      <c r="M51" s="67">
        <f t="shared" si="15"/>
        <v>18</v>
      </c>
      <c r="N51" s="67">
        <f t="shared" si="15"/>
        <v>18</v>
      </c>
      <c r="P51" s="70">
        <f t="shared" si="7"/>
        <v>0</v>
      </c>
      <c r="Q51" s="70">
        <f t="shared" si="8"/>
        <v>0</v>
      </c>
      <c r="R51" s="70">
        <f t="shared" si="9"/>
        <v>2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3"/>
        <v>49</v>
      </c>
      <c r="W51" s="66" t="str">
        <f t="shared" si="13"/>
        <v/>
      </c>
    </row>
    <row r="52" spans="1:23" ht="12.75" x14ac:dyDescent="0.2">
      <c r="A52" s="66">
        <v>50</v>
      </c>
      <c r="B52" s="66">
        <f t="shared" si="0"/>
        <v>10</v>
      </c>
      <c r="C52" s="67">
        <f t="shared" si="1"/>
        <v>100</v>
      </c>
      <c r="D52" s="68">
        <f t="shared" si="4"/>
        <v>9</v>
      </c>
      <c r="E52" s="71">
        <f t="shared" si="5"/>
        <v>109</v>
      </c>
      <c r="F52" s="67">
        <v>0</v>
      </c>
      <c r="G52" s="67">
        <v>0</v>
      </c>
      <c r="H52" s="67">
        <v>10</v>
      </c>
      <c r="I52" s="67">
        <v>0</v>
      </c>
      <c r="J52" s="67">
        <f t="shared" si="16"/>
        <v>20</v>
      </c>
      <c r="K52" s="67">
        <f t="shared" si="16"/>
        <v>20</v>
      </c>
      <c r="L52" s="67">
        <f t="shared" si="16"/>
        <v>20</v>
      </c>
      <c r="M52" s="67">
        <f t="shared" si="15"/>
        <v>20</v>
      </c>
      <c r="N52" s="67">
        <f t="shared" si="15"/>
        <v>20</v>
      </c>
      <c r="P52" s="70">
        <f t="shared" si="7"/>
        <v>0</v>
      </c>
      <c r="Q52" s="70">
        <f t="shared" si="8"/>
        <v>0</v>
      </c>
      <c r="R52" s="70">
        <f t="shared" si="9"/>
        <v>2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3"/>
        <v>50</v>
      </c>
      <c r="W52" s="66" t="str">
        <f t="shared" si="13"/>
        <v/>
      </c>
    </row>
    <row r="53" spans="1:23" ht="12.75" x14ac:dyDescent="0.2">
      <c r="A53" s="66">
        <v>51</v>
      </c>
      <c r="B53" s="66">
        <f t="shared" si="0"/>
        <v>11</v>
      </c>
      <c r="C53" s="67">
        <f t="shared" si="1"/>
        <v>94</v>
      </c>
      <c r="D53" s="68">
        <f t="shared" si="4"/>
        <v>10</v>
      </c>
      <c r="E53" s="71">
        <f t="shared" si="5"/>
        <v>104</v>
      </c>
      <c r="F53" s="67">
        <v>0</v>
      </c>
      <c r="G53" s="67">
        <v>4</v>
      </c>
      <c r="H53" s="67">
        <v>7</v>
      </c>
      <c r="I53" s="67">
        <v>0</v>
      </c>
      <c r="J53" s="67">
        <f t="shared" si="16"/>
        <v>22</v>
      </c>
      <c r="K53" s="67">
        <f t="shared" si="16"/>
        <v>22</v>
      </c>
      <c r="L53" s="67">
        <f t="shared" si="16"/>
        <v>22</v>
      </c>
      <c r="M53" s="67">
        <f t="shared" si="15"/>
        <v>14</v>
      </c>
      <c r="N53" s="67">
        <f t="shared" si="15"/>
        <v>14</v>
      </c>
      <c r="P53" s="70">
        <f t="shared" si="7"/>
        <v>0</v>
      </c>
      <c r="Q53" s="70">
        <f t="shared" si="8"/>
        <v>0</v>
      </c>
      <c r="R53" s="70">
        <f t="shared" si="9"/>
        <v>3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3"/>
        <v>51</v>
      </c>
      <c r="W53" s="66" t="str">
        <f t="shared" si="13"/>
        <v/>
      </c>
    </row>
    <row r="54" spans="1:23" ht="12.75" x14ac:dyDescent="0.2">
      <c r="A54" s="66">
        <v>52</v>
      </c>
      <c r="B54" s="66">
        <f t="shared" si="0"/>
        <v>11</v>
      </c>
      <c r="C54" s="67">
        <f t="shared" si="1"/>
        <v>98</v>
      </c>
      <c r="D54" s="68">
        <f t="shared" si="4"/>
        <v>10</v>
      </c>
      <c r="E54" s="71">
        <f t="shared" si="5"/>
        <v>108</v>
      </c>
      <c r="F54" s="67">
        <v>0</v>
      </c>
      <c r="G54" s="67">
        <v>3</v>
      </c>
      <c r="H54" s="67">
        <v>8</v>
      </c>
      <c r="I54" s="67">
        <v>0</v>
      </c>
      <c r="J54" s="67">
        <f t="shared" si="16"/>
        <v>22</v>
      </c>
      <c r="K54" s="67">
        <f t="shared" si="16"/>
        <v>22</v>
      </c>
      <c r="L54" s="67">
        <f t="shared" si="16"/>
        <v>22</v>
      </c>
      <c r="M54" s="67">
        <f t="shared" si="15"/>
        <v>16</v>
      </c>
      <c r="N54" s="67">
        <f t="shared" si="15"/>
        <v>16</v>
      </c>
      <c r="P54" s="70">
        <f t="shared" si="7"/>
        <v>0</v>
      </c>
      <c r="Q54" s="70">
        <f t="shared" si="8"/>
        <v>0</v>
      </c>
      <c r="R54" s="70">
        <f t="shared" si="9"/>
        <v>3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3"/>
        <v>52</v>
      </c>
      <c r="W54" s="66" t="str">
        <f t="shared" si="13"/>
        <v/>
      </c>
    </row>
    <row r="55" spans="1:23" ht="12.75" x14ac:dyDescent="0.2">
      <c r="A55" s="66">
        <v>53</v>
      </c>
      <c r="B55" s="66">
        <f t="shared" si="0"/>
        <v>11</v>
      </c>
      <c r="C55" s="67">
        <f t="shared" si="1"/>
        <v>102</v>
      </c>
      <c r="D55" s="68">
        <f t="shared" si="4"/>
        <v>10</v>
      </c>
      <c r="E55" s="71">
        <f t="shared" si="5"/>
        <v>112</v>
      </c>
      <c r="F55" s="67">
        <v>0</v>
      </c>
      <c r="G55" s="67">
        <v>2</v>
      </c>
      <c r="H55" s="67">
        <v>9</v>
      </c>
      <c r="I55" s="67">
        <v>0</v>
      </c>
      <c r="J55" s="67">
        <f t="shared" si="16"/>
        <v>22</v>
      </c>
      <c r="K55" s="67">
        <f t="shared" si="16"/>
        <v>22</v>
      </c>
      <c r="L55" s="67">
        <f t="shared" si="16"/>
        <v>22</v>
      </c>
      <c r="M55" s="67">
        <f t="shared" si="15"/>
        <v>18</v>
      </c>
      <c r="N55" s="67">
        <f t="shared" si="15"/>
        <v>18</v>
      </c>
      <c r="P55" s="70">
        <f t="shared" si="7"/>
        <v>0</v>
      </c>
      <c r="Q55" s="70">
        <f t="shared" si="8"/>
        <v>0</v>
      </c>
      <c r="R55" s="70">
        <f t="shared" si="9"/>
        <v>3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3"/>
        <v>53</v>
      </c>
      <c r="W55" s="66" t="str">
        <f t="shared" si="13"/>
        <v/>
      </c>
    </row>
    <row r="56" spans="1:23" ht="12.75" x14ac:dyDescent="0.2">
      <c r="A56" s="66">
        <v>54</v>
      </c>
      <c r="B56" s="66">
        <f t="shared" si="0"/>
        <v>11</v>
      </c>
      <c r="C56" s="67">
        <f t="shared" si="1"/>
        <v>106</v>
      </c>
      <c r="D56" s="68">
        <f t="shared" si="4"/>
        <v>10</v>
      </c>
      <c r="E56" s="71">
        <f t="shared" si="5"/>
        <v>116</v>
      </c>
      <c r="F56" s="67">
        <v>0</v>
      </c>
      <c r="G56" s="67">
        <v>1</v>
      </c>
      <c r="H56" s="67">
        <v>10</v>
      </c>
      <c r="I56" s="67">
        <v>0</v>
      </c>
      <c r="J56" s="67">
        <f t="shared" si="16"/>
        <v>22</v>
      </c>
      <c r="K56" s="67">
        <f t="shared" si="16"/>
        <v>22</v>
      </c>
      <c r="L56" s="67">
        <f t="shared" si="16"/>
        <v>22</v>
      </c>
      <c r="M56" s="67">
        <f t="shared" si="15"/>
        <v>20</v>
      </c>
      <c r="N56" s="67">
        <f t="shared" si="15"/>
        <v>20</v>
      </c>
      <c r="P56" s="70">
        <f t="shared" si="7"/>
        <v>0</v>
      </c>
      <c r="Q56" s="70">
        <f t="shared" si="8"/>
        <v>0</v>
      </c>
      <c r="R56" s="70">
        <f t="shared" si="9"/>
        <v>3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3"/>
        <v>54</v>
      </c>
      <c r="W56" s="66" t="str">
        <f t="shared" si="13"/>
        <v/>
      </c>
    </row>
    <row r="57" spans="1:23" ht="12.75" x14ac:dyDescent="0.2">
      <c r="A57" s="66">
        <v>55</v>
      </c>
      <c r="B57" s="66">
        <f t="shared" si="0"/>
        <v>11</v>
      </c>
      <c r="C57" s="67">
        <f t="shared" si="1"/>
        <v>110</v>
      </c>
      <c r="D57" s="68">
        <f t="shared" si="4"/>
        <v>10</v>
      </c>
      <c r="E57" s="71">
        <f t="shared" si="5"/>
        <v>120</v>
      </c>
      <c r="F57" s="67">
        <v>0</v>
      </c>
      <c r="G57" s="67">
        <v>0</v>
      </c>
      <c r="H57" s="67">
        <v>11</v>
      </c>
      <c r="I57" s="67">
        <v>0</v>
      </c>
      <c r="J57" s="67">
        <f t="shared" si="16"/>
        <v>22</v>
      </c>
      <c r="K57" s="67">
        <f t="shared" si="16"/>
        <v>22</v>
      </c>
      <c r="L57" s="67">
        <f t="shared" si="16"/>
        <v>22</v>
      </c>
      <c r="M57" s="67">
        <f t="shared" si="15"/>
        <v>22</v>
      </c>
      <c r="N57" s="67">
        <f t="shared" si="15"/>
        <v>22</v>
      </c>
      <c r="P57" s="70">
        <f t="shared" si="7"/>
        <v>0</v>
      </c>
      <c r="Q57" s="70">
        <f t="shared" si="8"/>
        <v>0</v>
      </c>
      <c r="R57" s="70">
        <f t="shared" si="9"/>
        <v>3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3"/>
        <v>55</v>
      </c>
      <c r="W57" s="66" t="str">
        <f t="shared" si="13"/>
        <v/>
      </c>
    </row>
    <row r="58" spans="1:23" ht="12.75" x14ac:dyDescent="0.2">
      <c r="A58" s="66">
        <v>56</v>
      </c>
      <c r="B58" s="66">
        <f t="shared" si="0"/>
        <v>12</v>
      </c>
      <c r="C58" s="67">
        <f t="shared" si="1"/>
        <v>104</v>
      </c>
      <c r="D58" s="68">
        <f t="shared" si="4"/>
        <v>11</v>
      </c>
      <c r="E58" s="71">
        <f t="shared" si="5"/>
        <v>115</v>
      </c>
      <c r="F58" s="67">
        <v>0</v>
      </c>
      <c r="G58" s="67">
        <v>4</v>
      </c>
      <c r="H58" s="67">
        <v>8</v>
      </c>
      <c r="I58" s="67">
        <v>0</v>
      </c>
      <c r="J58" s="67">
        <f t="shared" si="16"/>
        <v>24</v>
      </c>
      <c r="K58" s="67">
        <f t="shared" si="16"/>
        <v>24</v>
      </c>
      <c r="L58" s="67">
        <f t="shared" si="16"/>
        <v>24</v>
      </c>
      <c r="M58" s="67">
        <f t="shared" si="15"/>
        <v>16</v>
      </c>
      <c r="N58" s="67">
        <f t="shared" si="15"/>
        <v>16</v>
      </c>
      <c r="P58" s="70">
        <f t="shared" si="7"/>
        <v>0</v>
      </c>
      <c r="Q58" s="70">
        <f t="shared" si="8"/>
        <v>0</v>
      </c>
      <c r="R58" s="70">
        <f t="shared" si="9"/>
        <v>4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3"/>
        <v>56</v>
      </c>
      <c r="W58" s="66" t="str">
        <f t="shared" si="13"/>
        <v/>
      </c>
    </row>
    <row r="59" spans="1:23" ht="12.75" x14ac:dyDescent="0.2">
      <c r="A59" s="66">
        <v>57</v>
      </c>
      <c r="B59" s="66">
        <f t="shared" si="0"/>
        <v>12</v>
      </c>
      <c r="C59" s="67">
        <f t="shared" si="1"/>
        <v>108</v>
      </c>
      <c r="D59" s="68">
        <f t="shared" si="4"/>
        <v>11</v>
      </c>
      <c r="E59" s="71">
        <f t="shared" si="5"/>
        <v>119</v>
      </c>
      <c r="F59" s="67">
        <v>0</v>
      </c>
      <c r="G59" s="67">
        <v>3</v>
      </c>
      <c r="H59" s="67">
        <v>9</v>
      </c>
      <c r="I59" s="67">
        <v>0</v>
      </c>
      <c r="J59" s="67">
        <f t="shared" si="16"/>
        <v>24</v>
      </c>
      <c r="K59" s="67">
        <f t="shared" si="16"/>
        <v>24</v>
      </c>
      <c r="L59" s="67">
        <f t="shared" si="16"/>
        <v>24</v>
      </c>
      <c r="M59" s="67">
        <f t="shared" si="15"/>
        <v>18</v>
      </c>
      <c r="N59" s="67">
        <f t="shared" si="15"/>
        <v>18</v>
      </c>
      <c r="P59" s="70">
        <f t="shared" si="7"/>
        <v>0</v>
      </c>
      <c r="Q59" s="70">
        <f t="shared" si="8"/>
        <v>0</v>
      </c>
      <c r="R59" s="70">
        <f t="shared" si="9"/>
        <v>4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3"/>
        <v>57</v>
      </c>
      <c r="W59" s="66" t="str">
        <f t="shared" si="13"/>
        <v/>
      </c>
    </row>
    <row r="60" spans="1:23" ht="12.75" x14ac:dyDescent="0.2">
      <c r="A60" s="66">
        <v>58</v>
      </c>
      <c r="B60" s="66">
        <f t="shared" si="0"/>
        <v>12</v>
      </c>
      <c r="C60" s="67">
        <f t="shared" si="1"/>
        <v>112</v>
      </c>
      <c r="D60" s="68">
        <f t="shared" si="4"/>
        <v>11</v>
      </c>
      <c r="E60" s="71">
        <f t="shared" si="5"/>
        <v>123</v>
      </c>
      <c r="F60" s="67">
        <v>0</v>
      </c>
      <c r="G60" s="67">
        <v>2</v>
      </c>
      <c r="H60" s="67">
        <v>10</v>
      </c>
      <c r="I60" s="67">
        <v>0</v>
      </c>
      <c r="J60" s="67">
        <f t="shared" si="16"/>
        <v>24</v>
      </c>
      <c r="K60" s="67">
        <f t="shared" si="16"/>
        <v>24</v>
      </c>
      <c r="L60" s="67">
        <f t="shared" si="16"/>
        <v>24</v>
      </c>
      <c r="M60" s="67">
        <f t="shared" si="15"/>
        <v>20</v>
      </c>
      <c r="N60" s="67">
        <f t="shared" si="15"/>
        <v>20</v>
      </c>
      <c r="P60" s="70">
        <f t="shared" si="7"/>
        <v>0</v>
      </c>
      <c r="Q60" s="70">
        <f t="shared" si="8"/>
        <v>0</v>
      </c>
      <c r="R60" s="70">
        <f t="shared" si="9"/>
        <v>4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3"/>
        <v>58</v>
      </c>
      <c r="W60" s="66" t="str">
        <f t="shared" si="13"/>
        <v/>
      </c>
    </row>
    <row r="61" spans="1:23" ht="12.75" x14ac:dyDescent="0.2">
      <c r="A61" s="66">
        <v>59</v>
      </c>
      <c r="B61" s="66">
        <f t="shared" si="0"/>
        <v>12</v>
      </c>
      <c r="C61" s="67">
        <f t="shared" si="1"/>
        <v>116</v>
      </c>
      <c r="D61" s="68">
        <f t="shared" si="4"/>
        <v>11</v>
      </c>
      <c r="E61" s="71">
        <f t="shared" si="5"/>
        <v>127</v>
      </c>
      <c r="F61" s="67">
        <v>0</v>
      </c>
      <c r="G61" s="67">
        <v>1</v>
      </c>
      <c r="H61" s="67">
        <v>11</v>
      </c>
      <c r="I61" s="67">
        <v>0</v>
      </c>
      <c r="J61" s="67">
        <f t="shared" si="16"/>
        <v>24</v>
      </c>
      <c r="K61" s="67">
        <f t="shared" si="16"/>
        <v>24</v>
      </c>
      <c r="L61" s="67">
        <f t="shared" si="16"/>
        <v>24</v>
      </c>
      <c r="M61" s="67">
        <f t="shared" si="15"/>
        <v>22</v>
      </c>
      <c r="N61" s="67">
        <f t="shared" si="15"/>
        <v>22</v>
      </c>
      <c r="P61" s="70">
        <f t="shared" si="7"/>
        <v>0</v>
      </c>
      <c r="Q61" s="70">
        <f t="shared" si="8"/>
        <v>0</v>
      </c>
      <c r="R61" s="70">
        <f t="shared" si="9"/>
        <v>4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3"/>
        <v>59</v>
      </c>
      <c r="W61" s="66" t="str">
        <f t="shared" si="13"/>
        <v/>
      </c>
    </row>
    <row r="62" spans="1:23" ht="12.75" x14ac:dyDescent="0.2">
      <c r="A62" s="66">
        <v>60</v>
      </c>
      <c r="B62" s="66">
        <f t="shared" si="0"/>
        <v>12</v>
      </c>
      <c r="C62" s="67">
        <f t="shared" si="1"/>
        <v>120</v>
      </c>
      <c r="D62" s="68">
        <f t="shared" si="4"/>
        <v>11</v>
      </c>
      <c r="E62" s="71">
        <f t="shared" si="5"/>
        <v>131</v>
      </c>
      <c r="F62" s="67">
        <v>0</v>
      </c>
      <c r="G62" s="67">
        <v>0</v>
      </c>
      <c r="H62" s="67">
        <v>12</v>
      </c>
      <c r="I62" s="67">
        <v>0</v>
      </c>
      <c r="J62" s="67">
        <f t="shared" ref="J62:L81" si="17">$F62*1+$G62*2+$H62*2+$I62*3</f>
        <v>24</v>
      </c>
      <c r="K62" s="67">
        <f t="shared" si="17"/>
        <v>24</v>
      </c>
      <c r="L62" s="67">
        <f t="shared" si="17"/>
        <v>24</v>
      </c>
      <c r="M62" s="67">
        <f t="shared" si="15"/>
        <v>24</v>
      </c>
      <c r="N62" s="67">
        <f t="shared" si="15"/>
        <v>24</v>
      </c>
      <c r="P62" s="70">
        <f t="shared" si="7"/>
        <v>0</v>
      </c>
      <c r="Q62" s="70">
        <f t="shared" si="8"/>
        <v>0</v>
      </c>
      <c r="R62" s="70">
        <f t="shared" si="9"/>
        <v>4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3"/>
        <v>60</v>
      </c>
      <c r="W62" s="66" t="str">
        <f t="shared" si="13"/>
        <v/>
      </c>
    </row>
    <row r="63" spans="1:23" ht="12.75" x14ac:dyDescent="0.2">
      <c r="A63" s="66">
        <v>61</v>
      </c>
      <c r="B63" s="66">
        <f t="shared" si="0"/>
        <v>13</v>
      </c>
      <c r="C63" s="67">
        <f t="shared" si="1"/>
        <v>114</v>
      </c>
      <c r="D63" s="68">
        <f t="shared" si="4"/>
        <v>12</v>
      </c>
      <c r="E63" s="71">
        <f t="shared" si="5"/>
        <v>126</v>
      </c>
      <c r="F63" s="67">
        <v>0</v>
      </c>
      <c r="G63" s="67">
        <v>4</v>
      </c>
      <c r="H63" s="67">
        <v>9</v>
      </c>
      <c r="I63" s="67">
        <v>0</v>
      </c>
      <c r="J63" s="67">
        <f t="shared" si="17"/>
        <v>26</v>
      </c>
      <c r="K63" s="67">
        <f t="shared" si="17"/>
        <v>26</v>
      </c>
      <c r="L63" s="67">
        <f t="shared" si="17"/>
        <v>26</v>
      </c>
      <c r="M63" s="67">
        <f t="shared" si="15"/>
        <v>18</v>
      </c>
      <c r="N63" s="67">
        <f t="shared" si="15"/>
        <v>18</v>
      </c>
      <c r="P63" s="70">
        <f t="shared" si="7"/>
        <v>0</v>
      </c>
      <c r="Q63" s="70">
        <f t="shared" si="8"/>
        <v>0</v>
      </c>
      <c r="R63" s="70">
        <f t="shared" si="9"/>
        <v>5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3"/>
        <v>61</v>
      </c>
      <c r="W63" s="66" t="str">
        <f t="shared" si="13"/>
        <v/>
      </c>
    </row>
    <row r="64" spans="1:23" ht="12.75" x14ac:dyDescent="0.2">
      <c r="A64" s="66">
        <v>62</v>
      </c>
      <c r="B64" s="66">
        <f t="shared" si="0"/>
        <v>13</v>
      </c>
      <c r="C64" s="67">
        <f t="shared" si="1"/>
        <v>118</v>
      </c>
      <c r="D64" s="68">
        <f t="shared" si="4"/>
        <v>12</v>
      </c>
      <c r="E64" s="71">
        <f t="shared" si="5"/>
        <v>130</v>
      </c>
      <c r="F64" s="67">
        <v>0</v>
      </c>
      <c r="G64" s="67">
        <v>3</v>
      </c>
      <c r="H64" s="67">
        <v>10</v>
      </c>
      <c r="I64" s="67">
        <v>0</v>
      </c>
      <c r="J64" s="67">
        <f t="shared" si="17"/>
        <v>26</v>
      </c>
      <c r="K64" s="67">
        <f t="shared" si="17"/>
        <v>26</v>
      </c>
      <c r="L64" s="67">
        <f t="shared" si="17"/>
        <v>26</v>
      </c>
      <c r="M64" s="67">
        <f t="shared" si="15"/>
        <v>20</v>
      </c>
      <c r="N64" s="67">
        <f t="shared" si="15"/>
        <v>20</v>
      </c>
      <c r="P64" s="70">
        <f t="shared" si="7"/>
        <v>0</v>
      </c>
      <c r="Q64" s="70">
        <f t="shared" si="8"/>
        <v>0</v>
      </c>
      <c r="R64" s="70">
        <f t="shared" si="9"/>
        <v>5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3"/>
        <v>62</v>
      </c>
      <c r="W64" s="66" t="str">
        <f t="shared" si="13"/>
        <v/>
      </c>
    </row>
    <row r="65" spans="1:23" ht="12.75" x14ac:dyDescent="0.2">
      <c r="A65" s="66">
        <v>63</v>
      </c>
      <c r="B65" s="66">
        <f t="shared" si="0"/>
        <v>13</v>
      </c>
      <c r="C65" s="67">
        <f t="shared" si="1"/>
        <v>122</v>
      </c>
      <c r="D65" s="68">
        <f t="shared" si="4"/>
        <v>12</v>
      </c>
      <c r="E65" s="71">
        <f t="shared" si="5"/>
        <v>134</v>
      </c>
      <c r="F65" s="67">
        <v>0</v>
      </c>
      <c r="G65" s="67">
        <v>2</v>
      </c>
      <c r="H65" s="67">
        <v>11</v>
      </c>
      <c r="I65" s="67">
        <v>0</v>
      </c>
      <c r="J65" s="67">
        <f t="shared" si="17"/>
        <v>26</v>
      </c>
      <c r="K65" s="67">
        <f t="shared" si="17"/>
        <v>26</v>
      </c>
      <c r="L65" s="67">
        <f t="shared" si="17"/>
        <v>26</v>
      </c>
      <c r="M65" s="67">
        <f t="shared" si="15"/>
        <v>22</v>
      </c>
      <c r="N65" s="67">
        <f t="shared" si="15"/>
        <v>22</v>
      </c>
      <c r="P65" s="70">
        <f t="shared" si="7"/>
        <v>0</v>
      </c>
      <c r="Q65" s="70">
        <f t="shared" si="8"/>
        <v>0</v>
      </c>
      <c r="R65" s="70">
        <f t="shared" si="9"/>
        <v>5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3"/>
        <v>63</v>
      </c>
      <c r="W65" s="66" t="str">
        <f t="shared" si="13"/>
        <v/>
      </c>
    </row>
    <row r="66" spans="1:23" ht="12.75" x14ac:dyDescent="0.2">
      <c r="A66" s="66">
        <v>64</v>
      </c>
      <c r="B66" s="66">
        <f t="shared" ref="B66:B129" si="18">SUM(F66:I66)</f>
        <v>13</v>
      </c>
      <c r="C66" s="67">
        <f t="shared" ref="C66:C129" si="19">F66*3+G66*6+H66*10+I66*15</f>
        <v>126</v>
      </c>
      <c r="D66" s="68">
        <f t="shared" si="4"/>
        <v>12</v>
      </c>
      <c r="E66" s="71">
        <f t="shared" si="5"/>
        <v>138</v>
      </c>
      <c r="F66" s="67">
        <v>0</v>
      </c>
      <c r="G66" s="67">
        <v>1</v>
      </c>
      <c r="H66" s="67">
        <v>12</v>
      </c>
      <c r="I66" s="67">
        <v>0</v>
      </c>
      <c r="J66" s="67">
        <f t="shared" si="17"/>
        <v>26</v>
      </c>
      <c r="K66" s="67">
        <f t="shared" si="17"/>
        <v>26</v>
      </c>
      <c r="L66" s="67">
        <f t="shared" si="17"/>
        <v>26</v>
      </c>
      <c r="M66" s="67">
        <f t="shared" si="15"/>
        <v>24</v>
      </c>
      <c r="N66" s="67">
        <f t="shared" si="15"/>
        <v>24</v>
      </c>
      <c r="P66" s="70">
        <f t="shared" si="7"/>
        <v>0</v>
      </c>
      <c r="Q66" s="70">
        <f t="shared" si="8"/>
        <v>0</v>
      </c>
      <c r="R66" s="70">
        <f t="shared" si="9"/>
        <v>5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129" si="20">F66*3+G66*4+H66*5+I66*6</f>
        <v>64</v>
      </c>
      <c r="W66" s="66" t="str">
        <f t="shared" si="13"/>
        <v/>
      </c>
    </row>
    <row r="67" spans="1:23" ht="12.75" x14ac:dyDescent="0.2">
      <c r="A67" s="66">
        <v>65</v>
      </c>
      <c r="B67" s="66">
        <f t="shared" si="18"/>
        <v>13</v>
      </c>
      <c r="C67" s="67">
        <f t="shared" si="19"/>
        <v>130</v>
      </c>
      <c r="D67" s="68">
        <f t="shared" ref="D67:D130" si="21">SUM(P67:U67)</f>
        <v>12</v>
      </c>
      <c r="E67" s="71">
        <f t="shared" ref="E67:E130" si="22">+C67+D67</f>
        <v>142</v>
      </c>
      <c r="F67" s="67">
        <v>0</v>
      </c>
      <c r="G67" s="67">
        <v>0</v>
      </c>
      <c r="H67" s="67">
        <v>13</v>
      </c>
      <c r="I67" s="67">
        <v>0</v>
      </c>
      <c r="J67" s="67">
        <f t="shared" si="17"/>
        <v>26</v>
      </c>
      <c r="K67" s="67">
        <f t="shared" si="17"/>
        <v>26</v>
      </c>
      <c r="L67" s="67">
        <f t="shared" si="17"/>
        <v>26</v>
      </c>
      <c r="M67" s="67">
        <f t="shared" ref="M67:N98" si="23">$H67*2+$I67*3</f>
        <v>26</v>
      </c>
      <c r="N67" s="67">
        <f t="shared" si="23"/>
        <v>26</v>
      </c>
      <c r="P67" s="70">
        <f t="shared" ref="P67:P130" si="24">IF(SUM(F67:I67)&gt;=64,32,IF(SUM(F67:I67)&gt;32,SUM(F67:I67)-32,0))</f>
        <v>0</v>
      </c>
      <c r="Q67" s="70">
        <f t="shared" ref="Q67:Q130" si="25">IF(SUM(F67:I67)&gt;=32,16,IF(SUM(F67:I67)&gt;16,SUM(F67:I67)-16,0))</f>
        <v>0</v>
      </c>
      <c r="R67" s="70">
        <f t="shared" ref="R67:R130" si="26">IF(SUM(F67:I67)&gt;=16,8,IF(SUM(F67:I67)&gt;8,SUM(F67:I67)-8,0))</f>
        <v>5</v>
      </c>
      <c r="S67" s="70">
        <f t="shared" ref="S67:S130" si="27">IF(SUM(F67:I67)&gt;=8,4,IF(SUM(F67:I67)&gt;4,SUM(F67:I67)-4,0))</f>
        <v>4</v>
      </c>
      <c r="T67" s="70">
        <f t="shared" ref="T67:T130" si="28">IF(SUM(F67:I67)&gt;=4,2,IF(SUM(F67:I67)&gt;2,4-SUM(F67:I67),0))</f>
        <v>2</v>
      </c>
      <c r="U67" s="70">
        <f t="shared" ref="U67:U130" si="29">IF(SUM(F67:I67)&gt;=2,1,IF(A67=2,1,0))</f>
        <v>1</v>
      </c>
      <c r="V67" s="66">
        <f t="shared" si="20"/>
        <v>65</v>
      </c>
      <c r="W67" s="66" t="str">
        <f t="shared" ref="W67:W130" si="30">IF(A67&lt;&gt;V67,"FEJL","")</f>
        <v/>
      </c>
    </row>
    <row r="68" spans="1:23" ht="12.75" x14ac:dyDescent="0.2">
      <c r="A68" s="66">
        <v>66</v>
      </c>
      <c r="B68" s="66">
        <f t="shared" si="18"/>
        <v>14</v>
      </c>
      <c r="C68" s="67">
        <f t="shared" si="19"/>
        <v>124</v>
      </c>
      <c r="D68" s="68">
        <f t="shared" si="21"/>
        <v>13</v>
      </c>
      <c r="E68" s="71">
        <f t="shared" si="22"/>
        <v>137</v>
      </c>
      <c r="F68" s="67">
        <v>0</v>
      </c>
      <c r="G68" s="67">
        <v>4</v>
      </c>
      <c r="H68" s="67">
        <v>10</v>
      </c>
      <c r="I68" s="67">
        <v>0</v>
      </c>
      <c r="J68" s="67">
        <f t="shared" si="17"/>
        <v>28</v>
      </c>
      <c r="K68" s="67">
        <f t="shared" si="17"/>
        <v>28</v>
      </c>
      <c r="L68" s="67">
        <f t="shared" si="17"/>
        <v>28</v>
      </c>
      <c r="M68" s="67">
        <f t="shared" si="23"/>
        <v>20</v>
      </c>
      <c r="N68" s="67">
        <f t="shared" si="23"/>
        <v>20</v>
      </c>
      <c r="P68" s="70">
        <f t="shared" si="24"/>
        <v>0</v>
      </c>
      <c r="Q68" s="70">
        <f t="shared" si="25"/>
        <v>0</v>
      </c>
      <c r="R68" s="70">
        <f t="shared" si="26"/>
        <v>6</v>
      </c>
      <c r="S68" s="70">
        <f t="shared" si="27"/>
        <v>4</v>
      </c>
      <c r="T68" s="70">
        <f t="shared" si="28"/>
        <v>2</v>
      </c>
      <c r="U68" s="70">
        <f t="shared" si="29"/>
        <v>1</v>
      </c>
      <c r="V68" s="66">
        <f t="shared" si="20"/>
        <v>66</v>
      </c>
      <c r="W68" s="66" t="str">
        <f t="shared" si="30"/>
        <v/>
      </c>
    </row>
    <row r="69" spans="1:23" ht="12.75" x14ac:dyDescent="0.2">
      <c r="A69" s="66">
        <v>67</v>
      </c>
      <c r="B69" s="66">
        <f t="shared" si="18"/>
        <v>14</v>
      </c>
      <c r="C69" s="67">
        <f t="shared" si="19"/>
        <v>128</v>
      </c>
      <c r="D69" s="68">
        <f t="shared" si="21"/>
        <v>13</v>
      </c>
      <c r="E69" s="71">
        <f t="shared" si="22"/>
        <v>141</v>
      </c>
      <c r="F69" s="67">
        <v>0</v>
      </c>
      <c r="G69" s="67">
        <v>3</v>
      </c>
      <c r="H69" s="67">
        <v>11</v>
      </c>
      <c r="I69" s="67">
        <v>0</v>
      </c>
      <c r="J69" s="67">
        <f t="shared" si="17"/>
        <v>28</v>
      </c>
      <c r="K69" s="67">
        <f t="shared" si="17"/>
        <v>28</v>
      </c>
      <c r="L69" s="67">
        <f t="shared" si="17"/>
        <v>28</v>
      </c>
      <c r="M69" s="67">
        <f t="shared" si="23"/>
        <v>22</v>
      </c>
      <c r="N69" s="67">
        <f t="shared" si="23"/>
        <v>22</v>
      </c>
      <c r="P69" s="70">
        <f t="shared" si="24"/>
        <v>0</v>
      </c>
      <c r="Q69" s="70">
        <f t="shared" si="25"/>
        <v>0</v>
      </c>
      <c r="R69" s="70">
        <f t="shared" si="26"/>
        <v>6</v>
      </c>
      <c r="S69" s="70">
        <f t="shared" si="27"/>
        <v>4</v>
      </c>
      <c r="T69" s="70">
        <f t="shared" si="28"/>
        <v>2</v>
      </c>
      <c r="U69" s="70">
        <f t="shared" si="29"/>
        <v>1</v>
      </c>
      <c r="V69" s="66">
        <f t="shared" si="20"/>
        <v>67</v>
      </c>
      <c r="W69" s="66" t="str">
        <f t="shared" si="30"/>
        <v/>
      </c>
    </row>
    <row r="70" spans="1:23" ht="12.75" x14ac:dyDescent="0.2">
      <c r="A70" s="66">
        <v>68</v>
      </c>
      <c r="B70" s="66">
        <f t="shared" si="18"/>
        <v>14</v>
      </c>
      <c r="C70" s="67">
        <f t="shared" si="19"/>
        <v>132</v>
      </c>
      <c r="D70" s="68">
        <f t="shared" si="21"/>
        <v>13</v>
      </c>
      <c r="E70" s="71">
        <f t="shared" si="22"/>
        <v>145</v>
      </c>
      <c r="F70" s="67">
        <v>0</v>
      </c>
      <c r="G70" s="67">
        <v>2</v>
      </c>
      <c r="H70" s="67">
        <v>12</v>
      </c>
      <c r="I70" s="67">
        <v>0</v>
      </c>
      <c r="J70" s="67">
        <f t="shared" si="17"/>
        <v>28</v>
      </c>
      <c r="K70" s="67">
        <f t="shared" si="17"/>
        <v>28</v>
      </c>
      <c r="L70" s="67">
        <f t="shared" si="17"/>
        <v>28</v>
      </c>
      <c r="M70" s="67">
        <f t="shared" si="23"/>
        <v>24</v>
      </c>
      <c r="N70" s="67">
        <f t="shared" si="23"/>
        <v>24</v>
      </c>
      <c r="P70" s="70">
        <f t="shared" si="24"/>
        <v>0</v>
      </c>
      <c r="Q70" s="70">
        <f t="shared" si="25"/>
        <v>0</v>
      </c>
      <c r="R70" s="70">
        <f t="shared" si="26"/>
        <v>6</v>
      </c>
      <c r="S70" s="70">
        <f t="shared" si="27"/>
        <v>4</v>
      </c>
      <c r="T70" s="70">
        <f t="shared" si="28"/>
        <v>2</v>
      </c>
      <c r="U70" s="70">
        <f t="shared" si="29"/>
        <v>1</v>
      </c>
      <c r="V70" s="66">
        <f t="shared" si="20"/>
        <v>68</v>
      </c>
      <c r="W70" s="66" t="str">
        <f t="shared" si="30"/>
        <v/>
      </c>
    </row>
    <row r="71" spans="1:23" ht="12.75" x14ac:dyDescent="0.2">
      <c r="A71" s="66">
        <v>69</v>
      </c>
      <c r="B71" s="66">
        <f t="shared" si="18"/>
        <v>14</v>
      </c>
      <c r="C71" s="67">
        <f t="shared" si="19"/>
        <v>136</v>
      </c>
      <c r="D71" s="68">
        <f t="shared" si="21"/>
        <v>13</v>
      </c>
      <c r="E71" s="71">
        <f t="shared" si="22"/>
        <v>149</v>
      </c>
      <c r="F71" s="67">
        <v>0</v>
      </c>
      <c r="G71" s="67">
        <v>1</v>
      </c>
      <c r="H71" s="67">
        <v>13</v>
      </c>
      <c r="I71" s="67">
        <v>0</v>
      </c>
      <c r="J71" s="67">
        <f t="shared" si="17"/>
        <v>28</v>
      </c>
      <c r="K71" s="67">
        <f t="shared" si="17"/>
        <v>28</v>
      </c>
      <c r="L71" s="67">
        <f t="shared" si="17"/>
        <v>28</v>
      </c>
      <c r="M71" s="67">
        <f t="shared" si="23"/>
        <v>26</v>
      </c>
      <c r="N71" s="67">
        <f t="shared" si="23"/>
        <v>26</v>
      </c>
      <c r="P71" s="70">
        <f t="shared" si="24"/>
        <v>0</v>
      </c>
      <c r="Q71" s="70">
        <f t="shared" si="25"/>
        <v>0</v>
      </c>
      <c r="R71" s="70">
        <f t="shared" si="26"/>
        <v>6</v>
      </c>
      <c r="S71" s="70">
        <f t="shared" si="27"/>
        <v>4</v>
      </c>
      <c r="T71" s="70">
        <f t="shared" si="28"/>
        <v>2</v>
      </c>
      <c r="U71" s="70">
        <f t="shared" si="29"/>
        <v>1</v>
      </c>
      <c r="V71" s="66">
        <f t="shared" si="20"/>
        <v>69</v>
      </c>
      <c r="W71" s="66" t="str">
        <f t="shared" si="30"/>
        <v/>
      </c>
    </row>
    <row r="72" spans="1:23" ht="12.75" x14ac:dyDescent="0.2">
      <c r="A72" s="66">
        <v>70</v>
      </c>
      <c r="B72" s="66">
        <f t="shared" si="18"/>
        <v>14</v>
      </c>
      <c r="C72" s="67">
        <f t="shared" si="19"/>
        <v>140</v>
      </c>
      <c r="D72" s="68">
        <f t="shared" si="21"/>
        <v>13</v>
      </c>
      <c r="E72" s="71">
        <f t="shared" si="22"/>
        <v>153</v>
      </c>
      <c r="F72" s="67">
        <v>0</v>
      </c>
      <c r="G72" s="67">
        <v>0</v>
      </c>
      <c r="H72" s="67">
        <v>14</v>
      </c>
      <c r="I72" s="67">
        <v>0</v>
      </c>
      <c r="J72" s="67">
        <f t="shared" si="17"/>
        <v>28</v>
      </c>
      <c r="K72" s="67">
        <f t="shared" si="17"/>
        <v>28</v>
      </c>
      <c r="L72" s="67">
        <f t="shared" si="17"/>
        <v>28</v>
      </c>
      <c r="M72" s="67">
        <f t="shared" si="23"/>
        <v>28</v>
      </c>
      <c r="N72" s="67">
        <f t="shared" si="23"/>
        <v>28</v>
      </c>
      <c r="P72" s="70">
        <f t="shared" si="24"/>
        <v>0</v>
      </c>
      <c r="Q72" s="70">
        <f t="shared" si="25"/>
        <v>0</v>
      </c>
      <c r="R72" s="70">
        <f t="shared" si="26"/>
        <v>6</v>
      </c>
      <c r="S72" s="70">
        <f t="shared" si="27"/>
        <v>4</v>
      </c>
      <c r="T72" s="70">
        <f t="shared" si="28"/>
        <v>2</v>
      </c>
      <c r="U72" s="70">
        <f t="shared" si="29"/>
        <v>1</v>
      </c>
      <c r="V72" s="66">
        <f t="shared" si="20"/>
        <v>70</v>
      </c>
      <c r="W72" s="66" t="str">
        <f t="shared" si="30"/>
        <v/>
      </c>
    </row>
    <row r="73" spans="1:23" ht="12.75" x14ac:dyDescent="0.2">
      <c r="A73" s="66">
        <v>71</v>
      </c>
      <c r="B73" s="66">
        <f t="shared" si="18"/>
        <v>15</v>
      </c>
      <c r="C73" s="67">
        <f t="shared" si="19"/>
        <v>134</v>
      </c>
      <c r="D73" s="68">
        <f t="shared" si="21"/>
        <v>14</v>
      </c>
      <c r="E73" s="71">
        <f t="shared" si="22"/>
        <v>148</v>
      </c>
      <c r="F73" s="67">
        <v>0</v>
      </c>
      <c r="G73" s="67">
        <v>4</v>
      </c>
      <c r="H73" s="67">
        <v>11</v>
      </c>
      <c r="I73" s="67">
        <v>0</v>
      </c>
      <c r="J73" s="67">
        <f t="shared" si="17"/>
        <v>30</v>
      </c>
      <c r="K73" s="67">
        <f t="shared" si="17"/>
        <v>30</v>
      </c>
      <c r="L73" s="67">
        <f t="shared" si="17"/>
        <v>30</v>
      </c>
      <c r="M73" s="67">
        <f t="shared" si="23"/>
        <v>22</v>
      </c>
      <c r="N73" s="67">
        <f t="shared" si="23"/>
        <v>22</v>
      </c>
      <c r="P73" s="70">
        <f t="shared" si="24"/>
        <v>0</v>
      </c>
      <c r="Q73" s="70">
        <f t="shared" si="25"/>
        <v>0</v>
      </c>
      <c r="R73" s="70">
        <f t="shared" si="26"/>
        <v>7</v>
      </c>
      <c r="S73" s="70">
        <f t="shared" si="27"/>
        <v>4</v>
      </c>
      <c r="T73" s="70">
        <f t="shared" si="28"/>
        <v>2</v>
      </c>
      <c r="U73" s="70">
        <f t="shared" si="29"/>
        <v>1</v>
      </c>
      <c r="V73" s="66">
        <f t="shared" si="20"/>
        <v>71</v>
      </c>
      <c r="W73" s="66" t="str">
        <f t="shared" si="30"/>
        <v/>
      </c>
    </row>
    <row r="74" spans="1:23" ht="12.75" x14ac:dyDescent="0.2">
      <c r="A74" s="66">
        <v>72</v>
      </c>
      <c r="B74" s="66">
        <f t="shared" si="18"/>
        <v>15</v>
      </c>
      <c r="C74" s="67">
        <f t="shared" si="19"/>
        <v>138</v>
      </c>
      <c r="D74" s="68">
        <f t="shared" si="21"/>
        <v>14</v>
      </c>
      <c r="E74" s="71">
        <f t="shared" si="22"/>
        <v>152</v>
      </c>
      <c r="F74" s="67">
        <v>0</v>
      </c>
      <c r="G74" s="67">
        <v>3</v>
      </c>
      <c r="H74" s="67">
        <v>12</v>
      </c>
      <c r="I74" s="67">
        <v>0</v>
      </c>
      <c r="J74" s="67">
        <f t="shared" si="17"/>
        <v>30</v>
      </c>
      <c r="K74" s="67">
        <f t="shared" si="17"/>
        <v>30</v>
      </c>
      <c r="L74" s="67">
        <f t="shared" si="17"/>
        <v>30</v>
      </c>
      <c r="M74" s="67">
        <f t="shared" si="23"/>
        <v>24</v>
      </c>
      <c r="N74" s="67">
        <f t="shared" si="23"/>
        <v>24</v>
      </c>
      <c r="P74" s="70">
        <f t="shared" si="24"/>
        <v>0</v>
      </c>
      <c r="Q74" s="70">
        <f t="shared" si="25"/>
        <v>0</v>
      </c>
      <c r="R74" s="70">
        <f t="shared" si="26"/>
        <v>7</v>
      </c>
      <c r="S74" s="70">
        <f t="shared" si="27"/>
        <v>4</v>
      </c>
      <c r="T74" s="70">
        <f t="shared" si="28"/>
        <v>2</v>
      </c>
      <c r="U74" s="70">
        <f t="shared" si="29"/>
        <v>1</v>
      </c>
      <c r="V74" s="66">
        <f t="shared" si="20"/>
        <v>72</v>
      </c>
      <c r="W74" s="66" t="str">
        <f t="shared" si="30"/>
        <v/>
      </c>
    </row>
    <row r="75" spans="1:23" ht="12.75" x14ac:dyDescent="0.2">
      <c r="A75" s="66">
        <v>73</v>
      </c>
      <c r="B75" s="66">
        <f t="shared" si="18"/>
        <v>15</v>
      </c>
      <c r="C75" s="67">
        <f t="shared" si="19"/>
        <v>142</v>
      </c>
      <c r="D75" s="68">
        <f t="shared" si="21"/>
        <v>14</v>
      </c>
      <c r="E75" s="71">
        <f t="shared" si="22"/>
        <v>156</v>
      </c>
      <c r="F75" s="67">
        <v>0</v>
      </c>
      <c r="G75" s="67">
        <v>2</v>
      </c>
      <c r="H75" s="67">
        <v>13</v>
      </c>
      <c r="I75" s="67">
        <v>0</v>
      </c>
      <c r="J75" s="67">
        <f t="shared" si="17"/>
        <v>30</v>
      </c>
      <c r="K75" s="67">
        <f t="shared" si="17"/>
        <v>30</v>
      </c>
      <c r="L75" s="67">
        <f t="shared" si="17"/>
        <v>30</v>
      </c>
      <c r="M75" s="67">
        <f t="shared" si="23"/>
        <v>26</v>
      </c>
      <c r="N75" s="67">
        <f t="shared" si="23"/>
        <v>26</v>
      </c>
      <c r="P75" s="70">
        <f t="shared" si="24"/>
        <v>0</v>
      </c>
      <c r="Q75" s="70">
        <f t="shared" si="25"/>
        <v>0</v>
      </c>
      <c r="R75" s="70">
        <f t="shared" si="26"/>
        <v>7</v>
      </c>
      <c r="S75" s="70">
        <f t="shared" si="27"/>
        <v>4</v>
      </c>
      <c r="T75" s="70">
        <f t="shared" si="28"/>
        <v>2</v>
      </c>
      <c r="U75" s="70">
        <f t="shared" si="29"/>
        <v>1</v>
      </c>
      <c r="V75" s="66">
        <f t="shared" si="20"/>
        <v>73</v>
      </c>
      <c r="W75" s="66" t="str">
        <f t="shared" si="30"/>
        <v/>
      </c>
    </row>
    <row r="76" spans="1:23" ht="12.75" x14ac:dyDescent="0.2">
      <c r="A76" s="66">
        <v>74</v>
      </c>
      <c r="B76" s="66">
        <f t="shared" si="18"/>
        <v>15</v>
      </c>
      <c r="C76" s="67">
        <f t="shared" si="19"/>
        <v>146</v>
      </c>
      <c r="D76" s="68">
        <f t="shared" si="21"/>
        <v>14</v>
      </c>
      <c r="E76" s="71">
        <f t="shared" si="22"/>
        <v>160</v>
      </c>
      <c r="F76" s="67">
        <v>0</v>
      </c>
      <c r="G76" s="67">
        <v>1</v>
      </c>
      <c r="H76" s="67">
        <v>14</v>
      </c>
      <c r="I76" s="67">
        <v>0</v>
      </c>
      <c r="J76" s="67">
        <f t="shared" si="17"/>
        <v>30</v>
      </c>
      <c r="K76" s="67">
        <f t="shared" si="17"/>
        <v>30</v>
      </c>
      <c r="L76" s="67">
        <f t="shared" si="17"/>
        <v>30</v>
      </c>
      <c r="M76" s="67">
        <f t="shared" si="23"/>
        <v>28</v>
      </c>
      <c r="N76" s="67">
        <f t="shared" si="23"/>
        <v>28</v>
      </c>
      <c r="P76" s="70">
        <f t="shared" si="24"/>
        <v>0</v>
      </c>
      <c r="Q76" s="70">
        <f t="shared" si="25"/>
        <v>0</v>
      </c>
      <c r="R76" s="70">
        <f t="shared" si="26"/>
        <v>7</v>
      </c>
      <c r="S76" s="70">
        <f t="shared" si="27"/>
        <v>4</v>
      </c>
      <c r="T76" s="70">
        <f t="shared" si="28"/>
        <v>2</v>
      </c>
      <c r="U76" s="70">
        <f t="shared" si="29"/>
        <v>1</v>
      </c>
      <c r="V76" s="66">
        <f t="shared" si="20"/>
        <v>74</v>
      </c>
      <c r="W76" s="66" t="str">
        <f t="shared" si="30"/>
        <v/>
      </c>
    </row>
    <row r="77" spans="1:23" ht="12.75" x14ac:dyDescent="0.2">
      <c r="A77" s="66">
        <v>75</v>
      </c>
      <c r="B77" s="66">
        <f t="shared" si="18"/>
        <v>15</v>
      </c>
      <c r="C77" s="67">
        <f t="shared" si="19"/>
        <v>150</v>
      </c>
      <c r="D77" s="68">
        <f t="shared" si="21"/>
        <v>14</v>
      </c>
      <c r="E77" s="71">
        <f t="shared" si="22"/>
        <v>164</v>
      </c>
      <c r="F77" s="67">
        <v>0</v>
      </c>
      <c r="G77" s="67">
        <v>0</v>
      </c>
      <c r="H77" s="67">
        <v>15</v>
      </c>
      <c r="I77" s="67">
        <v>0</v>
      </c>
      <c r="J77" s="67">
        <f t="shared" si="17"/>
        <v>30</v>
      </c>
      <c r="K77" s="67">
        <f t="shared" si="17"/>
        <v>30</v>
      </c>
      <c r="L77" s="67">
        <f t="shared" si="17"/>
        <v>30</v>
      </c>
      <c r="M77" s="67">
        <f t="shared" si="23"/>
        <v>30</v>
      </c>
      <c r="N77" s="67">
        <f t="shared" si="23"/>
        <v>30</v>
      </c>
      <c r="P77" s="70">
        <f t="shared" si="24"/>
        <v>0</v>
      </c>
      <c r="Q77" s="70">
        <f t="shared" si="25"/>
        <v>0</v>
      </c>
      <c r="R77" s="70">
        <f t="shared" si="26"/>
        <v>7</v>
      </c>
      <c r="S77" s="70">
        <f t="shared" si="27"/>
        <v>4</v>
      </c>
      <c r="T77" s="70">
        <f t="shared" si="28"/>
        <v>2</v>
      </c>
      <c r="U77" s="70">
        <f t="shared" si="29"/>
        <v>1</v>
      </c>
      <c r="V77" s="66">
        <f t="shared" si="20"/>
        <v>75</v>
      </c>
      <c r="W77" s="66" t="str">
        <f t="shared" si="30"/>
        <v/>
      </c>
    </row>
    <row r="78" spans="1:23" ht="12.75" x14ac:dyDescent="0.2">
      <c r="A78" s="66">
        <v>76</v>
      </c>
      <c r="B78" s="66">
        <f t="shared" si="18"/>
        <v>16</v>
      </c>
      <c r="C78" s="67">
        <f t="shared" si="19"/>
        <v>144</v>
      </c>
      <c r="D78" s="68">
        <f t="shared" si="21"/>
        <v>15</v>
      </c>
      <c r="E78" s="71">
        <f t="shared" si="22"/>
        <v>159</v>
      </c>
      <c r="F78" s="67">
        <v>0</v>
      </c>
      <c r="G78" s="67">
        <v>4</v>
      </c>
      <c r="H78" s="67">
        <v>12</v>
      </c>
      <c r="I78" s="67">
        <v>0</v>
      </c>
      <c r="J78" s="67">
        <f t="shared" si="17"/>
        <v>32</v>
      </c>
      <c r="K78" s="67">
        <f t="shared" si="17"/>
        <v>32</v>
      </c>
      <c r="L78" s="67">
        <f t="shared" si="17"/>
        <v>32</v>
      </c>
      <c r="M78" s="67">
        <f t="shared" si="23"/>
        <v>24</v>
      </c>
      <c r="N78" s="67">
        <f t="shared" si="23"/>
        <v>24</v>
      </c>
      <c r="P78" s="70">
        <f t="shared" si="24"/>
        <v>0</v>
      </c>
      <c r="Q78" s="70">
        <f t="shared" si="25"/>
        <v>0</v>
      </c>
      <c r="R78" s="70">
        <f t="shared" si="26"/>
        <v>8</v>
      </c>
      <c r="S78" s="70">
        <f t="shared" si="27"/>
        <v>4</v>
      </c>
      <c r="T78" s="70">
        <f t="shared" si="28"/>
        <v>2</v>
      </c>
      <c r="U78" s="70">
        <f t="shared" si="29"/>
        <v>1</v>
      </c>
      <c r="V78" s="66">
        <f t="shared" si="20"/>
        <v>76</v>
      </c>
      <c r="W78" s="66" t="str">
        <f t="shared" si="30"/>
        <v/>
      </c>
    </row>
    <row r="79" spans="1:23" ht="12.75" x14ac:dyDescent="0.2">
      <c r="A79" s="66">
        <v>77</v>
      </c>
      <c r="B79" s="66">
        <f t="shared" si="18"/>
        <v>16</v>
      </c>
      <c r="C79" s="67">
        <f t="shared" si="19"/>
        <v>148</v>
      </c>
      <c r="D79" s="68">
        <f t="shared" si="21"/>
        <v>15</v>
      </c>
      <c r="E79" s="71">
        <f t="shared" si="22"/>
        <v>163</v>
      </c>
      <c r="F79" s="67">
        <v>0</v>
      </c>
      <c r="G79" s="67">
        <v>3</v>
      </c>
      <c r="H79" s="67">
        <v>13</v>
      </c>
      <c r="I79" s="67">
        <v>0</v>
      </c>
      <c r="J79" s="67">
        <f t="shared" si="17"/>
        <v>32</v>
      </c>
      <c r="K79" s="67">
        <f t="shared" si="17"/>
        <v>32</v>
      </c>
      <c r="L79" s="67">
        <f t="shared" si="17"/>
        <v>32</v>
      </c>
      <c r="M79" s="67">
        <f t="shared" si="23"/>
        <v>26</v>
      </c>
      <c r="N79" s="67">
        <f t="shared" si="23"/>
        <v>26</v>
      </c>
      <c r="P79" s="70">
        <f t="shared" si="24"/>
        <v>0</v>
      </c>
      <c r="Q79" s="70">
        <f t="shared" si="25"/>
        <v>0</v>
      </c>
      <c r="R79" s="70">
        <f t="shared" si="26"/>
        <v>8</v>
      </c>
      <c r="S79" s="70">
        <f t="shared" si="27"/>
        <v>4</v>
      </c>
      <c r="T79" s="70">
        <f t="shared" si="28"/>
        <v>2</v>
      </c>
      <c r="U79" s="70">
        <f t="shared" si="29"/>
        <v>1</v>
      </c>
      <c r="V79" s="66">
        <f t="shared" si="20"/>
        <v>77</v>
      </c>
      <c r="W79" s="66" t="str">
        <f t="shared" si="30"/>
        <v/>
      </c>
    </row>
    <row r="80" spans="1:23" ht="12.75" x14ac:dyDescent="0.2">
      <c r="A80" s="66">
        <v>78</v>
      </c>
      <c r="B80" s="66">
        <f t="shared" si="18"/>
        <v>16</v>
      </c>
      <c r="C80" s="67">
        <f t="shared" si="19"/>
        <v>152</v>
      </c>
      <c r="D80" s="68">
        <f t="shared" si="21"/>
        <v>15</v>
      </c>
      <c r="E80" s="71">
        <f t="shared" si="22"/>
        <v>167</v>
      </c>
      <c r="F80" s="67">
        <v>0</v>
      </c>
      <c r="G80" s="67">
        <v>2</v>
      </c>
      <c r="H80" s="67">
        <v>14</v>
      </c>
      <c r="I80" s="67">
        <v>0</v>
      </c>
      <c r="J80" s="67">
        <f t="shared" si="17"/>
        <v>32</v>
      </c>
      <c r="K80" s="67">
        <f t="shared" si="17"/>
        <v>32</v>
      </c>
      <c r="L80" s="67">
        <f t="shared" si="17"/>
        <v>32</v>
      </c>
      <c r="M80" s="67">
        <f t="shared" si="23"/>
        <v>28</v>
      </c>
      <c r="N80" s="67">
        <f t="shared" si="23"/>
        <v>28</v>
      </c>
      <c r="P80" s="70">
        <f t="shared" si="24"/>
        <v>0</v>
      </c>
      <c r="Q80" s="70">
        <f t="shared" si="25"/>
        <v>0</v>
      </c>
      <c r="R80" s="70">
        <f t="shared" si="26"/>
        <v>8</v>
      </c>
      <c r="S80" s="70">
        <f t="shared" si="27"/>
        <v>4</v>
      </c>
      <c r="T80" s="70">
        <f t="shared" si="28"/>
        <v>2</v>
      </c>
      <c r="U80" s="70">
        <f t="shared" si="29"/>
        <v>1</v>
      </c>
      <c r="V80" s="66">
        <f t="shared" si="20"/>
        <v>78</v>
      </c>
      <c r="W80" s="66" t="str">
        <f t="shared" si="30"/>
        <v/>
      </c>
    </row>
    <row r="81" spans="1:23" ht="12.75" x14ac:dyDescent="0.2">
      <c r="A81" s="66">
        <v>79</v>
      </c>
      <c r="B81" s="66">
        <f t="shared" si="18"/>
        <v>16</v>
      </c>
      <c r="C81" s="67">
        <f t="shared" si="19"/>
        <v>156</v>
      </c>
      <c r="D81" s="68">
        <f t="shared" si="21"/>
        <v>15</v>
      </c>
      <c r="E81" s="71">
        <f t="shared" si="22"/>
        <v>171</v>
      </c>
      <c r="F81" s="67">
        <v>0</v>
      </c>
      <c r="G81" s="67">
        <v>1</v>
      </c>
      <c r="H81" s="67">
        <v>15</v>
      </c>
      <c r="I81" s="67">
        <v>0</v>
      </c>
      <c r="J81" s="67">
        <f t="shared" si="17"/>
        <v>32</v>
      </c>
      <c r="K81" s="67">
        <f t="shared" si="17"/>
        <v>32</v>
      </c>
      <c r="L81" s="67">
        <f t="shared" si="17"/>
        <v>32</v>
      </c>
      <c r="M81" s="67">
        <f t="shared" si="23"/>
        <v>30</v>
      </c>
      <c r="N81" s="67">
        <f t="shared" si="23"/>
        <v>30</v>
      </c>
      <c r="P81" s="70">
        <f t="shared" si="24"/>
        <v>0</v>
      </c>
      <c r="Q81" s="70">
        <f t="shared" si="25"/>
        <v>0</v>
      </c>
      <c r="R81" s="70">
        <f t="shared" si="26"/>
        <v>8</v>
      </c>
      <c r="S81" s="70">
        <f t="shared" si="27"/>
        <v>4</v>
      </c>
      <c r="T81" s="70">
        <f t="shared" si="28"/>
        <v>2</v>
      </c>
      <c r="U81" s="70">
        <f t="shared" si="29"/>
        <v>1</v>
      </c>
      <c r="V81" s="66">
        <f t="shared" si="20"/>
        <v>79</v>
      </c>
      <c r="W81" s="66" t="str">
        <f t="shared" si="30"/>
        <v/>
      </c>
    </row>
    <row r="82" spans="1:23" ht="12.75" x14ac:dyDescent="0.2">
      <c r="A82" s="66">
        <v>80</v>
      </c>
      <c r="B82" s="66">
        <f t="shared" si="18"/>
        <v>16</v>
      </c>
      <c r="C82" s="67">
        <f t="shared" si="19"/>
        <v>160</v>
      </c>
      <c r="D82" s="68">
        <f t="shared" si="21"/>
        <v>15</v>
      </c>
      <c r="E82" s="71">
        <f t="shared" si="22"/>
        <v>175</v>
      </c>
      <c r="F82" s="67">
        <v>0</v>
      </c>
      <c r="G82" s="67">
        <v>0</v>
      </c>
      <c r="H82" s="67">
        <v>16</v>
      </c>
      <c r="I82" s="67">
        <v>0</v>
      </c>
      <c r="J82" s="67">
        <f t="shared" ref="J82:L104" si="31">$F82*1+$G82*2+$H82*2+$I82*3</f>
        <v>32</v>
      </c>
      <c r="K82" s="67">
        <f t="shared" si="31"/>
        <v>32</v>
      </c>
      <c r="L82" s="67">
        <f t="shared" si="31"/>
        <v>32</v>
      </c>
      <c r="M82" s="67">
        <f t="shared" si="23"/>
        <v>32</v>
      </c>
      <c r="N82" s="67">
        <f t="shared" si="23"/>
        <v>32</v>
      </c>
      <c r="P82" s="70">
        <f t="shared" si="24"/>
        <v>0</v>
      </c>
      <c r="Q82" s="70">
        <f t="shared" si="25"/>
        <v>0</v>
      </c>
      <c r="R82" s="70">
        <f t="shared" si="26"/>
        <v>8</v>
      </c>
      <c r="S82" s="70">
        <f t="shared" si="27"/>
        <v>4</v>
      </c>
      <c r="T82" s="70">
        <f t="shared" si="28"/>
        <v>2</v>
      </c>
      <c r="U82" s="70">
        <f t="shared" si="29"/>
        <v>1</v>
      </c>
      <c r="V82" s="66">
        <f t="shared" si="20"/>
        <v>80</v>
      </c>
      <c r="W82" s="66" t="str">
        <f t="shared" si="30"/>
        <v/>
      </c>
    </row>
    <row r="83" spans="1:23" ht="12.75" x14ac:dyDescent="0.2">
      <c r="A83" s="66">
        <v>81</v>
      </c>
      <c r="B83" s="66">
        <f t="shared" si="18"/>
        <v>17</v>
      </c>
      <c r="C83" s="67">
        <f t="shared" si="19"/>
        <v>154</v>
      </c>
      <c r="D83" s="68">
        <f t="shared" si="21"/>
        <v>16</v>
      </c>
      <c r="E83" s="71">
        <f t="shared" si="22"/>
        <v>170</v>
      </c>
      <c r="F83" s="67">
        <v>0</v>
      </c>
      <c r="G83" s="67">
        <v>4</v>
      </c>
      <c r="H83" s="67">
        <v>13</v>
      </c>
      <c r="I83" s="67">
        <v>0</v>
      </c>
      <c r="J83" s="67">
        <f t="shared" si="31"/>
        <v>34</v>
      </c>
      <c r="K83" s="67">
        <f t="shared" si="31"/>
        <v>34</v>
      </c>
      <c r="L83" s="67">
        <f t="shared" si="31"/>
        <v>34</v>
      </c>
      <c r="M83" s="67">
        <f t="shared" si="23"/>
        <v>26</v>
      </c>
      <c r="N83" s="67">
        <f t="shared" si="23"/>
        <v>26</v>
      </c>
      <c r="P83" s="70">
        <f t="shared" si="24"/>
        <v>0</v>
      </c>
      <c r="Q83" s="70">
        <f t="shared" si="25"/>
        <v>1</v>
      </c>
      <c r="R83" s="70">
        <f t="shared" si="26"/>
        <v>8</v>
      </c>
      <c r="S83" s="70">
        <f t="shared" si="27"/>
        <v>4</v>
      </c>
      <c r="T83" s="70">
        <f t="shared" si="28"/>
        <v>2</v>
      </c>
      <c r="U83" s="70">
        <f t="shared" si="29"/>
        <v>1</v>
      </c>
      <c r="V83" s="66">
        <f t="shared" si="20"/>
        <v>81</v>
      </c>
      <c r="W83" s="66" t="str">
        <f t="shared" si="30"/>
        <v/>
      </c>
    </row>
    <row r="84" spans="1:23" ht="12.75" x14ac:dyDescent="0.2">
      <c r="A84" s="66">
        <v>82</v>
      </c>
      <c r="B84" s="66">
        <f t="shared" si="18"/>
        <v>17</v>
      </c>
      <c r="C84" s="67">
        <f t="shared" si="19"/>
        <v>158</v>
      </c>
      <c r="D84" s="68">
        <f t="shared" si="21"/>
        <v>16</v>
      </c>
      <c r="E84" s="71">
        <f t="shared" si="22"/>
        <v>174</v>
      </c>
      <c r="F84" s="67">
        <v>0</v>
      </c>
      <c r="G84" s="67">
        <v>3</v>
      </c>
      <c r="H84" s="67">
        <v>14</v>
      </c>
      <c r="I84" s="67">
        <v>0</v>
      </c>
      <c r="J84" s="67">
        <f t="shared" si="31"/>
        <v>34</v>
      </c>
      <c r="K84" s="67">
        <f t="shared" si="31"/>
        <v>34</v>
      </c>
      <c r="L84" s="67">
        <f t="shared" si="31"/>
        <v>34</v>
      </c>
      <c r="M84" s="67">
        <f t="shared" si="23"/>
        <v>28</v>
      </c>
      <c r="N84" s="67">
        <f t="shared" si="23"/>
        <v>28</v>
      </c>
      <c r="P84" s="70">
        <f t="shared" si="24"/>
        <v>0</v>
      </c>
      <c r="Q84" s="70">
        <f t="shared" si="25"/>
        <v>1</v>
      </c>
      <c r="R84" s="70">
        <f t="shared" si="26"/>
        <v>8</v>
      </c>
      <c r="S84" s="70">
        <f t="shared" si="27"/>
        <v>4</v>
      </c>
      <c r="T84" s="70">
        <f t="shared" si="28"/>
        <v>2</v>
      </c>
      <c r="U84" s="70">
        <f t="shared" si="29"/>
        <v>1</v>
      </c>
      <c r="V84" s="66">
        <f t="shared" si="20"/>
        <v>82</v>
      </c>
      <c r="W84" s="66" t="str">
        <f t="shared" si="30"/>
        <v/>
      </c>
    </row>
    <row r="85" spans="1:23" ht="12.75" x14ac:dyDescent="0.2">
      <c r="A85" s="66">
        <v>83</v>
      </c>
      <c r="B85" s="66">
        <f t="shared" si="18"/>
        <v>17</v>
      </c>
      <c r="C85" s="67">
        <f t="shared" si="19"/>
        <v>162</v>
      </c>
      <c r="D85" s="68">
        <f t="shared" si="21"/>
        <v>16</v>
      </c>
      <c r="E85" s="71">
        <f t="shared" si="22"/>
        <v>178</v>
      </c>
      <c r="F85" s="67">
        <v>0</v>
      </c>
      <c r="G85" s="67">
        <v>2</v>
      </c>
      <c r="H85" s="67">
        <v>15</v>
      </c>
      <c r="I85" s="67">
        <v>0</v>
      </c>
      <c r="J85" s="67">
        <f t="shared" si="31"/>
        <v>34</v>
      </c>
      <c r="K85" s="67">
        <f t="shared" si="31"/>
        <v>34</v>
      </c>
      <c r="L85" s="67">
        <f t="shared" si="31"/>
        <v>34</v>
      </c>
      <c r="M85" s="67">
        <f t="shared" si="23"/>
        <v>30</v>
      </c>
      <c r="N85" s="67">
        <f t="shared" si="23"/>
        <v>30</v>
      </c>
      <c r="P85" s="70">
        <f t="shared" si="24"/>
        <v>0</v>
      </c>
      <c r="Q85" s="70">
        <f t="shared" si="25"/>
        <v>1</v>
      </c>
      <c r="R85" s="70">
        <f t="shared" si="26"/>
        <v>8</v>
      </c>
      <c r="S85" s="70">
        <f t="shared" si="27"/>
        <v>4</v>
      </c>
      <c r="T85" s="70">
        <f t="shared" si="28"/>
        <v>2</v>
      </c>
      <c r="U85" s="70">
        <f t="shared" si="29"/>
        <v>1</v>
      </c>
      <c r="V85" s="66">
        <f t="shared" si="20"/>
        <v>83</v>
      </c>
      <c r="W85" s="66" t="str">
        <f t="shared" si="30"/>
        <v/>
      </c>
    </row>
    <row r="86" spans="1:23" ht="12.75" x14ac:dyDescent="0.2">
      <c r="A86" s="66">
        <v>84</v>
      </c>
      <c r="B86" s="66">
        <f t="shared" si="18"/>
        <v>17</v>
      </c>
      <c r="C86" s="67">
        <f t="shared" si="19"/>
        <v>166</v>
      </c>
      <c r="D86" s="68">
        <f t="shared" si="21"/>
        <v>16</v>
      </c>
      <c r="E86" s="71">
        <f t="shared" si="22"/>
        <v>182</v>
      </c>
      <c r="F86" s="67">
        <v>0</v>
      </c>
      <c r="G86" s="67">
        <v>1</v>
      </c>
      <c r="H86" s="67">
        <v>16</v>
      </c>
      <c r="I86" s="67">
        <v>0</v>
      </c>
      <c r="J86" s="67">
        <f t="shared" si="31"/>
        <v>34</v>
      </c>
      <c r="K86" s="67">
        <f t="shared" si="31"/>
        <v>34</v>
      </c>
      <c r="L86" s="67">
        <f t="shared" si="31"/>
        <v>34</v>
      </c>
      <c r="M86" s="67">
        <f t="shared" si="23"/>
        <v>32</v>
      </c>
      <c r="N86" s="67">
        <f t="shared" si="23"/>
        <v>32</v>
      </c>
      <c r="P86" s="70">
        <f t="shared" si="24"/>
        <v>0</v>
      </c>
      <c r="Q86" s="70">
        <f t="shared" si="25"/>
        <v>1</v>
      </c>
      <c r="R86" s="70">
        <f t="shared" si="26"/>
        <v>8</v>
      </c>
      <c r="S86" s="70">
        <f t="shared" si="27"/>
        <v>4</v>
      </c>
      <c r="T86" s="70">
        <f t="shared" si="28"/>
        <v>2</v>
      </c>
      <c r="U86" s="70">
        <f t="shared" si="29"/>
        <v>1</v>
      </c>
      <c r="V86" s="66">
        <f t="shared" si="20"/>
        <v>84</v>
      </c>
      <c r="W86" s="66" t="str">
        <f t="shared" si="30"/>
        <v/>
      </c>
    </row>
    <row r="87" spans="1:23" ht="12.75" x14ac:dyDescent="0.2">
      <c r="A87" s="66">
        <v>85</v>
      </c>
      <c r="B87" s="66">
        <f t="shared" si="18"/>
        <v>17</v>
      </c>
      <c r="C87" s="67">
        <f t="shared" si="19"/>
        <v>170</v>
      </c>
      <c r="D87" s="68">
        <f t="shared" si="21"/>
        <v>16</v>
      </c>
      <c r="E87" s="71">
        <f t="shared" si="22"/>
        <v>186</v>
      </c>
      <c r="F87" s="67">
        <v>0</v>
      </c>
      <c r="G87" s="67">
        <v>0</v>
      </c>
      <c r="H87" s="67">
        <v>17</v>
      </c>
      <c r="I87" s="67">
        <v>0</v>
      </c>
      <c r="J87" s="67">
        <f t="shared" si="31"/>
        <v>34</v>
      </c>
      <c r="K87" s="67">
        <f t="shared" si="31"/>
        <v>34</v>
      </c>
      <c r="L87" s="67">
        <f t="shared" si="31"/>
        <v>34</v>
      </c>
      <c r="M87" s="67">
        <f t="shared" si="23"/>
        <v>34</v>
      </c>
      <c r="N87" s="67">
        <f t="shared" si="23"/>
        <v>34</v>
      </c>
      <c r="P87" s="70">
        <f t="shared" si="24"/>
        <v>0</v>
      </c>
      <c r="Q87" s="70">
        <f t="shared" si="25"/>
        <v>1</v>
      </c>
      <c r="R87" s="70">
        <f t="shared" si="26"/>
        <v>8</v>
      </c>
      <c r="S87" s="70">
        <f t="shared" si="27"/>
        <v>4</v>
      </c>
      <c r="T87" s="70">
        <f t="shared" si="28"/>
        <v>2</v>
      </c>
      <c r="U87" s="70">
        <f t="shared" si="29"/>
        <v>1</v>
      </c>
      <c r="V87" s="66">
        <f t="shared" si="20"/>
        <v>85</v>
      </c>
      <c r="W87" s="66" t="str">
        <f t="shared" si="30"/>
        <v/>
      </c>
    </row>
    <row r="88" spans="1:23" ht="12.75" x14ac:dyDescent="0.2">
      <c r="A88" s="66">
        <v>86</v>
      </c>
      <c r="B88" s="66">
        <f t="shared" si="18"/>
        <v>18</v>
      </c>
      <c r="C88" s="67">
        <f t="shared" si="19"/>
        <v>164</v>
      </c>
      <c r="D88" s="68">
        <f t="shared" si="21"/>
        <v>17</v>
      </c>
      <c r="E88" s="71">
        <f t="shared" si="22"/>
        <v>181</v>
      </c>
      <c r="F88" s="67">
        <v>0</v>
      </c>
      <c r="G88" s="67">
        <v>4</v>
      </c>
      <c r="H88" s="67">
        <v>14</v>
      </c>
      <c r="I88" s="67">
        <v>0</v>
      </c>
      <c r="J88" s="67">
        <f t="shared" si="31"/>
        <v>36</v>
      </c>
      <c r="K88" s="67">
        <f t="shared" si="31"/>
        <v>36</v>
      </c>
      <c r="L88" s="67">
        <f t="shared" si="31"/>
        <v>36</v>
      </c>
      <c r="M88" s="67">
        <f t="shared" si="23"/>
        <v>28</v>
      </c>
      <c r="N88" s="67">
        <f t="shared" si="23"/>
        <v>28</v>
      </c>
      <c r="P88" s="70">
        <f t="shared" si="24"/>
        <v>0</v>
      </c>
      <c r="Q88" s="70">
        <f t="shared" si="25"/>
        <v>2</v>
      </c>
      <c r="R88" s="70">
        <f t="shared" si="26"/>
        <v>8</v>
      </c>
      <c r="S88" s="70">
        <f t="shared" si="27"/>
        <v>4</v>
      </c>
      <c r="T88" s="70">
        <f t="shared" si="28"/>
        <v>2</v>
      </c>
      <c r="U88" s="70">
        <f t="shared" si="29"/>
        <v>1</v>
      </c>
      <c r="V88" s="66">
        <f t="shared" si="20"/>
        <v>86</v>
      </c>
      <c r="W88" s="66" t="str">
        <f t="shared" si="30"/>
        <v/>
      </c>
    </row>
    <row r="89" spans="1:23" ht="12.75" x14ac:dyDescent="0.2">
      <c r="A89" s="66">
        <v>87</v>
      </c>
      <c r="B89" s="66">
        <f t="shared" si="18"/>
        <v>18</v>
      </c>
      <c r="C89" s="67">
        <f t="shared" si="19"/>
        <v>168</v>
      </c>
      <c r="D89" s="68">
        <f t="shared" si="21"/>
        <v>17</v>
      </c>
      <c r="E89" s="71">
        <f t="shared" si="22"/>
        <v>185</v>
      </c>
      <c r="F89" s="67">
        <v>0</v>
      </c>
      <c r="G89" s="67">
        <v>3</v>
      </c>
      <c r="H89" s="67">
        <v>15</v>
      </c>
      <c r="I89" s="67">
        <v>0</v>
      </c>
      <c r="J89" s="67">
        <f t="shared" si="31"/>
        <v>36</v>
      </c>
      <c r="K89" s="67">
        <f t="shared" si="31"/>
        <v>36</v>
      </c>
      <c r="L89" s="67">
        <f t="shared" si="31"/>
        <v>36</v>
      </c>
      <c r="M89" s="67">
        <f t="shared" si="23"/>
        <v>30</v>
      </c>
      <c r="N89" s="67">
        <f t="shared" si="23"/>
        <v>30</v>
      </c>
      <c r="P89" s="70">
        <f t="shared" si="24"/>
        <v>0</v>
      </c>
      <c r="Q89" s="70">
        <f t="shared" si="25"/>
        <v>2</v>
      </c>
      <c r="R89" s="70">
        <f t="shared" si="26"/>
        <v>8</v>
      </c>
      <c r="S89" s="70">
        <f t="shared" si="27"/>
        <v>4</v>
      </c>
      <c r="T89" s="70">
        <f t="shared" si="28"/>
        <v>2</v>
      </c>
      <c r="U89" s="70">
        <f t="shared" si="29"/>
        <v>1</v>
      </c>
      <c r="V89" s="66">
        <f t="shared" si="20"/>
        <v>87</v>
      </c>
      <c r="W89" s="66" t="str">
        <f t="shared" si="30"/>
        <v/>
      </c>
    </row>
    <row r="90" spans="1:23" ht="12.75" x14ac:dyDescent="0.2">
      <c r="A90" s="66">
        <v>88</v>
      </c>
      <c r="B90" s="66">
        <f t="shared" si="18"/>
        <v>18</v>
      </c>
      <c r="C90" s="67">
        <f t="shared" si="19"/>
        <v>172</v>
      </c>
      <c r="D90" s="68">
        <f t="shared" si="21"/>
        <v>17</v>
      </c>
      <c r="E90" s="71">
        <f t="shared" si="22"/>
        <v>189</v>
      </c>
      <c r="F90" s="67">
        <v>0</v>
      </c>
      <c r="G90" s="67">
        <v>2</v>
      </c>
      <c r="H90" s="67">
        <v>16</v>
      </c>
      <c r="I90" s="67">
        <v>0</v>
      </c>
      <c r="J90" s="67">
        <f t="shared" si="31"/>
        <v>36</v>
      </c>
      <c r="K90" s="67">
        <f t="shared" si="31"/>
        <v>36</v>
      </c>
      <c r="L90" s="67">
        <f t="shared" si="31"/>
        <v>36</v>
      </c>
      <c r="M90" s="67">
        <f t="shared" si="23"/>
        <v>32</v>
      </c>
      <c r="N90" s="67">
        <f t="shared" si="23"/>
        <v>32</v>
      </c>
      <c r="P90" s="70">
        <f t="shared" si="24"/>
        <v>0</v>
      </c>
      <c r="Q90" s="70">
        <f t="shared" si="25"/>
        <v>2</v>
      </c>
      <c r="R90" s="70">
        <f t="shared" si="26"/>
        <v>8</v>
      </c>
      <c r="S90" s="70">
        <f t="shared" si="27"/>
        <v>4</v>
      </c>
      <c r="T90" s="70">
        <f t="shared" si="28"/>
        <v>2</v>
      </c>
      <c r="U90" s="70">
        <f t="shared" si="29"/>
        <v>1</v>
      </c>
      <c r="V90" s="66">
        <f t="shared" si="20"/>
        <v>88</v>
      </c>
      <c r="W90" s="66" t="str">
        <f t="shared" si="30"/>
        <v/>
      </c>
    </row>
    <row r="91" spans="1:23" ht="12.75" x14ac:dyDescent="0.2">
      <c r="A91" s="66">
        <v>89</v>
      </c>
      <c r="B91" s="66">
        <f t="shared" si="18"/>
        <v>18</v>
      </c>
      <c r="C91" s="67">
        <f t="shared" si="19"/>
        <v>176</v>
      </c>
      <c r="D91" s="68">
        <f t="shared" si="21"/>
        <v>17</v>
      </c>
      <c r="E91" s="71">
        <f t="shared" si="22"/>
        <v>193</v>
      </c>
      <c r="F91" s="67">
        <v>0</v>
      </c>
      <c r="G91" s="67">
        <v>1</v>
      </c>
      <c r="H91" s="67">
        <v>17</v>
      </c>
      <c r="I91" s="67">
        <v>0</v>
      </c>
      <c r="J91" s="67">
        <f t="shared" si="31"/>
        <v>36</v>
      </c>
      <c r="K91" s="67">
        <f t="shared" si="31"/>
        <v>36</v>
      </c>
      <c r="L91" s="67">
        <f t="shared" si="31"/>
        <v>36</v>
      </c>
      <c r="M91" s="67">
        <f t="shared" si="23"/>
        <v>34</v>
      </c>
      <c r="N91" s="67">
        <f t="shared" si="23"/>
        <v>34</v>
      </c>
      <c r="P91" s="70">
        <f t="shared" si="24"/>
        <v>0</v>
      </c>
      <c r="Q91" s="70">
        <f t="shared" si="25"/>
        <v>2</v>
      </c>
      <c r="R91" s="70">
        <f t="shared" si="26"/>
        <v>8</v>
      </c>
      <c r="S91" s="70">
        <f t="shared" si="27"/>
        <v>4</v>
      </c>
      <c r="T91" s="70">
        <f t="shared" si="28"/>
        <v>2</v>
      </c>
      <c r="U91" s="70">
        <f t="shared" si="29"/>
        <v>1</v>
      </c>
      <c r="V91" s="66">
        <f t="shared" si="20"/>
        <v>89</v>
      </c>
      <c r="W91" s="66" t="str">
        <f t="shared" si="30"/>
        <v/>
      </c>
    </row>
    <row r="92" spans="1:23" ht="12.75" x14ac:dyDescent="0.2">
      <c r="A92" s="66">
        <v>90</v>
      </c>
      <c r="B92" s="66">
        <f t="shared" si="18"/>
        <v>18</v>
      </c>
      <c r="C92" s="67">
        <f t="shared" si="19"/>
        <v>180</v>
      </c>
      <c r="D92" s="68">
        <f t="shared" si="21"/>
        <v>17</v>
      </c>
      <c r="E92" s="71">
        <f t="shared" si="22"/>
        <v>197</v>
      </c>
      <c r="F92" s="67">
        <v>0</v>
      </c>
      <c r="G92" s="67">
        <v>0</v>
      </c>
      <c r="H92" s="67">
        <v>18</v>
      </c>
      <c r="I92" s="67">
        <v>0</v>
      </c>
      <c r="J92" s="67">
        <f t="shared" si="31"/>
        <v>36</v>
      </c>
      <c r="K92" s="67">
        <f t="shared" si="31"/>
        <v>36</v>
      </c>
      <c r="L92" s="67">
        <f t="shared" si="31"/>
        <v>36</v>
      </c>
      <c r="M92" s="67">
        <f t="shared" si="23"/>
        <v>36</v>
      </c>
      <c r="N92" s="67">
        <f t="shared" si="23"/>
        <v>36</v>
      </c>
      <c r="P92" s="70">
        <f t="shared" si="24"/>
        <v>0</v>
      </c>
      <c r="Q92" s="70">
        <f t="shared" si="25"/>
        <v>2</v>
      </c>
      <c r="R92" s="70">
        <f t="shared" si="26"/>
        <v>8</v>
      </c>
      <c r="S92" s="70">
        <f t="shared" si="27"/>
        <v>4</v>
      </c>
      <c r="T92" s="70">
        <f t="shared" si="28"/>
        <v>2</v>
      </c>
      <c r="U92" s="70">
        <f t="shared" si="29"/>
        <v>1</v>
      </c>
      <c r="V92" s="66">
        <f t="shared" si="20"/>
        <v>90</v>
      </c>
      <c r="W92" s="66" t="str">
        <f t="shared" si="30"/>
        <v/>
      </c>
    </row>
    <row r="93" spans="1:23" ht="12.75" x14ac:dyDescent="0.2">
      <c r="A93" s="66">
        <v>91</v>
      </c>
      <c r="B93" s="66">
        <f t="shared" si="18"/>
        <v>19</v>
      </c>
      <c r="C93" s="67">
        <f t="shared" si="19"/>
        <v>174</v>
      </c>
      <c r="D93" s="68">
        <f t="shared" si="21"/>
        <v>18</v>
      </c>
      <c r="E93" s="71">
        <f t="shared" si="22"/>
        <v>192</v>
      </c>
      <c r="F93" s="67">
        <v>0</v>
      </c>
      <c r="G93" s="67">
        <v>4</v>
      </c>
      <c r="H93" s="67">
        <v>15</v>
      </c>
      <c r="I93" s="67">
        <v>0</v>
      </c>
      <c r="J93" s="67">
        <f t="shared" si="31"/>
        <v>38</v>
      </c>
      <c r="K93" s="67">
        <f t="shared" si="31"/>
        <v>38</v>
      </c>
      <c r="L93" s="67">
        <f t="shared" si="31"/>
        <v>38</v>
      </c>
      <c r="M93" s="67">
        <f t="shared" si="23"/>
        <v>30</v>
      </c>
      <c r="N93" s="67">
        <f t="shared" si="23"/>
        <v>30</v>
      </c>
      <c r="P93" s="70">
        <f t="shared" si="24"/>
        <v>0</v>
      </c>
      <c r="Q93" s="70">
        <f t="shared" si="25"/>
        <v>3</v>
      </c>
      <c r="R93" s="70">
        <f t="shared" si="26"/>
        <v>8</v>
      </c>
      <c r="S93" s="70">
        <f t="shared" si="27"/>
        <v>4</v>
      </c>
      <c r="T93" s="70">
        <f t="shared" si="28"/>
        <v>2</v>
      </c>
      <c r="U93" s="70">
        <f t="shared" si="29"/>
        <v>1</v>
      </c>
      <c r="V93" s="66">
        <f t="shared" si="20"/>
        <v>91</v>
      </c>
      <c r="W93" s="66" t="str">
        <f t="shared" si="30"/>
        <v/>
      </c>
    </row>
    <row r="94" spans="1:23" ht="12.75" x14ac:dyDescent="0.2">
      <c r="A94" s="66">
        <v>92</v>
      </c>
      <c r="B94" s="66">
        <f t="shared" si="18"/>
        <v>19</v>
      </c>
      <c r="C94" s="67">
        <f t="shared" si="19"/>
        <v>178</v>
      </c>
      <c r="D94" s="68">
        <f t="shared" si="21"/>
        <v>18</v>
      </c>
      <c r="E94" s="71">
        <f t="shared" si="22"/>
        <v>196</v>
      </c>
      <c r="F94" s="67">
        <v>0</v>
      </c>
      <c r="G94" s="67">
        <v>3</v>
      </c>
      <c r="H94" s="67">
        <v>16</v>
      </c>
      <c r="I94" s="67">
        <v>0</v>
      </c>
      <c r="J94" s="67">
        <f t="shared" si="31"/>
        <v>38</v>
      </c>
      <c r="K94" s="67">
        <f t="shared" si="31"/>
        <v>38</v>
      </c>
      <c r="L94" s="67">
        <f t="shared" si="31"/>
        <v>38</v>
      </c>
      <c r="M94" s="67">
        <f t="shared" si="23"/>
        <v>32</v>
      </c>
      <c r="N94" s="67">
        <f t="shared" si="23"/>
        <v>32</v>
      </c>
      <c r="P94" s="70">
        <f t="shared" si="24"/>
        <v>0</v>
      </c>
      <c r="Q94" s="70">
        <f t="shared" si="25"/>
        <v>3</v>
      </c>
      <c r="R94" s="70">
        <f t="shared" si="26"/>
        <v>8</v>
      </c>
      <c r="S94" s="70">
        <f t="shared" si="27"/>
        <v>4</v>
      </c>
      <c r="T94" s="70">
        <f t="shared" si="28"/>
        <v>2</v>
      </c>
      <c r="U94" s="70">
        <f t="shared" si="29"/>
        <v>1</v>
      </c>
      <c r="V94" s="66">
        <f t="shared" si="20"/>
        <v>92</v>
      </c>
      <c r="W94" s="66" t="str">
        <f t="shared" si="30"/>
        <v/>
      </c>
    </row>
    <row r="95" spans="1:23" ht="12.75" x14ac:dyDescent="0.2">
      <c r="A95" s="66">
        <v>93</v>
      </c>
      <c r="B95" s="66">
        <f t="shared" si="18"/>
        <v>19</v>
      </c>
      <c r="C95" s="67">
        <f t="shared" si="19"/>
        <v>182</v>
      </c>
      <c r="D95" s="68">
        <f t="shared" si="21"/>
        <v>18</v>
      </c>
      <c r="E95" s="71">
        <f t="shared" si="22"/>
        <v>200</v>
      </c>
      <c r="F95" s="67">
        <v>0</v>
      </c>
      <c r="G95" s="67">
        <v>2</v>
      </c>
      <c r="H95" s="67">
        <v>17</v>
      </c>
      <c r="I95" s="67">
        <v>0</v>
      </c>
      <c r="J95" s="67">
        <f t="shared" si="31"/>
        <v>38</v>
      </c>
      <c r="K95" s="67">
        <f t="shared" si="31"/>
        <v>38</v>
      </c>
      <c r="L95" s="67">
        <f t="shared" si="31"/>
        <v>38</v>
      </c>
      <c r="M95" s="67">
        <f t="shared" si="23"/>
        <v>34</v>
      </c>
      <c r="N95" s="67">
        <f t="shared" si="23"/>
        <v>34</v>
      </c>
      <c r="P95" s="70">
        <f t="shared" si="24"/>
        <v>0</v>
      </c>
      <c r="Q95" s="70">
        <f t="shared" si="25"/>
        <v>3</v>
      </c>
      <c r="R95" s="70">
        <f t="shared" si="26"/>
        <v>8</v>
      </c>
      <c r="S95" s="70">
        <f t="shared" si="27"/>
        <v>4</v>
      </c>
      <c r="T95" s="70">
        <f t="shared" si="28"/>
        <v>2</v>
      </c>
      <c r="U95" s="70">
        <f t="shared" si="29"/>
        <v>1</v>
      </c>
      <c r="V95" s="66">
        <f t="shared" si="20"/>
        <v>93</v>
      </c>
      <c r="W95" s="66" t="str">
        <f t="shared" si="30"/>
        <v/>
      </c>
    </row>
    <row r="96" spans="1:23" ht="12.75" x14ac:dyDescent="0.2">
      <c r="A96" s="66">
        <v>94</v>
      </c>
      <c r="B96" s="66">
        <f t="shared" si="18"/>
        <v>19</v>
      </c>
      <c r="C96" s="67">
        <f t="shared" si="19"/>
        <v>186</v>
      </c>
      <c r="D96" s="68">
        <f t="shared" si="21"/>
        <v>18</v>
      </c>
      <c r="E96" s="71">
        <f t="shared" si="22"/>
        <v>204</v>
      </c>
      <c r="F96" s="67">
        <v>0</v>
      </c>
      <c r="G96" s="67">
        <v>1</v>
      </c>
      <c r="H96" s="67">
        <v>18</v>
      </c>
      <c r="I96" s="67">
        <v>0</v>
      </c>
      <c r="J96" s="67">
        <f t="shared" si="31"/>
        <v>38</v>
      </c>
      <c r="K96" s="67">
        <f t="shared" si="31"/>
        <v>38</v>
      </c>
      <c r="L96" s="67">
        <f t="shared" si="31"/>
        <v>38</v>
      </c>
      <c r="M96" s="67">
        <f t="shared" si="23"/>
        <v>36</v>
      </c>
      <c r="N96" s="67">
        <f t="shared" si="23"/>
        <v>36</v>
      </c>
      <c r="P96" s="70">
        <f t="shared" si="24"/>
        <v>0</v>
      </c>
      <c r="Q96" s="70">
        <f t="shared" si="25"/>
        <v>3</v>
      </c>
      <c r="R96" s="70">
        <f t="shared" si="26"/>
        <v>8</v>
      </c>
      <c r="S96" s="70">
        <f t="shared" si="27"/>
        <v>4</v>
      </c>
      <c r="T96" s="70">
        <f t="shared" si="28"/>
        <v>2</v>
      </c>
      <c r="U96" s="70">
        <f t="shared" si="29"/>
        <v>1</v>
      </c>
      <c r="V96" s="66">
        <f t="shared" si="20"/>
        <v>94</v>
      </c>
      <c r="W96" s="66" t="str">
        <f t="shared" si="30"/>
        <v/>
      </c>
    </row>
    <row r="97" spans="1:23" ht="12.75" x14ac:dyDescent="0.2">
      <c r="A97" s="66">
        <v>95</v>
      </c>
      <c r="B97" s="66">
        <f t="shared" si="18"/>
        <v>19</v>
      </c>
      <c r="C97" s="67">
        <f t="shared" si="19"/>
        <v>190</v>
      </c>
      <c r="D97" s="68">
        <f t="shared" si="21"/>
        <v>18</v>
      </c>
      <c r="E97" s="71">
        <f t="shared" si="22"/>
        <v>208</v>
      </c>
      <c r="F97" s="67">
        <v>0</v>
      </c>
      <c r="G97" s="67">
        <v>0</v>
      </c>
      <c r="H97" s="67">
        <v>19</v>
      </c>
      <c r="I97" s="67">
        <v>0</v>
      </c>
      <c r="J97" s="67">
        <f t="shared" si="31"/>
        <v>38</v>
      </c>
      <c r="K97" s="67">
        <f t="shared" si="31"/>
        <v>38</v>
      </c>
      <c r="L97" s="67">
        <f t="shared" si="31"/>
        <v>38</v>
      </c>
      <c r="M97" s="67">
        <f t="shared" si="23"/>
        <v>38</v>
      </c>
      <c r="N97" s="67">
        <f t="shared" si="23"/>
        <v>38</v>
      </c>
      <c r="P97" s="70">
        <f t="shared" si="24"/>
        <v>0</v>
      </c>
      <c r="Q97" s="70">
        <f t="shared" si="25"/>
        <v>3</v>
      </c>
      <c r="R97" s="70">
        <f t="shared" si="26"/>
        <v>8</v>
      </c>
      <c r="S97" s="70">
        <f t="shared" si="27"/>
        <v>4</v>
      </c>
      <c r="T97" s="70">
        <f t="shared" si="28"/>
        <v>2</v>
      </c>
      <c r="U97" s="70">
        <f t="shared" si="29"/>
        <v>1</v>
      </c>
      <c r="V97" s="66">
        <f t="shared" si="20"/>
        <v>95</v>
      </c>
      <c r="W97" s="66" t="str">
        <f t="shared" si="30"/>
        <v/>
      </c>
    </row>
    <row r="98" spans="1:23" ht="12.75" x14ac:dyDescent="0.2">
      <c r="A98" s="66">
        <v>96</v>
      </c>
      <c r="B98" s="66">
        <f t="shared" si="18"/>
        <v>20</v>
      </c>
      <c r="C98" s="67">
        <f t="shared" si="19"/>
        <v>184</v>
      </c>
      <c r="D98" s="68">
        <f t="shared" si="21"/>
        <v>19</v>
      </c>
      <c r="E98" s="71">
        <f t="shared" si="22"/>
        <v>203</v>
      </c>
      <c r="F98" s="67">
        <v>0</v>
      </c>
      <c r="G98" s="67">
        <v>4</v>
      </c>
      <c r="H98" s="67">
        <v>16</v>
      </c>
      <c r="I98" s="67">
        <v>0</v>
      </c>
      <c r="J98" s="67">
        <f t="shared" si="31"/>
        <v>40</v>
      </c>
      <c r="K98" s="67">
        <f t="shared" si="31"/>
        <v>40</v>
      </c>
      <c r="L98" s="67">
        <f t="shared" si="31"/>
        <v>40</v>
      </c>
      <c r="M98" s="67">
        <f t="shared" si="23"/>
        <v>32</v>
      </c>
      <c r="N98" s="67">
        <f t="shared" si="23"/>
        <v>32</v>
      </c>
      <c r="P98" s="70">
        <f t="shared" si="24"/>
        <v>0</v>
      </c>
      <c r="Q98" s="70">
        <f t="shared" si="25"/>
        <v>4</v>
      </c>
      <c r="R98" s="70">
        <f t="shared" si="26"/>
        <v>8</v>
      </c>
      <c r="S98" s="70">
        <f t="shared" si="27"/>
        <v>4</v>
      </c>
      <c r="T98" s="70">
        <f t="shared" si="28"/>
        <v>2</v>
      </c>
      <c r="U98" s="70">
        <f t="shared" si="29"/>
        <v>1</v>
      </c>
      <c r="V98" s="66">
        <f t="shared" si="20"/>
        <v>96</v>
      </c>
      <c r="W98" s="66" t="str">
        <f t="shared" si="30"/>
        <v/>
      </c>
    </row>
    <row r="99" spans="1:23" ht="12.75" x14ac:dyDescent="0.2">
      <c r="A99" s="66">
        <v>97</v>
      </c>
      <c r="B99" s="66">
        <f t="shared" si="18"/>
        <v>20</v>
      </c>
      <c r="C99" s="67">
        <f t="shared" si="19"/>
        <v>188</v>
      </c>
      <c r="D99" s="68">
        <f t="shared" si="21"/>
        <v>19</v>
      </c>
      <c r="E99" s="71">
        <f t="shared" si="22"/>
        <v>207</v>
      </c>
      <c r="F99" s="67">
        <v>0</v>
      </c>
      <c r="G99" s="67">
        <v>3</v>
      </c>
      <c r="H99" s="67">
        <v>17</v>
      </c>
      <c r="I99" s="67">
        <v>0</v>
      </c>
      <c r="J99" s="67">
        <f t="shared" si="31"/>
        <v>40</v>
      </c>
      <c r="K99" s="67">
        <f t="shared" si="31"/>
        <v>40</v>
      </c>
      <c r="L99" s="67">
        <f t="shared" si="31"/>
        <v>40</v>
      </c>
      <c r="M99" s="67">
        <f t="shared" ref="M99:N130" si="32">$H99*2+$I99*3</f>
        <v>34</v>
      </c>
      <c r="N99" s="67">
        <f t="shared" si="32"/>
        <v>34</v>
      </c>
      <c r="P99" s="70">
        <f t="shared" si="24"/>
        <v>0</v>
      </c>
      <c r="Q99" s="70">
        <f t="shared" si="25"/>
        <v>4</v>
      </c>
      <c r="R99" s="70">
        <f t="shared" si="26"/>
        <v>8</v>
      </c>
      <c r="S99" s="70">
        <f t="shared" si="27"/>
        <v>4</v>
      </c>
      <c r="T99" s="70">
        <f t="shared" si="28"/>
        <v>2</v>
      </c>
      <c r="U99" s="70">
        <f t="shared" si="29"/>
        <v>1</v>
      </c>
      <c r="V99" s="66">
        <f t="shared" si="20"/>
        <v>97</v>
      </c>
      <c r="W99" s="66" t="str">
        <f t="shared" si="30"/>
        <v/>
      </c>
    </row>
    <row r="100" spans="1:23" ht="12.75" x14ac:dyDescent="0.2">
      <c r="A100" s="66">
        <v>98</v>
      </c>
      <c r="B100" s="66">
        <f t="shared" si="18"/>
        <v>20</v>
      </c>
      <c r="C100" s="67">
        <f t="shared" si="19"/>
        <v>192</v>
      </c>
      <c r="D100" s="68">
        <f t="shared" si="21"/>
        <v>19</v>
      </c>
      <c r="E100" s="71">
        <f t="shared" si="22"/>
        <v>211</v>
      </c>
      <c r="F100" s="67">
        <v>0</v>
      </c>
      <c r="G100" s="67">
        <v>2</v>
      </c>
      <c r="H100" s="67">
        <v>18</v>
      </c>
      <c r="I100" s="67">
        <v>0</v>
      </c>
      <c r="J100" s="67">
        <f t="shared" si="31"/>
        <v>40</v>
      </c>
      <c r="K100" s="67">
        <f t="shared" si="31"/>
        <v>40</v>
      </c>
      <c r="L100" s="67">
        <f t="shared" si="31"/>
        <v>40</v>
      </c>
      <c r="M100" s="67">
        <f t="shared" si="32"/>
        <v>36</v>
      </c>
      <c r="N100" s="67">
        <f t="shared" si="32"/>
        <v>36</v>
      </c>
      <c r="P100" s="70">
        <f t="shared" si="24"/>
        <v>0</v>
      </c>
      <c r="Q100" s="70">
        <f t="shared" si="25"/>
        <v>4</v>
      </c>
      <c r="R100" s="70">
        <f t="shared" si="26"/>
        <v>8</v>
      </c>
      <c r="S100" s="70">
        <f t="shared" si="27"/>
        <v>4</v>
      </c>
      <c r="T100" s="70">
        <f t="shared" si="28"/>
        <v>2</v>
      </c>
      <c r="U100" s="70">
        <f t="shared" si="29"/>
        <v>1</v>
      </c>
      <c r="V100" s="66">
        <f t="shared" si="20"/>
        <v>98</v>
      </c>
      <c r="W100" s="66" t="str">
        <f t="shared" si="30"/>
        <v/>
      </c>
    </row>
    <row r="101" spans="1:23" ht="12.75" x14ac:dyDescent="0.2">
      <c r="A101" s="66">
        <v>99</v>
      </c>
      <c r="B101" s="66">
        <f t="shared" si="18"/>
        <v>20</v>
      </c>
      <c r="C101" s="67">
        <f t="shared" si="19"/>
        <v>196</v>
      </c>
      <c r="D101" s="68">
        <f t="shared" si="21"/>
        <v>19</v>
      </c>
      <c r="E101" s="71">
        <f t="shared" si="22"/>
        <v>215</v>
      </c>
      <c r="F101" s="67">
        <v>0</v>
      </c>
      <c r="G101" s="67">
        <v>1</v>
      </c>
      <c r="H101" s="67">
        <v>19</v>
      </c>
      <c r="I101" s="67">
        <v>0</v>
      </c>
      <c r="J101" s="67">
        <f t="shared" si="31"/>
        <v>40</v>
      </c>
      <c r="K101" s="67">
        <f t="shared" si="31"/>
        <v>40</v>
      </c>
      <c r="L101" s="67">
        <f t="shared" si="31"/>
        <v>40</v>
      </c>
      <c r="M101" s="67">
        <f t="shared" si="32"/>
        <v>38</v>
      </c>
      <c r="N101" s="67">
        <f t="shared" si="32"/>
        <v>38</v>
      </c>
      <c r="P101" s="70">
        <f t="shared" si="24"/>
        <v>0</v>
      </c>
      <c r="Q101" s="70">
        <f t="shared" si="25"/>
        <v>4</v>
      </c>
      <c r="R101" s="70">
        <f t="shared" si="26"/>
        <v>8</v>
      </c>
      <c r="S101" s="70">
        <f t="shared" si="27"/>
        <v>4</v>
      </c>
      <c r="T101" s="70">
        <f t="shared" si="28"/>
        <v>2</v>
      </c>
      <c r="U101" s="70">
        <f t="shared" si="29"/>
        <v>1</v>
      </c>
      <c r="V101" s="66">
        <f t="shared" si="20"/>
        <v>99</v>
      </c>
      <c r="W101" s="66" t="str">
        <f t="shared" si="30"/>
        <v/>
      </c>
    </row>
    <row r="102" spans="1:23" ht="12.75" x14ac:dyDescent="0.2">
      <c r="A102" s="66">
        <v>100</v>
      </c>
      <c r="B102" s="66">
        <f t="shared" si="18"/>
        <v>20</v>
      </c>
      <c r="C102" s="67">
        <f t="shared" si="19"/>
        <v>200</v>
      </c>
      <c r="D102" s="68">
        <f t="shared" si="21"/>
        <v>19</v>
      </c>
      <c r="E102" s="71">
        <f t="shared" si="22"/>
        <v>219</v>
      </c>
      <c r="F102" s="67">
        <v>0</v>
      </c>
      <c r="G102" s="67">
        <v>0</v>
      </c>
      <c r="H102" s="67">
        <v>20</v>
      </c>
      <c r="I102" s="67">
        <v>0</v>
      </c>
      <c r="J102" s="67">
        <f t="shared" si="31"/>
        <v>40</v>
      </c>
      <c r="K102" s="67">
        <f t="shared" si="31"/>
        <v>40</v>
      </c>
      <c r="L102" s="67">
        <f t="shared" si="31"/>
        <v>40</v>
      </c>
      <c r="M102" s="67">
        <f t="shared" si="32"/>
        <v>40</v>
      </c>
      <c r="N102" s="67">
        <f t="shared" si="32"/>
        <v>40</v>
      </c>
      <c r="P102" s="70">
        <f t="shared" si="24"/>
        <v>0</v>
      </c>
      <c r="Q102" s="70">
        <f t="shared" si="25"/>
        <v>4</v>
      </c>
      <c r="R102" s="70">
        <f t="shared" si="26"/>
        <v>8</v>
      </c>
      <c r="S102" s="70">
        <f t="shared" si="27"/>
        <v>4</v>
      </c>
      <c r="T102" s="70">
        <f t="shared" si="28"/>
        <v>2</v>
      </c>
      <c r="U102" s="70">
        <f t="shared" si="29"/>
        <v>1</v>
      </c>
      <c r="V102" s="66">
        <f t="shared" si="20"/>
        <v>100</v>
      </c>
      <c r="W102" s="66" t="str">
        <f t="shared" si="30"/>
        <v/>
      </c>
    </row>
    <row r="103" spans="1:23" ht="12.75" x14ac:dyDescent="0.2">
      <c r="A103" s="66">
        <v>101</v>
      </c>
      <c r="B103" s="66">
        <f t="shared" si="18"/>
        <v>21</v>
      </c>
      <c r="C103" s="67">
        <f t="shared" si="19"/>
        <v>194</v>
      </c>
      <c r="D103" s="68">
        <f t="shared" si="21"/>
        <v>20</v>
      </c>
      <c r="E103" s="71">
        <f t="shared" si="22"/>
        <v>214</v>
      </c>
      <c r="F103" s="67">
        <v>0</v>
      </c>
      <c r="G103" s="67">
        <v>4</v>
      </c>
      <c r="H103" s="67">
        <v>17</v>
      </c>
      <c r="I103" s="67">
        <v>0</v>
      </c>
      <c r="J103" s="67">
        <f t="shared" si="31"/>
        <v>42</v>
      </c>
      <c r="K103" s="67">
        <f t="shared" si="31"/>
        <v>42</v>
      </c>
      <c r="L103" s="67">
        <f t="shared" si="31"/>
        <v>42</v>
      </c>
      <c r="M103" s="67">
        <f t="shared" si="32"/>
        <v>34</v>
      </c>
      <c r="N103" s="67">
        <f t="shared" si="32"/>
        <v>34</v>
      </c>
      <c r="P103" s="70">
        <f t="shared" si="24"/>
        <v>0</v>
      </c>
      <c r="Q103" s="70">
        <f t="shared" si="25"/>
        <v>5</v>
      </c>
      <c r="R103" s="70">
        <f t="shared" si="26"/>
        <v>8</v>
      </c>
      <c r="S103" s="70">
        <f t="shared" si="27"/>
        <v>4</v>
      </c>
      <c r="T103" s="70">
        <f t="shared" si="28"/>
        <v>2</v>
      </c>
      <c r="U103" s="70">
        <f t="shared" si="29"/>
        <v>1</v>
      </c>
      <c r="V103" s="66">
        <f t="shared" si="20"/>
        <v>101</v>
      </c>
      <c r="W103" s="66" t="str">
        <f t="shared" si="30"/>
        <v/>
      </c>
    </row>
    <row r="104" spans="1:23" ht="12.75" x14ac:dyDescent="0.2">
      <c r="A104" s="66">
        <v>102</v>
      </c>
      <c r="B104" s="66">
        <f t="shared" si="18"/>
        <v>21</v>
      </c>
      <c r="C104" s="67">
        <f t="shared" si="19"/>
        <v>198</v>
      </c>
      <c r="D104" s="68">
        <f t="shared" si="21"/>
        <v>20</v>
      </c>
      <c r="E104" s="71">
        <f t="shared" si="22"/>
        <v>218</v>
      </c>
      <c r="F104" s="67">
        <v>0</v>
      </c>
      <c r="G104" s="67">
        <v>3</v>
      </c>
      <c r="H104" s="67">
        <v>18</v>
      </c>
      <c r="I104" s="67">
        <v>0</v>
      </c>
      <c r="J104" s="67">
        <f t="shared" si="31"/>
        <v>42</v>
      </c>
      <c r="K104" s="67">
        <f t="shared" si="31"/>
        <v>42</v>
      </c>
      <c r="L104" s="67">
        <f t="shared" si="31"/>
        <v>42</v>
      </c>
      <c r="M104" s="67">
        <f t="shared" si="32"/>
        <v>36</v>
      </c>
      <c r="N104" s="67">
        <f t="shared" si="32"/>
        <v>36</v>
      </c>
      <c r="P104" s="70">
        <f t="shared" si="24"/>
        <v>0</v>
      </c>
      <c r="Q104" s="70">
        <f t="shared" si="25"/>
        <v>5</v>
      </c>
      <c r="R104" s="70">
        <f t="shared" si="26"/>
        <v>8</v>
      </c>
      <c r="S104" s="70">
        <f t="shared" si="27"/>
        <v>4</v>
      </c>
      <c r="T104" s="70">
        <f t="shared" si="28"/>
        <v>2</v>
      </c>
      <c r="U104" s="70">
        <f t="shared" si="29"/>
        <v>1</v>
      </c>
      <c r="V104" s="66">
        <f t="shared" si="20"/>
        <v>102</v>
      </c>
      <c r="W104" s="66" t="str">
        <f t="shared" si="30"/>
        <v/>
      </c>
    </row>
    <row r="105" spans="1:23" ht="12.75" x14ac:dyDescent="0.2">
      <c r="A105" s="66">
        <v>103</v>
      </c>
      <c r="B105" s="66">
        <f t="shared" si="18"/>
        <v>21</v>
      </c>
      <c r="C105" s="67">
        <f t="shared" si="19"/>
        <v>202</v>
      </c>
      <c r="D105" s="68">
        <f t="shared" si="21"/>
        <v>20</v>
      </c>
      <c r="E105" s="71">
        <f t="shared" si="22"/>
        <v>222</v>
      </c>
      <c r="F105" s="67">
        <v>0</v>
      </c>
      <c r="G105" s="67">
        <v>2</v>
      </c>
      <c r="H105" s="67">
        <v>19</v>
      </c>
      <c r="I105" s="67">
        <v>0</v>
      </c>
      <c r="J105" s="67">
        <f t="shared" ref="J105:L130" si="33">$F105*1+$G105*2+$H105*2+$I105*3</f>
        <v>42</v>
      </c>
      <c r="K105" s="67">
        <f t="shared" si="33"/>
        <v>42</v>
      </c>
      <c r="L105" s="67">
        <f t="shared" si="33"/>
        <v>42</v>
      </c>
      <c r="M105" s="67">
        <f t="shared" si="32"/>
        <v>38</v>
      </c>
      <c r="N105" s="67">
        <f t="shared" si="32"/>
        <v>38</v>
      </c>
      <c r="P105" s="70">
        <f t="shared" si="24"/>
        <v>0</v>
      </c>
      <c r="Q105" s="70">
        <f t="shared" si="25"/>
        <v>5</v>
      </c>
      <c r="R105" s="70">
        <f t="shared" si="26"/>
        <v>8</v>
      </c>
      <c r="S105" s="70">
        <f t="shared" si="27"/>
        <v>4</v>
      </c>
      <c r="T105" s="70">
        <f t="shared" si="28"/>
        <v>2</v>
      </c>
      <c r="U105" s="70">
        <f t="shared" si="29"/>
        <v>1</v>
      </c>
      <c r="V105" s="66">
        <f t="shared" si="20"/>
        <v>103</v>
      </c>
      <c r="W105" s="66" t="str">
        <f t="shared" si="30"/>
        <v/>
      </c>
    </row>
    <row r="106" spans="1:23" ht="12.75" x14ac:dyDescent="0.2">
      <c r="A106" s="66">
        <v>104</v>
      </c>
      <c r="B106" s="66">
        <f t="shared" si="18"/>
        <v>21</v>
      </c>
      <c r="C106" s="67">
        <f t="shared" si="19"/>
        <v>206</v>
      </c>
      <c r="D106" s="68">
        <f t="shared" si="21"/>
        <v>20</v>
      </c>
      <c r="E106" s="71">
        <f t="shared" si="22"/>
        <v>226</v>
      </c>
      <c r="F106" s="67">
        <v>0</v>
      </c>
      <c r="G106" s="67">
        <v>1</v>
      </c>
      <c r="H106" s="67">
        <v>20</v>
      </c>
      <c r="I106" s="67">
        <v>0</v>
      </c>
      <c r="J106" s="67">
        <f t="shared" si="33"/>
        <v>42</v>
      </c>
      <c r="K106" s="67">
        <f t="shared" si="33"/>
        <v>42</v>
      </c>
      <c r="L106" s="67">
        <f t="shared" si="33"/>
        <v>42</v>
      </c>
      <c r="M106" s="67">
        <f t="shared" si="32"/>
        <v>40</v>
      </c>
      <c r="N106" s="67">
        <f t="shared" si="32"/>
        <v>40</v>
      </c>
      <c r="P106" s="70">
        <f t="shared" si="24"/>
        <v>0</v>
      </c>
      <c r="Q106" s="70">
        <f t="shared" si="25"/>
        <v>5</v>
      </c>
      <c r="R106" s="70">
        <f t="shared" si="26"/>
        <v>8</v>
      </c>
      <c r="S106" s="70">
        <f t="shared" si="27"/>
        <v>4</v>
      </c>
      <c r="T106" s="70">
        <f t="shared" si="28"/>
        <v>2</v>
      </c>
      <c r="U106" s="70">
        <f t="shared" si="29"/>
        <v>1</v>
      </c>
      <c r="V106" s="66">
        <f t="shared" si="20"/>
        <v>104</v>
      </c>
      <c r="W106" s="66" t="str">
        <f t="shared" si="30"/>
        <v/>
      </c>
    </row>
    <row r="107" spans="1:23" ht="12.75" x14ac:dyDescent="0.2">
      <c r="A107" s="66">
        <v>105</v>
      </c>
      <c r="B107" s="66">
        <f t="shared" si="18"/>
        <v>21</v>
      </c>
      <c r="C107" s="67">
        <f t="shared" si="19"/>
        <v>210</v>
      </c>
      <c r="D107" s="68">
        <f t="shared" si="21"/>
        <v>20</v>
      </c>
      <c r="E107" s="71">
        <f t="shared" si="22"/>
        <v>230</v>
      </c>
      <c r="F107" s="67">
        <v>0</v>
      </c>
      <c r="G107" s="67">
        <v>0</v>
      </c>
      <c r="H107" s="67">
        <v>21</v>
      </c>
      <c r="I107" s="67">
        <v>0</v>
      </c>
      <c r="J107" s="67">
        <f t="shared" si="33"/>
        <v>42</v>
      </c>
      <c r="K107" s="67">
        <f t="shared" si="33"/>
        <v>42</v>
      </c>
      <c r="L107" s="67">
        <f t="shared" si="33"/>
        <v>42</v>
      </c>
      <c r="M107" s="67">
        <f t="shared" si="32"/>
        <v>42</v>
      </c>
      <c r="N107" s="67">
        <f t="shared" si="32"/>
        <v>42</v>
      </c>
      <c r="P107" s="70">
        <f t="shared" si="24"/>
        <v>0</v>
      </c>
      <c r="Q107" s="70">
        <f t="shared" si="25"/>
        <v>5</v>
      </c>
      <c r="R107" s="70">
        <f t="shared" si="26"/>
        <v>8</v>
      </c>
      <c r="S107" s="70">
        <f t="shared" si="27"/>
        <v>4</v>
      </c>
      <c r="T107" s="70">
        <f t="shared" si="28"/>
        <v>2</v>
      </c>
      <c r="U107" s="70">
        <f t="shared" si="29"/>
        <v>1</v>
      </c>
      <c r="V107" s="66">
        <f t="shared" si="20"/>
        <v>105</v>
      </c>
      <c r="W107" s="66" t="str">
        <f t="shared" si="30"/>
        <v/>
      </c>
    </row>
    <row r="108" spans="1:23" ht="12.75" x14ac:dyDescent="0.2">
      <c r="A108" s="66">
        <v>106</v>
      </c>
      <c r="B108" s="66">
        <f t="shared" si="18"/>
        <v>22</v>
      </c>
      <c r="C108" s="67">
        <f t="shared" si="19"/>
        <v>204</v>
      </c>
      <c r="D108" s="68">
        <f t="shared" si="21"/>
        <v>21</v>
      </c>
      <c r="E108" s="71">
        <f t="shared" si="22"/>
        <v>225</v>
      </c>
      <c r="F108" s="67">
        <v>0</v>
      </c>
      <c r="G108" s="67">
        <v>4</v>
      </c>
      <c r="H108" s="67">
        <v>18</v>
      </c>
      <c r="I108" s="67">
        <v>0</v>
      </c>
      <c r="J108" s="67">
        <f t="shared" si="33"/>
        <v>44</v>
      </c>
      <c r="K108" s="67">
        <f t="shared" si="33"/>
        <v>44</v>
      </c>
      <c r="L108" s="67">
        <f t="shared" si="33"/>
        <v>44</v>
      </c>
      <c r="M108" s="67">
        <f t="shared" si="32"/>
        <v>36</v>
      </c>
      <c r="N108" s="67">
        <f t="shared" si="32"/>
        <v>36</v>
      </c>
      <c r="P108" s="70">
        <f t="shared" si="24"/>
        <v>0</v>
      </c>
      <c r="Q108" s="70">
        <f t="shared" si="25"/>
        <v>6</v>
      </c>
      <c r="R108" s="70">
        <f t="shared" si="26"/>
        <v>8</v>
      </c>
      <c r="S108" s="70">
        <f t="shared" si="27"/>
        <v>4</v>
      </c>
      <c r="T108" s="70">
        <f t="shared" si="28"/>
        <v>2</v>
      </c>
      <c r="U108" s="70">
        <f t="shared" si="29"/>
        <v>1</v>
      </c>
      <c r="V108" s="66">
        <f t="shared" si="20"/>
        <v>106</v>
      </c>
      <c r="W108" s="66" t="str">
        <f t="shared" si="30"/>
        <v/>
      </c>
    </row>
    <row r="109" spans="1:23" ht="12.75" x14ac:dyDescent="0.2">
      <c r="A109" s="66">
        <v>107</v>
      </c>
      <c r="B109" s="66">
        <f t="shared" si="18"/>
        <v>22</v>
      </c>
      <c r="C109" s="67">
        <f t="shared" si="19"/>
        <v>208</v>
      </c>
      <c r="D109" s="68">
        <f t="shared" si="21"/>
        <v>21</v>
      </c>
      <c r="E109" s="71">
        <f t="shared" si="22"/>
        <v>229</v>
      </c>
      <c r="F109" s="67">
        <v>0</v>
      </c>
      <c r="G109" s="67">
        <v>3</v>
      </c>
      <c r="H109" s="67">
        <v>19</v>
      </c>
      <c r="I109" s="67">
        <v>0</v>
      </c>
      <c r="J109" s="67">
        <f t="shared" si="33"/>
        <v>44</v>
      </c>
      <c r="K109" s="67">
        <f t="shared" si="33"/>
        <v>44</v>
      </c>
      <c r="L109" s="67">
        <f t="shared" si="33"/>
        <v>44</v>
      </c>
      <c r="M109" s="67">
        <f t="shared" si="32"/>
        <v>38</v>
      </c>
      <c r="N109" s="67">
        <f t="shared" si="32"/>
        <v>38</v>
      </c>
      <c r="P109" s="70">
        <f t="shared" si="24"/>
        <v>0</v>
      </c>
      <c r="Q109" s="70">
        <f t="shared" si="25"/>
        <v>6</v>
      </c>
      <c r="R109" s="70">
        <f t="shared" si="26"/>
        <v>8</v>
      </c>
      <c r="S109" s="70">
        <f t="shared" si="27"/>
        <v>4</v>
      </c>
      <c r="T109" s="70">
        <f t="shared" si="28"/>
        <v>2</v>
      </c>
      <c r="U109" s="70">
        <f t="shared" si="29"/>
        <v>1</v>
      </c>
      <c r="V109" s="66">
        <f t="shared" si="20"/>
        <v>107</v>
      </c>
      <c r="W109" s="66" t="str">
        <f t="shared" si="30"/>
        <v/>
      </c>
    </row>
    <row r="110" spans="1:23" ht="12.75" x14ac:dyDescent="0.2">
      <c r="A110" s="66">
        <v>108</v>
      </c>
      <c r="B110" s="66">
        <f t="shared" si="18"/>
        <v>22</v>
      </c>
      <c r="C110" s="67">
        <f t="shared" si="19"/>
        <v>212</v>
      </c>
      <c r="D110" s="68">
        <f t="shared" si="21"/>
        <v>21</v>
      </c>
      <c r="E110" s="71">
        <f t="shared" si="22"/>
        <v>233</v>
      </c>
      <c r="F110" s="67">
        <v>0</v>
      </c>
      <c r="G110" s="67">
        <v>2</v>
      </c>
      <c r="H110" s="67">
        <v>20</v>
      </c>
      <c r="I110" s="67">
        <v>0</v>
      </c>
      <c r="J110" s="67">
        <f t="shared" si="33"/>
        <v>44</v>
      </c>
      <c r="K110" s="67">
        <f t="shared" si="33"/>
        <v>44</v>
      </c>
      <c r="L110" s="67">
        <f t="shared" si="33"/>
        <v>44</v>
      </c>
      <c r="M110" s="67">
        <f t="shared" si="32"/>
        <v>40</v>
      </c>
      <c r="N110" s="67">
        <f t="shared" si="32"/>
        <v>40</v>
      </c>
      <c r="P110" s="70">
        <f t="shared" si="24"/>
        <v>0</v>
      </c>
      <c r="Q110" s="70">
        <f t="shared" si="25"/>
        <v>6</v>
      </c>
      <c r="R110" s="70">
        <f t="shared" si="26"/>
        <v>8</v>
      </c>
      <c r="S110" s="70">
        <f t="shared" si="27"/>
        <v>4</v>
      </c>
      <c r="T110" s="70">
        <f t="shared" si="28"/>
        <v>2</v>
      </c>
      <c r="U110" s="70">
        <f t="shared" si="29"/>
        <v>1</v>
      </c>
      <c r="V110" s="66">
        <f t="shared" si="20"/>
        <v>108</v>
      </c>
      <c r="W110" s="66" t="str">
        <f t="shared" si="30"/>
        <v/>
      </c>
    </row>
    <row r="111" spans="1:23" ht="12.75" x14ac:dyDescent="0.2">
      <c r="A111" s="66">
        <v>109</v>
      </c>
      <c r="B111" s="66">
        <f t="shared" si="18"/>
        <v>22</v>
      </c>
      <c r="C111" s="67">
        <f t="shared" si="19"/>
        <v>216</v>
      </c>
      <c r="D111" s="68">
        <f t="shared" si="21"/>
        <v>21</v>
      </c>
      <c r="E111" s="71">
        <f t="shared" si="22"/>
        <v>237</v>
      </c>
      <c r="F111" s="67">
        <v>0</v>
      </c>
      <c r="G111" s="67">
        <v>1</v>
      </c>
      <c r="H111" s="67">
        <v>21</v>
      </c>
      <c r="I111" s="67">
        <v>0</v>
      </c>
      <c r="J111" s="67">
        <f t="shared" si="33"/>
        <v>44</v>
      </c>
      <c r="K111" s="67">
        <f t="shared" si="33"/>
        <v>44</v>
      </c>
      <c r="L111" s="67">
        <f t="shared" si="33"/>
        <v>44</v>
      </c>
      <c r="M111" s="67">
        <f t="shared" si="32"/>
        <v>42</v>
      </c>
      <c r="N111" s="67">
        <f t="shared" si="32"/>
        <v>42</v>
      </c>
      <c r="P111" s="70">
        <f t="shared" si="24"/>
        <v>0</v>
      </c>
      <c r="Q111" s="70">
        <f t="shared" si="25"/>
        <v>6</v>
      </c>
      <c r="R111" s="70">
        <f t="shared" si="26"/>
        <v>8</v>
      </c>
      <c r="S111" s="70">
        <f t="shared" si="27"/>
        <v>4</v>
      </c>
      <c r="T111" s="70">
        <f t="shared" si="28"/>
        <v>2</v>
      </c>
      <c r="U111" s="70">
        <f t="shared" si="29"/>
        <v>1</v>
      </c>
      <c r="V111" s="66">
        <f t="shared" si="20"/>
        <v>109</v>
      </c>
      <c r="W111" s="66" t="str">
        <f t="shared" si="30"/>
        <v/>
      </c>
    </row>
    <row r="112" spans="1:23" ht="12.75" x14ac:dyDescent="0.2">
      <c r="A112" s="66">
        <v>110</v>
      </c>
      <c r="B112" s="66">
        <f t="shared" si="18"/>
        <v>22</v>
      </c>
      <c r="C112" s="67">
        <f t="shared" si="19"/>
        <v>220</v>
      </c>
      <c r="D112" s="68">
        <f t="shared" si="21"/>
        <v>21</v>
      </c>
      <c r="E112" s="71">
        <f t="shared" si="22"/>
        <v>241</v>
      </c>
      <c r="F112" s="67">
        <v>0</v>
      </c>
      <c r="G112" s="67">
        <v>0</v>
      </c>
      <c r="H112" s="67">
        <v>22</v>
      </c>
      <c r="I112" s="67">
        <v>0</v>
      </c>
      <c r="J112" s="67">
        <f t="shared" si="33"/>
        <v>44</v>
      </c>
      <c r="K112" s="67">
        <f t="shared" si="33"/>
        <v>44</v>
      </c>
      <c r="L112" s="67">
        <f t="shared" si="33"/>
        <v>44</v>
      </c>
      <c r="M112" s="67">
        <f t="shared" si="32"/>
        <v>44</v>
      </c>
      <c r="N112" s="67">
        <f t="shared" si="32"/>
        <v>44</v>
      </c>
      <c r="P112" s="70">
        <f t="shared" si="24"/>
        <v>0</v>
      </c>
      <c r="Q112" s="70">
        <f t="shared" si="25"/>
        <v>6</v>
      </c>
      <c r="R112" s="70">
        <f t="shared" si="26"/>
        <v>8</v>
      </c>
      <c r="S112" s="70">
        <f t="shared" si="27"/>
        <v>4</v>
      </c>
      <c r="T112" s="70">
        <f t="shared" si="28"/>
        <v>2</v>
      </c>
      <c r="U112" s="70">
        <f t="shared" si="29"/>
        <v>1</v>
      </c>
      <c r="V112" s="66">
        <f t="shared" si="20"/>
        <v>110</v>
      </c>
      <c r="W112" s="66" t="str">
        <f t="shared" si="30"/>
        <v/>
      </c>
    </row>
    <row r="113" spans="1:23" ht="12.75" x14ac:dyDescent="0.2">
      <c r="A113" s="66">
        <v>111</v>
      </c>
      <c r="B113" s="66">
        <f t="shared" si="18"/>
        <v>23</v>
      </c>
      <c r="C113" s="67">
        <f t="shared" si="19"/>
        <v>214</v>
      </c>
      <c r="D113" s="68">
        <f t="shared" si="21"/>
        <v>22</v>
      </c>
      <c r="E113" s="71">
        <f t="shared" si="22"/>
        <v>236</v>
      </c>
      <c r="F113" s="67">
        <v>0</v>
      </c>
      <c r="G113" s="67">
        <v>4</v>
      </c>
      <c r="H113" s="67">
        <v>19</v>
      </c>
      <c r="I113" s="67">
        <v>0</v>
      </c>
      <c r="J113" s="67">
        <f t="shared" si="33"/>
        <v>46</v>
      </c>
      <c r="K113" s="67">
        <f t="shared" si="33"/>
        <v>46</v>
      </c>
      <c r="L113" s="67">
        <f t="shared" si="33"/>
        <v>46</v>
      </c>
      <c r="M113" s="67">
        <f t="shared" si="32"/>
        <v>38</v>
      </c>
      <c r="N113" s="67">
        <f t="shared" si="32"/>
        <v>38</v>
      </c>
      <c r="P113" s="70">
        <f t="shared" si="24"/>
        <v>0</v>
      </c>
      <c r="Q113" s="70">
        <f t="shared" si="25"/>
        <v>7</v>
      </c>
      <c r="R113" s="70">
        <f t="shared" si="26"/>
        <v>8</v>
      </c>
      <c r="S113" s="70">
        <f t="shared" si="27"/>
        <v>4</v>
      </c>
      <c r="T113" s="70">
        <f t="shared" si="28"/>
        <v>2</v>
      </c>
      <c r="U113" s="70">
        <f t="shared" si="29"/>
        <v>1</v>
      </c>
      <c r="V113" s="66">
        <f t="shared" si="20"/>
        <v>111</v>
      </c>
      <c r="W113" s="66" t="str">
        <f t="shared" si="30"/>
        <v/>
      </c>
    </row>
    <row r="114" spans="1:23" ht="12.75" x14ac:dyDescent="0.2">
      <c r="A114" s="66">
        <v>112</v>
      </c>
      <c r="B114" s="66">
        <f t="shared" si="18"/>
        <v>23</v>
      </c>
      <c r="C114" s="67">
        <f t="shared" si="19"/>
        <v>218</v>
      </c>
      <c r="D114" s="68">
        <f t="shared" si="21"/>
        <v>22</v>
      </c>
      <c r="E114" s="71">
        <f t="shared" si="22"/>
        <v>240</v>
      </c>
      <c r="F114" s="67">
        <v>0</v>
      </c>
      <c r="G114" s="67">
        <v>3</v>
      </c>
      <c r="H114" s="67">
        <v>20</v>
      </c>
      <c r="I114" s="67">
        <v>0</v>
      </c>
      <c r="J114" s="67">
        <f t="shared" si="33"/>
        <v>46</v>
      </c>
      <c r="K114" s="67">
        <f t="shared" si="33"/>
        <v>46</v>
      </c>
      <c r="L114" s="67">
        <f t="shared" si="33"/>
        <v>46</v>
      </c>
      <c r="M114" s="67">
        <f t="shared" si="32"/>
        <v>40</v>
      </c>
      <c r="N114" s="67">
        <f t="shared" si="32"/>
        <v>40</v>
      </c>
      <c r="P114" s="70">
        <f t="shared" si="24"/>
        <v>0</v>
      </c>
      <c r="Q114" s="70">
        <f t="shared" si="25"/>
        <v>7</v>
      </c>
      <c r="R114" s="70">
        <f t="shared" si="26"/>
        <v>8</v>
      </c>
      <c r="S114" s="70">
        <f t="shared" si="27"/>
        <v>4</v>
      </c>
      <c r="T114" s="70">
        <f t="shared" si="28"/>
        <v>2</v>
      </c>
      <c r="U114" s="70">
        <f t="shared" si="29"/>
        <v>1</v>
      </c>
      <c r="V114" s="66">
        <f t="shared" si="20"/>
        <v>112</v>
      </c>
      <c r="W114" s="66" t="str">
        <f t="shared" si="30"/>
        <v/>
      </c>
    </row>
    <row r="115" spans="1:23" ht="12.75" x14ac:dyDescent="0.2">
      <c r="A115" s="66">
        <v>113</v>
      </c>
      <c r="B115" s="66">
        <f t="shared" si="18"/>
        <v>23</v>
      </c>
      <c r="C115" s="67">
        <f t="shared" si="19"/>
        <v>222</v>
      </c>
      <c r="D115" s="68">
        <f t="shared" si="21"/>
        <v>22</v>
      </c>
      <c r="E115" s="71">
        <f t="shared" si="22"/>
        <v>244</v>
      </c>
      <c r="F115" s="67">
        <v>0</v>
      </c>
      <c r="G115" s="67">
        <v>2</v>
      </c>
      <c r="H115" s="67">
        <v>21</v>
      </c>
      <c r="I115" s="67">
        <v>0</v>
      </c>
      <c r="J115" s="67">
        <f t="shared" si="33"/>
        <v>46</v>
      </c>
      <c r="K115" s="67">
        <f t="shared" si="33"/>
        <v>46</v>
      </c>
      <c r="L115" s="67">
        <f t="shared" si="33"/>
        <v>46</v>
      </c>
      <c r="M115" s="67">
        <f t="shared" si="32"/>
        <v>42</v>
      </c>
      <c r="N115" s="67">
        <f t="shared" si="32"/>
        <v>42</v>
      </c>
      <c r="P115" s="70">
        <f t="shared" si="24"/>
        <v>0</v>
      </c>
      <c r="Q115" s="70">
        <f t="shared" si="25"/>
        <v>7</v>
      </c>
      <c r="R115" s="70">
        <f t="shared" si="26"/>
        <v>8</v>
      </c>
      <c r="S115" s="70">
        <f t="shared" si="27"/>
        <v>4</v>
      </c>
      <c r="T115" s="70">
        <f t="shared" si="28"/>
        <v>2</v>
      </c>
      <c r="U115" s="70">
        <f t="shared" si="29"/>
        <v>1</v>
      </c>
      <c r="V115" s="66">
        <f t="shared" si="20"/>
        <v>113</v>
      </c>
      <c r="W115" s="66" t="str">
        <f t="shared" si="30"/>
        <v/>
      </c>
    </row>
    <row r="116" spans="1:23" ht="12.75" x14ac:dyDescent="0.2">
      <c r="A116" s="66">
        <v>114</v>
      </c>
      <c r="B116" s="66">
        <f t="shared" si="18"/>
        <v>23</v>
      </c>
      <c r="C116" s="67">
        <f t="shared" si="19"/>
        <v>226</v>
      </c>
      <c r="D116" s="68">
        <f t="shared" si="21"/>
        <v>22</v>
      </c>
      <c r="E116" s="71">
        <f t="shared" si="22"/>
        <v>248</v>
      </c>
      <c r="F116" s="67">
        <v>0</v>
      </c>
      <c r="G116" s="67">
        <v>1</v>
      </c>
      <c r="H116" s="67">
        <v>22</v>
      </c>
      <c r="I116" s="67">
        <v>0</v>
      </c>
      <c r="J116" s="67">
        <f t="shared" si="33"/>
        <v>46</v>
      </c>
      <c r="K116" s="67">
        <f t="shared" si="33"/>
        <v>46</v>
      </c>
      <c r="L116" s="67">
        <f t="shared" si="33"/>
        <v>46</v>
      </c>
      <c r="M116" s="67">
        <f t="shared" si="32"/>
        <v>44</v>
      </c>
      <c r="N116" s="67">
        <f t="shared" si="32"/>
        <v>44</v>
      </c>
      <c r="P116" s="70">
        <f t="shared" si="24"/>
        <v>0</v>
      </c>
      <c r="Q116" s="70">
        <f t="shared" si="25"/>
        <v>7</v>
      </c>
      <c r="R116" s="70">
        <f t="shared" si="26"/>
        <v>8</v>
      </c>
      <c r="S116" s="70">
        <f t="shared" si="27"/>
        <v>4</v>
      </c>
      <c r="T116" s="70">
        <f t="shared" si="28"/>
        <v>2</v>
      </c>
      <c r="U116" s="70">
        <f t="shared" si="29"/>
        <v>1</v>
      </c>
      <c r="V116" s="66">
        <f t="shared" si="20"/>
        <v>114</v>
      </c>
      <c r="W116" s="66" t="str">
        <f t="shared" si="30"/>
        <v/>
      </c>
    </row>
    <row r="117" spans="1:23" ht="12.75" x14ac:dyDescent="0.2">
      <c r="A117" s="66">
        <v>115</v>
      </c>
      <c r="B117" s="66">
        <f t="shared" si="18"/>
        <v>23</v>
      </c>
      <c r="C117" s="67">
        <f t="shared" si="19"/>
        <v>230</v>
      </c>
      <c r="D117" s="68">
        <f t="shared" si="21"/>
        <v>22</v>
      </c>
      <c r="E117" s="71">
        <f t="shared" si="22"/>
        <v>252</v>
      </c>
      <c r="F117" s="67">
        <v>0</v>
      </c>
      <c r="G117" s="67">
        <v>0</v>
      </c>
      <c r="H117" s="67">
        <v>23</v>
      </c>
      <c r="I117" s="67">
        <v>0</v>
      </c>
      <c r="J117" s="67">
        <f t="shared" si="33"/>
        <v>46</v>
      </c>
      <c r="K117" s="67">
        <f t="shared" si="33"/>
        <v>46</v>
      </c>
      <c r="L117" s="67">
        <f t="shared" si="33"/>
        <v>46</v>
      </c>
      <c r="M117" s="67">
        <f t="shared" si="32"/>
        <v>46</v>
      </c>
      <c r="N117" s="67">
        <f t="shared" si="32"/>
        <v>46</v>
      </c>
      <c r="P117" s="70">
        <f t="shared" si="24"/>
        <v>0</v>
      </c>
      <c r="Q117" s="70">
        <f t="shared" si="25"/>
        <v>7</v>
      </c>
      <c r="R117" s="70">
        <f t="shared" si="26"/>
        <v>8</v>
      </c>
      <c r="S117" s="70">
        <f t="shared" si="27"/>
        <v>4</v>
      </c>
      <c r="T117" s="70">
        <f t="shared" si="28"/>
        <v>2</v>
      </c>
      <c r="U117" s="70">
        <f t="shared" si="29"/>
        <v>1</v>
      </c>
      <c r="V117" s="66">
        <f t="shared" si="20"/>
        <v>115</v>
      </c>
      <c r="W117" s="66" t="str">
        <f t="shared" si="30"/>
        <v/>
      </c>
    </row>
    <row r="118" spans="1:23" ht="12.75" x14ac:dyDescent="0.2">
      <c r="A118" s="66">
        <v>116</v>
      </c>
      <c r="B118" s="66">
        <f t="shared" si="18"/>
        <v>24</v>
      </c>
      <c r="C118" s="67">
        <f t="shared" si="19"/>
        <v>224</v>
      </c>
      <c r="D118" s="68">
        <f t="shared" si="21"/>
        <v>23</v>
      </c>
      <c r="E118" s="71">
        <f t="shared" si="22"/>
        <v>247</v>
      </c>
      <c r="F118" s="67">
        <v>0</v>
      </c>
      <c r="G118" s="67">
        <v>4</v>
      </c>
      <c r="H118" s="67">
        <v>20</v>
      </c>
      <c r="I118" s="67">
        <v>0</v>
      </c>
      <c r="J118" s="67">
        <f t="shared" si="33"/>
        <v>48</v>
      </c>
      <c r="K118" s="67">
        <f t="shared" si="33"/>
        <v>48</v>
      </c>
      <c r="L118" s="67">
        <f t="shared" si="33"/>
        <v>48</v>
      </c>
      <c r="M118" s="67">
        <f t="shared" si="32"/>
        <v>40</v>
      </c>
      <c r="N118" s="67">
        <f t="shared" si="32"/>
        <v>40</v>
      </c>
      <c r="P118" s="70">
        <f t="shared" si="24"/>
        <v>0</v>
      </c>
      <c r="Q118" s="70">
        <f t="shared" si="25"/>
        <v>8</v>
      </c>
      <c r="R118" s="70">
        <f t="shared" si="26"/>
        <v>8</v>
      </c>
      <c r="S118" s="70">
        <f t="shared" si="27"/>
        <v>4</v>
      </c>
      <c r="T118" s="70">
        <f t="shared" si="28"/>
        <v>2</v>
      </c>
      <c r="U118" s="70">
        <f t="shared" si="29"/>
        <v>1</v>
      </c>
      <c r="V118" s="66">
        <f t="shared" si="20"/>
        <v>116</v>
      </c>
      <c r="W118" s="66" t="str">
        <f t="shared" si="30"/>
        <v/>
      </c>
    </row>
    <row r="119" spans="1:23" ht="12.75" x14ac:dyDescent="0.2">
      <c r="A119" s="66">
        <v>117</v>
      </c>
      <c r="B119" s="66">
        <f t="shared" si="18"/>
        <v>24</v>
      </c>
      <c r="C119" s="67">
        <f t="shared" si="19"/>
        <v>228</v>
      </c>
      <c r="D119" s="68">
        <f t="shared" si="21"/>
        <v>23</v>
      </c>
      <c r="E119" s="71">
        <f t="shared" si="22"/>
        <v>251</v>
      </c>
      <c r="F119" s="67">
        <v>0</v>
      </c>
      <c r="G119" s="67">
        <v>3</v>
      </c>
      <c r="H119" s="67">
        <v>21</v>
      </c>
      <c r="I119" s="67">
        <v>0</v>
      </c>
      <c r="J119" s="67">
        <f t="shared" si="33"/>
        <v>48</v>
      </c>
      <c r="K119" s="67">
        <f t="shared" si="33"/>
        <v>48</v>
      </c>
      <c r="L119" s="67">
        <f t="shared" si="33"/>
        <v>48</v>
      </c>
      <c r="M119" s="67">
        <f t="shared" si="32"/>
        <v>42</v>
      </c>
      <c r="N119" s="67">
        <f t="shared" si="32"/>
        <v>42</v>
      </c>
      <c r="P119" s="70">
        <f t="shared" si="24"/>
        <v>0</v>
      </c>
      <c r="Q119" s="70">
        <f t="shared" si="25"/>
        <v>8</v>
      </c>
      <c r="R119" s="70">
        <f t="shared" si="26"/>
        <v>8</v>
      </c>
      <c r="S119" s="70">
        <f t="shared" si="27"/>
        <v>4</v>
      </c>
      <c r="T119" s="70">
        <f t="shared" si="28"/>
        <v>2</v>
      </c>
      <c r="U119" s="70">
        <f t="shared" si="29"/>
        <v>1</v>
      </c>
      <c r="V119" s="66">
        <f t="shared" si="20"/>
        <v>117</v>
      </c>
      <c r="W119" s="66" t="str">
        <f t="shared" si="30"/>
        <v/>
      </c>
    </row>
    <row r="120" spans="1:23" ht="12.75" x14ac:dyDescent="0.2">
      <c r="A120" s="66">
        <v>118</v>
      </c>
      <c r="B120" s="66">
        <f t="shared" si="18"/>
        <v>24</v>
      </c>
      <c r="C120" s="67">
        <f t="shared" si="19"/>
        <v>232</v>
      </c>
      <c r="D120" s="68">
        <f t="shared" si="21"/>
        <v>23</v>
      </c>
      <c r="E120" s="71">
        <f t="shared" si="22"/>
        <v>255</v>
      </c>
      <c r="F120" s="67">
        <v>0</v>
      </c>
      <c r="G120" s="67">
        <v>2</v>
      </c>
      <c r="H120" s="67">
        <v>22</v>
      </c>
      <c r="I120" s="67">
        <v>0</v>
      </c>
      <c r="J120" s="67">
        <f t="shared" si="33"/>
        <v>48</v>
      </c>
      <c r="K120" s="67">
        <f t="shared" si="33"/>
        <v>48</v>
      </c>
      <c r="L120" s="67">
        <f t="shared" si="33"/>
        <v>48</v>
      </c>
      <c r="M120" s="67">
        <f t="shared" si="32"/>
        <v>44</v>
      </c>
      <c r="N120" s="67">
        <f t="shared" si="32"/>
        <v>44</v>
      </c>
      <c r="P120" s="70">
        <f t="shared" si="24"/>
        <v>0</v>
      </c>
      <c r="Q120" s="70">
        <f t="shared" si="25"/>
        <v>8</v>
      </c>
      <c r="R120" s="70">
        <f t="shared" si="26"/>
        <v>8</v>
      </c>
      <c r="S120" s="70">
        <f t="shared" si="27"/>
        <v>4</v>
      </c>
      <c r="T120" s="70">
        <f t="shared" si="28"/>
        <v>2</v>
      </c>
      <c r="U120" s="70">
        <f t="shared" si="29"/>
        <v>1</v>
      </c>
      <c r="V120" s="66">
        <f t="shared" si="20"/>
        <v>118</v>
      </c>
      <c r="W120" s="66" t="str">
        <f t="shared" si="30"/>
        <v/>
      </c>
    </row>
    <row r="121" spans="1:23" ht="12.75" x14ac:dyDescent="0.2">
      <c r="A121" s="66">
        <v>119</v>
      </c>
      <c r="B121" s="66">
        <f t="shared" si="18"/>
        <v>24</v>
      </c>
      <c r="C121" s="67">
        <f t="shared" si="19"/>
        <v>236</v>
      </c>
      <c r="D121" s="68">
        <f t="shared" si="21"/>
        <v>23</v>
      </c>
      <c r="E121" s="71">
        <f t="shared" si="22"/>
        <v>259</v>
      </c>
      <c r="F121" s="67">
        <v>0</v>
      </c>
      <c r="G121" s="67">
        <v>1</v>
      </c>
      <c r="H121" s="67">
        <v>23</v>
      </c>
      <c r="I121" s="67">
        <v>0</v>
      </c>
      <c r="J121" s="67">
        <f t="shared" si="33"/>
        <v>48</v>
      </c>
      <c r="K121" s="67">
        <f t="shared" si="33"/>
        <v>48</v>
      </c>
      <c r="L121" s="67">
        <f t="shared" si="33"/>
        <v>48</v>
      </c>
      <c r="M121" s="67">
        <f t="shared" si="32"/>
        <v>46</v>
      </c>
      <c r="N121" s="67">
        <f t="shared" si="32"/>
        <v>46</v>
      </c>
      <c r="P121" s="70">
        <f t="shared" si="24"/>
        <v>0</v>
      </c>
      <c r="Q121" s="70">
        <f t="shared" si="25"/>
        <v>8</v>
      </c>
      <c r="R121" s="70">
        <f t="shared" si="26"/>
        <v>8</v>
      </c>
      <c r="S121" s="70">
        <f t="shared" si="27"/>
        <v>4</v>
      </c>
      <c r="T121" s="70">
        <f t="shared" si="28"/>
        <v>2</v>
      </c>
      <c r="U121" s="70">
        <f t="shared" si="29"/>
        <v>1</v>
      </c>
      <c r="V121" s="66">
        <f t="shared" si="20"/>
        <v>119</v>
      </c>
      <c r="W121" s="66" t="str">
        <f t="shared" si="30"/>
        <v/>
      </c>
    </row>
    <row r="122" spans="1:23" ht="12.75" x14ac:dyDescent="0.2">
      <c r="A122" s="66">
        <v>120</v>
      </c>
      <c r="B122" s="66">
        <f t="shared" si="18"/>
        <v>24</v>
      </c>
      <c r="C122" s="67">
        <f t="shared" si="19"/>
        <v>240</v>
      </c>
      <c r="D122" s="68">
        <f t="shared" si="21"/>
        <v>23</v>
      </c>
      <c r="E122" s="71">
        <f t="shared" si="22"/>
        <v>263</v>
      </c>
      <c r="F122" s="67">
        <v>0</v>
      </c>
      <c r="G122" s="67">
        <v>0</v>
      </c>
      <c r="H122" s="67">
        <v>24</v>
      </c>
      <c r="I122" s="67">
        <v>0</v>
      </c>
      <c r="J122" s="67">
        <f t="shared" si="33"/>
        <v>48</v>
      </c>
      <c r="K122" s="67">
        <f t="shared" si="33"/>
        <v>48</v>
      </c>
      <c r="L122" s="67">
        <f t="shared" si="33"/>
        <v>48</v>
      </c>
      <c r="M122" s="67">
        <f t="shared" si="32"/>
        <v>48</v>
      </c>
      <c r="N122" s="67">
        <f t="shared" si="32"/>
        <v>48</v>
      </c>
      <c r="P122" s="70">
        <f t="shared" si="24"/>
        <v>0</v>
      </c>
      <c r="Q122" s="70">
        <f t="shared" si="25"/>
        <v>8</v>
      </c>
      <c r="R122" s="70">
        <f t="shared" si="26"/>
        <v>8</v>
      </c>
      <c r="S122" s="70">
        <f t="shared" si="27"/>
        <v>4</v>
      </c>
      <c r="T122" s="70">
        <f t="shared" si="28"/>
        <v>2</v>
      </c>
      <c r="U122" s="70">
        <f t="shared" si="29"/>
        <v>1</v>
      </c>
      <c r="V122" s="66">
        <f t="shared" si="20"/>
        <v>120</v>
      </c>
      <c r="W122" s="66" t="str">
        <f t="shared" si="30"/>
        <v/>
      </c>
    </row>
    <row r="123" spans="1:23" ht="12.75" x14ac:dyDescent="0.2">
      <c r="A123" s="66">
        <v>121</v>
      </c>
      <c r="B123" s="66">
        <f t="shared" si="18"/>
        <v>25</v>
      </c>
      <c r="C123" s="67">
        <f t="shared" si="19"/>
        <v>234</v>
      </c>
      <c r="D123" s="68">
        <f t="shared" si="21"/>
        <v>24</v>
      </c>
      <c r="E123" s="71">
        <f t="shared" si="22"/>
        <v>258</v>
      </c>
      <c r="F123" s="67">
        <v>0</v>
      </c>
      <c r="G123" s="67">
        <v>4</v>
      </c>
      <c r="H123" s="67">
        <v>21</v>
      </c>
      <c r="I123" s="67">
        <v>0</v>
      </c>
      <c r="J123" s="67">
        <f t="shared" si="33"/>
        <v>50</v>
      </c>
      <c r="K123" s="67">
        <f t="shared" si="33"/>
        <v>50</v>
      </c>
      <c r="L123" s="67">
        <f t="shared" si="33"/>
        <v>50</v>
      </c>
      <c r="M123" s="67">
        <f t="shared" si="32"/>
        <v>42</v>
      </c>
      <c r="N123" s="67">
        <f t="shared" si="32"/>
        <v>42</v>
      </c>
      <c r="P123" s="70">
        <f t="shared" si="24"/>
        <v>0</v>
      </c>
      <c r="Q123" s="70">
        <f t="shared" si="25"/>
        <v>9</v>
      </c>
      <c r="R123" s="70">
        <f t="shared" si="26"/>
        <v>8</v>
      </c>
      <c r="S123" s="70">
        <f t="shared" si="27"/>
        <v>4</v>
      </c>
      <c r="T123" s="70">
        <f t="shared" si="28"/>
        <v>2</v>
      </c>
      <c r="U123" s="70">
        <f t="shared" si="29"/>
        <v>1</v>
      </c>
      <c r="V123" s="66">
        <f t="shared" si="20"/>
        <v>121</v>
      </c>
      <c r="W123" s="66" t="str">
        <f t="shared" si="30"/>
        <v/>
      </c>
    </row>
    <row r="124" spans="1:23" ht="12.75" x14ac:dyDescent="0.2">
      <c r="A124" s="66">
        <v>122</v>
      </c>
      <c r="B124" s="66">
        <f t="shared" si="18"/>
        <v>25</v>
      </c>
      <c r="C124" s="67">
        <f t="shared" si="19"/>
        <v>238</v>
      </c>
      <c r="D124" s="68">
        <f t="shared" si="21"/>
        <v>24</v>
      </c>
      <c r="E124" s="71">
        <f t="shared" si="22"/>
        <v>262</v>
      </c>
      <c r="F124" s="67">
        <v>0</v>
      </c>
      <c r="G124" s="67">
        <v>3</v>
      </c>
      <c r="H124" s="67">
        <v>22</v>
      </c>
      <c r="I124" s="67">
        <v>0</v>
      </c>
      <c r="J124" s="67">
        <f t="shared" si="33"/>
        <v>50</v>
      </c>
      <c r="K124" s="67">
        <f t="shared" si="33"/>
        <v>50</v>
      </c>
      <c r="L124" s="67">
        <f t="shared" si="33"/>
        <v>50</v>
      </c>
      <c r="M124" s="67">
        <f t="shared" si="32"/>
        <v>44</v>
      </c>
      <c r="N124" s="67">
        <f t="shared" si="32"/>
        <v>44</v>
      </c>
      <c r="P124" s="70">
        <f t="shared" si="24"/>
        <v>0</v>
      </c>
      <c r="Q124" s="70">
        <f t="shared" si="25"/>
        <v>9</v>
      </c>
      <c r="R124" s="70">
        <f t="shared" si="26"/>
        <v>8</v>
      </c>
      <c r="S124" s="70">
        <f t="shared" si="27"/>
        <v>4</v>
      </c>
      <c r="T124" s="70">
        <f t="shared" si="28"/>
        <v>2</v>
      </c>
      <c r="U124" s="70">
        <f t="shared" si="29"/>
        <v>1</v>
      </c>
      <c r="V124" s="66">
        <f t="shared" si="20"/>
        <v>122</v>
      </c>
      <c r="W124" s="66" t="str">
        <f t="shared" si="30"/>
        <v/>
      </c>
    </row>
    <row r="125" spans="1:23" ht="12.75" x14ac:dyDescent="0.2">
      <c r="A125" s="66">
        <v>123</v>
      </c>
      <c r="B125" s="66">
        <f t="shared" si="18"/>
        <v>25</v>
      </c>
      <c r="C125" s="67">
        <f t="shared" si="19"/>
        <v>242</v>
      </c>
      <c r="D125" s="68">
        <f t="shared" si="21"/>
        <v>24</v>
      </c>
      <c r="E125" s="71">
        <f t="shared" si="22"/>
        <v>266</v>
      </c>
      <c r="F125" s="67">
        <v>0</v>
      </c>
      <c r="G125" s="67">
        <v>2</v>
      </c>
      <c r="H125" s="67">
        <v>23</v>
      </c>
      <c r="I125" s="67">
        <v>0</v>
      </c>
      <c r="J125" s="67">
        <f t="shared" si="33"/>
        <v>50</v>
      </c>
      <c r="K125" s="67">
        <f t="shared" si="33"/>
        <v>50</v>
      </c>
      <c r="L125" s="67">
        <f t="shared" si="33"/>
        <v>50</v>
      </c>
      <c r="M125" s="67">
        <f t="shared" si="32"/>
        <v>46</v>
      </c>
      <c r="N125" s="67">
        <f t="shared" si="32"/>
        <v>46</v>
      </c>
      <c r="P125" s="70">
        <f t="shared" si="24"/>
        <v>0</v>
      </c>
      <c r="Q125" s="70">
        <f t="shared" si="25"/>
        <v>9</v>
      </c>
      <c r="R125" s="70">
        <f t="shared" si="26"/>
        <v>8</v>
      </c>
      <c r="S125" s="70">
        <f t="shared" si="27"/>
        <v>4</v>
      </c>
      <c r="T125" s="70">
        <f t="shared" si="28"/>
        <v>2</v>
      </c>
      <c r="U125" s="70">
        <f t="shared" si="29"/>
        <v>1</v>
      </c>
      <c r="V125" s="66">
        <f t="shared" si="20"/>
        <v>123</v>
      </c>
      <c r="W125" s="66" t="str">
        <f t="shared" si="30"/>
        <v/>
      </c>
    </row>
    <row r="126" spans="1:23" ht="12.75" x14ac:dyDescent="0.2">
      <c r="A126" s="66">
        <v>124</v>
      </c>
      <c r="B126" s="66">
        <f t="shared" si="18"/>
        <v>25</v>
      </c>
      <c r="C126" s="67">
        <f t="shared" si="19"/>
        <v>246</v>
      </c>
      <c r="D126" s="68">
        <f t="shared" si="21"/>
        <v>24</v>
      </c>
      <c r="E126" s="71">
        <f t="shared" si="22"/>
        <v>270</v>
      </c>
      <c r="F126" s="67">
        <v>0</v>
      </c>
      <c r="G126" s="67">
        <v>1</v>
      </c>
      <c r="H126" s="67">
        <v>24</v>
      </c>
      <c r="I126" s="67">
        <v>0</v>
      </c>
      <c r="J126" s="67">
        <f t="shared" si="33"/>
        <v>50</v>
      </c>
      <c r="K126" s="67">
        <f t="shared" si="33"/>
        <v>50</v>
      </c>
      <c r="L126" s="67">
        <f t="shared" si="33"/>
        <v>50</v>
      </c>
      <c r="M126" s="67">
        <f t="shared" si="32"/>
        <v>48</v>
      </c>
      <c r="N126" s="67">
        <f t="shared" si="32"/>
        <v>48</v>
      </c>
      <c r="P126" s="70">
        <f t="shared" si="24"/>
        <v>0</v>
      </c>
      <c r="Q126" s="70">
        <f t="shared" si="25"/>
        <v>9</v>
      </c>
      <c r="R126" s="70">
        <f t="shared" si="26"/>
        <v>8</v>
      </c>
      <c r="S126" s="70">
        <f t="shared" si="27"/>
        <v>4</v>
      </c>
      <c r="T126" s="70">
        <f t="shared" si="28"/>
        <v>2</v>
      </c>
      <c r="U126" s="70">
        <f t="shared" si="29"/>
        <v>1</v>
      </c>
      <c r="V126" s="66">
        <f t="shared" si="20"/>
        <v>124</v>
      </c>
      <c r="W126" s="66" t="str">
        <f t="shared" si="30"/>
        <v/>
      </c>
    </row>
    <row r="127" spans="1:23" ht="12.75" x14ac:dyDescent="0.2">
      <c r="A127" s="66">
        <v>125</v>
      </c>
      <c r="B127" s="66">
        <f t="shared" si="18"/>
        <v>25</v>
      </c>
      <c r="C127" s="67">
        <f t="shared" si="19"/>
        <v>250</v>
      </c>
      <c r="D127" s="68">
        <f t="shared" si="21"/>
        <v>24</v>
      </c>
      <c r="E127" s="71">
        <f t="shared" si="22"/>
        <v>274</v>
      </c>
      <c r="F127" s="67">
        <v>0</v>
      </c>
      <c r="G127" s="67">
        <v>0</v>
      </c>
      <c r="H127" s="67">
        <v>25</v>
      </c>
      <c r="I127" s="67">
        <v>0</v>
      </c>
      <c r="J127" s="67">
        <f t="shared" si="33"/>
        <v>50</v>
      </c>
      <c r="K127" s="67">
        <f t="shared" si="33"/>
        <v>50</v>
      </c>
      <c r="L127" s="67">
        <f t="shared" si="33"/>
        <v>50</v>
      </c>
      <c r="M127" s="67">
        <f t="shared" si="32"/>
        <v>50</v>
      </c>
      <c r="N127" s="67">
        <f t="shared" si="32"/>
        <v>50</v>
      </c>
      <c r="P127" s="70">
        <f t="shared" si="24"/>
        <v>0</v>
      </c>
      <c r="Q127" s="70">
        <f t="shared" si="25"/>
        <v>9</v>
      </c>
      <c r="R127" s="70">
        <f t="shared" si="26"/>
        <v>8</v>
      </c>
      <c r="S127" s="70">
        <f t="shared" si="27"/>
        <v>4</v>
      </c>
      <c r="T127" s="70">
        <f t="shared" si="28"/>
        <v>2</v>
      </c>
      <c r="U127" s="70">
        <f t="shared" si="29"/>
        <v>1</v>
      </c>
      <c r="V127" s="66">
        <f t="shared" si="20"/>
        <v>125</v>
      </c>
      <c r="W127" s="66" t="str">
        <f t="shared" si="30"/>
        <v/>
      </c>
    </row>
    <row r="128" spans="1:23" ht="12.75" x14ac:dyDescent="0.2">
      <c r="A128" s="66">
        <v>126</v>
      </c>
      <c r="B128" s="66">
        <f t="shared" si="18"/>
        <v>26</v>
      </c>
      <c r="C128" s="67">
        <f t="shared" si="19"/>
        <v>244</v>
      </c>
      <c r="D128" s="68">
        <f t="shared" si="21"/>
        <v>25</v>
      </c>
      <c r="E128" s="71">
        <f t="shared" si="22"/>
        <v>269</v>
      </c>
      <c r="F128" s="67">
        <v>0</v>
      </c>
      <c r="G128" s="67">
        <v>4</v>
      </c>
      <c r="H128" s="67">
        <v>22</v>
      </c>
      <c r="I128" s="67">
        <v>0</v>
      </c>
      <c r="J128" s="67">
        <f t="shared" si="33"/>
        <v>52</v>
      </c>
      <c r="K128" s="67">
        <f t="shared" si="33"/>
        <v>52</v>
      </c>
      <c r="L128" s="67">
        <f t="shared" si="33"/>
        <v>52</v>
      </c>
      <c r="M128" s="67">
        <f t="shared" si="32"/>
        <v>44</v>
      </c>
      <c r="N128" s="67">
        <f t="shared" si="32"/>
        <v>44</v>
      </c>
      <c r="P128" s="70">
        <f t="shared" si="24"/>
        <v>0</v>
      </c>
      <c r="Q128" s="70">
        <f t="shared" si="25"/>
        <v>10</v>
      </c>
      <c r="R128" s="70">
        <f t="shared" si="26"/>
        <v>8</v>
      </c>
      <c r="S128" s="70">
        <f t="shared" si="27"/>
        <v>4</v>
      </c>
      <c r="T128" s="70">
        <f t="shared" si="28"/>
        <v>2</v>
      </c>
      <c r="U128" s="70">
        <f t="shared" si="29"/>
        <v>1</v>
      </c>
      <c r="V128" s="66">
        <f t="shared" si="20"/>
        <v>126</v>
      </c>
      <c r="W128" s="66" t="str">
        <f t="shared" si="30"/>
        <v/>
      </c>
    </row>
    <row r="129" spans="1:23" ht="12.75" x14ac:dyDescent="0.2">
      <c r="A129" s="66">
        <v>127</v>
      </c>
      <c r="B129" s="66">
        <f t="shared" si="18"/>
        <v>26</v>
      </c>
      <c r="C129" s="67">
        <f t="shared" si="19"/>
        <v>248</v>
      </c>
      <c r="D129" s="68">
        <f t="shared" si="21"/>
        <v>25</v>
      </c>
      <c r="E129" s="71">
        <f t="shared" si="22"/>
        <v>273</v>
      </c>
      <c r="F129" s="67">
        <v>0</v>
      </c>
      <c r="G129" s="67">
        <v>3</v>
      </c>
      <c r="H129" s="67">
        <v>23</v>
      </c>
      <c r="I129" s="67">
        <v>0</v>
      </c>
      <c r="J129" s="67">
        <f t="shared" si="33"/>
        <v>52</v>
      </c>
      <c r="K129" s="67">
        <f t="shared" si="33"/>
        <v>52</v>
      </c>
      <c r="L129" s="67">
        <f t="shared" si="33"/>
        <v>52</v>
      </c>
      <c r="M129" s="67">
        <f t="shared" si="32"/>
        <v>46</v>
      </c>
      <c r="N129" s="67">
        <f t="shared" si="32"/>
        <v>46</v>
      </c>
      <c r="P129" s="70">
        <f t="shared" si="24"/>
        <v>0</v>
      </c>
      <c r="Q129" s="70">
        <f t="shared" si="25"/>
        <v>10</v>
      </c>
      <c r="R129" s="70">
        <f t="shared" si="26"/>
        <v>8</v>
      </c>
      <c r="S129" s="70">
        <f t="shared" si="27"/>
        <v>4</v>
      </c>
      <c r="T129" s="70">
        <f t="shared" si="28"/>
        <v>2</v>
      </c>
      <c r="U129" s="70">
        <f t="shared" si="29"/>
        <v>1</v>
      </c>
      <c r="V129" s="66">
        <f t="shared" si="20"/>
        <v>127</v>
      </c>
      <c r="W129" s="66" t="str">
        <f t="shared" si="30"/>
        <v/>
      </c>
    </row>
    <row r="130" spans="1:23" ht="12.75" x14ac:dyDescent="0.2">
      <c r="A130" s="66">
        <v>128</v>
      </c>
      <c r="B130" s="66">
        <f>SUM(F130:I130)</f>
        <v>26</v>
      </c>
      <c r="C130" s="67">
        <f>F130*3+G130*6+H130*10+I130*15</f>
        <v>252</v>
      </c>
      <c r="D130" s="68">
        <f t="shared" si="21"/>
        <v>25</v>
      </c>
      <c r="E130" s="71">
        <f t="shared" si="22"/>
        <v>277</v>
      </c>
      <c r="F130" s="67">
        <v>0</v>
      </c>
      <c r="G130" s="67">
        <v>2</v>
      </c>
      <c r="H130" s="67">
        <v>24</v>
      </c>
      <c r="I130" s="67">
        <v>0</v>
      </c>
      <c r="J130" s="67">
        <f t="shared" si="33"/>
        <v>52</v>
      </c>
      <c r="K130" s="67">
        <f t="shared" si="33"/>
        <v>52</v>
      </c>
      <c r="L130" s="67">
        <f t="shared" si="33"/>
        <v>52</v>
      </c>
      <c r="M130" s="67">
        <f t="shared" si="32"/>
        <v>48</v>
      </c>
      <c r="N130" s="67">
        <f t="shared" si="32"/>
        <v>48</v>
      </c>
      <c r="P130" s="70">
        <f t="shared" si="24"/>
        <v>0</v>
      </c>
      <c r="Q130" s="70">
        <f t="shared" si="25"/>
        <v>10</v>
      </c>
      <c r="R130" s="70">
        <f t="shared" si="26"/>
        <v>8</v>
      </c>
      <c r="S130" s="70">
        <f t="shared" si="27"/>
        <v>4</v>
      </c>
      <c r="T130" s="70">
        <f t="shared" si="28"/>
        <v>2</v>
      </c>
      <c r="U130" s="70">
        <f t="shared" si="29"/>
        <v>1</v>
      </c>
      <c r="V130" s="66">
        <f>F130*3+G130*4+H130*5+I130*6</f>
        <v>128</v>
      </c>
      <c r="W130" s="66" t="str">
        <f t="shared" si="30"/>
        <v/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O1" sqref="O1:O1048576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9.140625" style="67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3" ht="12.75" x14ac:dyDescent="0.2">
      <c r="A2" s="66">
        <v>0</v>
      </c>
      <c r="B2" s="66">
        <f t="shared" ref="B2:B65" si="0">SUM(F2:I2)</f>
        <v>0</v>
      </c>
      <c r="C2" s="67">
        <f t="shared" ref="C2:C65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 t="shared" ref="J2:L21" si="2">$F2*1+$G2*2+$H2*2+$I2*3</f>
        <v>0</v>
      </c>
      <c r="K2" s="67">
        <f t="shared" si="2"/>
        <v>0</v>
      </c>
      <c r="L2" s="67">
        <f t="shared" si="2"/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65" si="3">F2*3+G2*4+H2*5+I2*6</f>
        <v>0</v>
      </c>
    </row>
    <row r="3" spans="1:23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4">SUM(P3:U3)</f>
        <v>0</v>
      </c>
      <c r="E3" s="71">
        <f t="shared" ref="E3:E66" si="5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si="2"/>
        <v>0</v>
      </c>
      <c r="K3" s="67">
        <f t="shared" si="2"/>
        <v>0</v>
      </c>
      <c r="L3" s="67">
        <f t="shared" si="2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3"/>
        <v>0</v>
      </c>
    </row>
    <row r="4" spans="1:23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4"/>
        <v>1</v>
      </c>
      <c r="E4" s="71">
        <f t="shared" si="5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2"/>
        <v>0</v>
      </c>
      <c r="K4" s="67">
        <f t="shared" si="2"/>
        <v>0</v>
      </c>
      <c r="L4" s="67">
        <f t="shared" si="2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3"/>
        <v>0</v>
      </c>
    </row>
    <row r="5" spans="1:23" ht="12.75" x14ac:dyDescent="0.2">
      <c r="A5" s="66">
        <v>3</v>
      </c>
      <c r="B5" s="66">
        <f t="shared" si="0"/>
        <v>1</v>
      </c>
      <c r="C5" s="67">
        <f t="shared" si="1"/>
        <v>3</v>
      </c>
      <c r="D5" s="68">
        <f t="shared" si="4"/>
        <v>0</v>
      </c>
      <c r="E5" s="71">
        <f t="shared" si="5"/>
        <v>3</v>
      </c>
      <c r="F5" s="67">
        <v>1</v>
      </c>
      <c r="G5" s="67">
        <v>0</v>
      </c>
      <c r="H5" s="67">
        <v>0</v>
      </c>
      <c r="I5" s="67">
        <v>0</v>
      </c>
      <c r="J5" s="67">
        <f t="shared" si="2"/>
        <v>1</v>
      </c>
      <c r="K5" s="67">
        <f t="shared" si="2"/>
        <v>1</v>
      </c>
      <c r="L5" s="67">
        <f t="shared" si="2"/>
        <v>1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0</v>
      </c>
      <c r="U5" s="70">
        <f t="shared" si="12"/>
        <v>0</v>
      </c>
      <c r="V5" s="66">
        <f t="shared" si="3"/>
        <v>3</v>
      </c>
      <c r="W5" s="66" t="str">
        <f t="shared" ref="W5:W66" si="13">IF(A5&lt;&gt;V5,"FEJL","")</f>
        <v/>
      </c>
    </row>
    <row r="6" spans="1:23" ht="12.75" x14ac:dyDescent="0.2">
      <c r="A6" s="66">
        <v>4</v>
      </c>
      <c r="B6" s="66">
        <f t="shared" si="0"/>
        <v>1</v>
      </c>
      <c r="C6" s="67">
        <f t="shared" si="1"/>
        <v>6</v>
      </c>
      <c r="D6" s="68">
        <f t="shared" si="4"/>
        <v>0</v>
      </c>
      <c r="E6" s="71">
        <f t="shared" si="5"/>
        <v>6</v>
      </c>
      <c r="F6" s="67">
        <v>0</v>
      </c>
      <c r="G6" s="67">
        <v>1</v>
      </c>
      <c r="H6" s="67">
        <v>0</v>
      </c>
      <c r="I6" s="67">
        <v>0</v>
      </c>
      <c r="J6" s="67">
        <f t="shared" si="2"/>
        <v>2</v>
      </c>
      <c r="K6" s="67">
        <f t="shared" si="2"/>
        <v>2</v>
      </c>
      <c r="L6" s="67">
        <f t="shared" si="2"/>
        <v>2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0</v>
      </c>
      <c r="U6" s="70">
        <f t="shared" si="12"/>
        <v>0</v>
      </c>
      <c r="V6" s="66">
        <f t="shared" si="3"/>
        <v>4</v>
      </c>
      <c r="W6" s="66" t="str">
        <f t="shared" si="13"/>
        <v/>
      </c>
    </row>
    <row r="7" spans="1:23" ht="12.75" x14ac:dyDescent="0.2">
      <c r="A7" s="66">
        <v>5</v>
      </c>
      <c r="B7" s="66">
        <f t="shared" si="0"/>
        <v>1</v>
      </c>
      <c r="C7" s="67">
        <f t="shared" si="1"/>
        <v>10</v>
      </c>
      <c r="D7" s="68">
        <f t="shared" si="4"/>
        <v>0</v>
      </c>
      <c r="E7" s="71">
        <f t="shared" si="5"/>
        <v>10</v>
      </c>
      <c r="F7" s="67">
        <v>0</v>
      </c>
      <c r="G7" s="67">
        <v>0</v>
      </c>
      <c r="H7" s="67">
        <v>1</v>
      </c>
      <c r="I7" s="67">
        <v>0</v>
      </c>
      <c r="J7" s="67">
        <f t="shared" si="2"/>
        <v>2</v>
      </c>
      <c r="K7" s="67">
        <f t="shared" si="2"/>
        <v>2</v>
      </c>
      <c r="L7" s="67">
        <f t="shared" si="2"/>
        <v>2</v>
      </c>
      <c r="M7" s="67">
        <f t="shared" si="6"/>
        <v>2</v>
      </c>
      <c r="N7" s="67">
        <f t="shared" si="6"/>
        <v>2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f t="shared" si="11"/>
        <v>0</v>
      </c>
      <c r="U7" s="70">
        <f t="shared" si="12"/>
        <v>0</v>
      </c>
      <c r="V7" s="66">
        <f t="shared" si="3"/>
        <v>5</v>
      </c>
      <c r="W7" s="66" t="str">
        <f t="shared" si="13"/>
        <v/>
      </c>
    </row>
    <row r="8" spans="1:23" ht="12.75" x14ac:dyDescent="0.2">
      <c r="A8" s="66">
        <v>6</v>
      </c>
      <c r="B8" s="66">
        <f t="shared" si="0"/>
        <v>1</v>
      </c>
      <c r="C8" s="67">
        <f t="shared" si="1"/>
        <v>15</v>
      </c>
      <c r="D8" s="68">
        <f t="shared" si="4"/>
        <v>0</v>
      </c>
      <c r="E8" s="71">
        <f t="shared" si="5"/>
        <v>15</v>
      </c>
      <c r="F8" s="67">
        <v>0</v>
      </c>
      <c r="G8" s="67">
        <v>0</v>
      </c>
      <c r="H8" s="67">
        <v>0</v>
      </c>
      <c r="I8" s="67">
        <v>1</v>
      </c>
      <c r="J8" s="67">
        <f t="shared" si="2"/>
        <v>3</v>
      </c>
      <c r="K8" s="67">
        <f t="shared" si="2"/>
        <v>3</v>
      </c>
      <c r="L8" s="67">
        <f t="shared" si="2"/>
        <v>3</v>
      </c>
      <c r="M8" s="67">
        <f t="shared" si="6"/>
        <v>3</v>
      </c>
      <c r="N8" s="67">
        <f t="shared" si="6"/>
        <v>3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0</v>
      </c>
      <c r="T8" s="70">
        <f t="shared" si="11"/>
        <v>0</v>
      </c>
      <c r="U8" s="70">
        <f t="shared" si="12"/>
        <v>0</v>
      </c>
      <c r="V8" s="66">
        <f t="shared" si="3"/>
        <v>6</v>
      </c>
      <c r="W8" s="66" t="str">
        <f t="shared" si="13"/>
        <v/>
      </c>
    </row>
    <row r="9" spans="1:23" ht="12.75" x14ac:dyDescent="0.2">
      <c r="A9" s="66">
        <v>7</v>
      </c>
      <c r="B9" s="66">
        <f t="shared" si="0"/>
        <v>2</v>
      </c>
      <c r="C9" s="67">
        <f t="shared" si="1"/>
        <v>9</v>
      </c>
      <c r="D9" s="68">
        <f t="shared" si="4"/>
        <v>1</v>
      </c>
      <c r="E9" s="71">
        <f t="shared" si="5"/>
        <v>10</v>
      </c>
      <c r="F9" s="67">
        <v>1</v>
      </c>
      <c r="G9" s="67">
        <v>1</v>
      </c>
      <c r="H9" s="67">
        <v>0</v>
      </c>
      <c r="I9" s="67">
        <v>0</v>
      </c>
      <c r="J9" s="67">
        <f t="shared" si="2"/>
        <v>3</v>
      </c>
      <c r="K9" s="67">
        <f t="shared" si="2"/>
        <v>3</v>
      </c>
      <c r="L9" s="67">
        <f t="shared" si="2"/>
        <v>3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0</v>
      </c>
      <c r="T9" s="70">
        <f t="shared" si="11"/>
        <v>0</v>
      </c>
      <c r="U9" s="70">
        <f t="shared" si="12"/>
        <v>1</v>
      </c>
      <c r="V9" s="66">
        <f t="shared" si="3"/>
        <v>7</v>
      </c>
      <c r="W9" s="66" t="str">
        <f t="shared" si="13"/>
        <v/>
      </c>
    </row>
    <row r="10" spans="1:23" ht="12.75" x14ac:dyDescent="0.2">
      <c r="A10" s="66">
        <v>8</v>
      </c>
      <c r="B10" s="66">
        <f t="shared" si="0"/>
        <v>2</v>
      </c>
      <c r="C10" s="67">
        <f t="shared" si="1"/>
        <v>12</v>
      </c>
      <c r="D10" s="68">
        <f t="shared" si="4"/>
        <v>1</v>
      </c>
      <c r="E10" s="71">
        <f t="shared" si="5"/>
        <v>13</v>
      </c>
      <c r="F10" s="67">
        <v>0</v>
      </c>
      <c r="G10" s="67">
        <v>2</v>
      </c>
      <c r="H10" s="67">
        <v>0</v>
      </c>
      <c r="I10" s="67">
        <v>0</v>
      </c>
      <c r="J10" s="67">
        <f t="shared" si="2"/>
        <v>4</v>
      </c>
      <c r="K10" s="67">
        <f t="shared" si="2"/>
        <v>4</v>
      </c>
      <c r="L10" s="67">
        <f t="shared" si="2"/>
        <v>4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0</v>
      </c>
      <c r="T10" s="70">
        <f t="shared" si="11"/>
        <v>0</v>
      </c>
      <c r="U10" s="70">
        <f t="shared" si="12"/>
        <v>1</v>
      </c>
      <c r="V10" s="66">
        <f t="shared" si="3"/>
        <v>8</v>
      </c>
      <c r="W10" s="66" t="str">
        <f t="shared" si="13"/>
        <v/>
      </c>
    </row>
    <row r="11" spans="1:23" ht="12.75" x14ac:dyDescent="0.2">
      <c r="A11" s="66">
        <v>9</v>
      </c>
      <c r="B11" s="66">
        <f t="shared" si="0"/>
        <v>2</v>
      </c>
      <c r="C11" s="67">
        <f t="shared" si="1"/>
        <v>16</v>
      </c>
      <c r="D11" s="68">
        <f t="shared" si="4"/>
        <v>1</v>
      </c>
      <c r="E11" s="71">
        <f t="shared" si="5"/>
        <v>17</v>
      </c>
      <c r="F11" s="67">
        <v>0</v>
      </c>
      <c r="G11" s="67">
        <v>1</v>
      </c>
      <c r="H11" s="67">
        <v>1</v>
      </c>
      <c r="I11" s="67">
        <v>0</v>
      </c>
      <c r="J11" s="67">
        <f t="shared" si="2"/>
        <v>4</v>
      </c>
      <c r="K11" s="67">
        <f t="shared" si="2"/>
        <v>4</v>
      </c>
      <c r="L11" s="67">
        <f t="shared" si="2"/>
        <v>4</v>
      </c>
      <c r="M11" s="67">
        <f t="shared" si="6"/>
        <v>2</v>
      </c>
      <c r="N11" s="67">
        <f t="shared" si="6"/>
        <v>2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0</v>
      </c>
      <c r="U11" s="70">
        <f t="shared" si="12"/>
        <v>1</v>
      </c>
      <c r="V11" s="66">
        <f t="shared" si="3"/>
        <v>9</v>
      </c>
      <c r="W11" s="66" t="str">
        <f t="shared" si="13"/>
        <v/>
      </c>
    </row>
    <row r="12" spans="1:23" ht="12.75" x14ac:dyDescent="0.2">
      <c r="A12" s="66">
        <v>10</v>
      </c>
      <c r="B12" s="66">
        <f t="shared" si="0"/>
        <v>2</v>
      </c>
      <c r="C12" s="67">
        <f t="shared" si="1"/>
        <v>20</v>
      </c>
      <c r="D12" s="68">
        <f t="shared" si="4"/>
        <v>1</v>
      </c>
      <c r="E12" s="71">
        <f t="shared" si="5"/>
        <v>21</v>
      </c>
      <c r="F12" s="67">
        <v>0</v>
      </c>
      <c r="G12" s="67">
        <v>0</v>
      </c>
      <c r="H12" s="67">
        <v>2</v>
      </c>
      <c r="I12" s="67">
        <v>0</v>
      </c>
      <c r="J12" s="67">
        <f t="shared" si="2"/>
        <v>4</v>
      </c>
      <c r="K12" s="67">
        <f t="shared" si="2"/>
        <v>4</v>
      </c>
      <c r="L12" s="67">
        <f t="shared" si="2"/>
        <v>4</v>
      </c>
      <c r="M12" s="67">
        <f t="shared" si="6"/>
        <v>4</v>
      </c>
      <c r="N12" s="67">
        <f t="shared" si="6"/>
        <v>4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0</v>
      </c>
      <c r="U12" s="70">
        <f t="shared" si="12"/>
        <v>1</v>
      </c>
      <c r="V12" s="66">
        <f t="shared" si="3"/>
        <v>10</v>
      </c>
      <c r="W12" s="66" t="str">
        <f t="shared" si="13"/>
        <v/>
      </c>
    </row>
    <row r="13" spans="1:23" ht="12.75" x14ac:dyDescent="0.2">
      <c r="A13" s="66">
        <v>11</v>
      </c>
      <c r="B13" s="66">
        <f t="shared" si="0"/>
        <v>2</v>
      </c>
      <c r="C13" s="67">
        <f t="shared" si="1"/>
        <v>25</v>
      </c>
      <c r="D13" s="68">
        <f t="shared" si="4"/>
        <v>1</v>
      </c>
      <c r="E13" s="71">
        <f t="shared" si="5"/>
        <v>26</v>
      </c>
      <c r="F13" s="67">
        <v>0</v>
      </c>
      <c r="G13" s="67">
        <v>0</v>
      </c>
      <c r="H13" s="67">
        <v>1</v>
      </c>
      <c r="I13" s="67">
        <v>1</v>
      </c>
      <c r="J13" s="67">
        <f t="shared" si="2"/>
        <v>5</v>
      </c>
      <c r="K13" s="67">
        <f t="shared" si="2"/>
        <v>5</v>
      </c>
      <c r="L13" s="67">
        <f t="shared" si="2"/>
        <v>5</v>
      </c>
      <c r="M13" s="67">
        <f t="shared" si="6"/>
        <v>5</v>
      </c>
      <c r="N13" s="67">
        <f t="shared" si="6"/>
        <v>5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0</v>
      </c>
      <c r="U13" s="70">
        <f t="shared" si="12"/>
        <v>1</v>
      </c>
      <c r="V13" s="66">
        <f t="shared" si="3"/>
        <v>11</v>
      </c>
      <c r="W13" s="66" t="str">
        <f t="shared" si="13"/>
        <v/>
      </c>
    </row>
    <row r="14" spans="1:23" ht="12.75" x14ac:dyDescent="0.2">
      <c r="A14" s="66">
        <v>12</v>
      </c>
      <c r="B14" s="66">
        <f t="shared" si="0"/>
        <v>2</v>
      </c>
      <c r="C14" s="67">
        <f t="shared" si="1"/>
        <v>30</v>
      </c>
      <c r="D14" s="68">
        <f t="shared" si="4"/>
        <v>1</v>
      </c>
      <c r="E14" s="71">
        <f t="shared" si="5"/>
        <v>31</v>
      </c>
      <c r="F14" s="67">
        <v>0</v>
      </c>
      <c r="G14" s="67">
        <v>0</v>
      </c>
      <c r="H14" s="67">
        <v>0</v>
      </c>
      <c r="I14" s="67">
        <v>2</v>
      </c>
      <c r="J14" s="67">
        <f t="shared" si="2"/>
        <v>6</v>
      </c>
      <c r="K14" s="67">
        <f t="shared" si="2"/>
        <v>6</v>
      </c>
      <c r="L14" s="67">
        <f t="shared" si="2"/>
        <v>6</v>
      </c>
      <c r="M14" s="67">
        <f t="shared" si="6"/>
        <v>6</v>
      </c>
      <c r="N14" s="67">
        <f t="shared" si="6"/>
        <v>6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0</v>
      </c>
      <c r="U14" s="70">
        <f t="shared" si="12"/>
        <v>1</v>
      </c>
      <c r="V14" s="66">
        <f t="shared" si="3"/>
        <v>12</v>
      </c>
      <c r="W14" s="66" t="str">
        <f t="shared" si="13"/>
        <v/>
      </c>
    </row>
    <row r="15" spans="1:23" ht="12.75" x14ac:dyDescent="0.2">
      <c r="A15" s="66">
        <v>13</v>
      </c>
      <c r="B15" s="66">
        <f t="shared" si="0"/>
        <v>3</v>
      </c>
      <c r="C15" s="67">
        <f t="shared" si="1"/>
        <v>22</v>
      </c>
      <c r="D15" s="68">
        <f t="shared" si="4"/>
        <v>2</v>
      </c>
      <c r="E15" s="71">
        <f t="shared" si="5"/>
        <v>24</v>
      </c>
      <c r="F15" s="67">
        <v>0</v>
      </c>
      <c r="G15" s="67">
        <v>2</v>
      </c>
      <c r="H15" s="67">
        <v>1</v>
      </c>
      <c r="I15" s="67">
        <v>0</v>
      </c>
      <c r="J15" s="67">
        <f t="shared" si="2"/>
        <v>6</v>
      </c>
      <c r="K15" s="67">
        <f t="shared" si="2"/>
        <v>6</v>
      </c>
      <c r="L15" s="67">
        <f t="shared" si="2"/>
        <v>6</v>
      </c>
      <c r="M15" s="67">
        <f t="shared" si="6"/>
        <v>2</v>
      </c>
      <c r="N15" s="67">
        <f t="shared" si="6"/>
        <v>2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1</v>
      </c>
      <c r="U15" s="70">
        <f t="shared" si="12"/>
        <v>1</v>
      </c>
      <c r="V15" s="66">
        <f t="shared" si="3"/>
        <v>13</v>
      </c>
      <c r="W15" s="66" t="str">
        <f t="shared" si="13"/>
        <v/>
      </c>
    </row>
    <row r="16" spans="1:23" ht="12.75" x14ac:dyDescent="0.2">
      <c r="A16" s="66">
        <v>14</v>
      </c>
      <c r="B16" s="66">
        <f t="shared" si="0"/>
        <v>3</v>
      </c>
      <c r="C16" s="67">
        <f t="shared" si="1"/>
        <v>26</v>
      </c>
      <c r="D16" s="68">
        <f t="shared" si="4"/>
        <v>2</v>
      </c>
      <c r="E16" s="71">
        <f t="shared" si="5"/>
        <v>28</v>
      </c>
      <c r="F16" s="67">
        <v>0</v>
      </c>
      <c r="G16" s="67">
        <v>1</v>
      </c>
      <c r="H16" s="67">
        <v>2</v>
      </c>
      <c r="I16" s="67">
        <v>0</v>
      </c>
      <c r="J16" s="67">
        <f t="shared" si="2"/>
        <v>6</v>
      </c>
      <c r="K16" s="67">
        <f t="shared" si="2"/>
        <v>6</v>
      </c>
      <c r="L16" s="67">
        <f t="shared" si="2"/>
        <v>6</v>
      </c>
      <c r="M16" s="67">
        <f t="shared" si="6"/>
        <v>4</v>
      </c>
      <c r="N16" s="67">
        <f t="shared" si="6"/>
        <v>4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1</v>
      </c>
      <c r="U16" s="70">
        <f t="shared" si="12"/>
        <v>1</v>
      </c>
      <c r="V16" s="66">
        <f t="shared" si="3"/>
        <v>14</v>
      </c>
      <c r="W16" s="66" t="str">
        <f t="shared" si="13"/>
        <v/>
      </c>
    </row>
    <row r="17" spans="1:23" ht="12.75" x14ac:dyDescent="0.2">
      <c r="A17" s="66">
        <v>15</v>
      </c>
      <c r="B17" s="66">
        <f t="shared" si="0"/>
        <v>3</v>
      </c>
      <c r="C17" s="67">
        <f t="shared" si="1"/>
        <v>30</v>
      </c>
      <c r="D17" s="68">
        <f t="shared" si="4"/>
        <v>2</v>
      </c>
      <c r="E17" s="71">
        <f t="shared" si="5"/>
        <v>32</v>
      </c>
      <c r="F17" s="67">
        <v>0</v>
      </c>
      <c r="G17" s="67">
        <v>0</v>
      </c>
      <c r="H17" s="67">
        <v>3</v>
      </c>
      <c r="I17" s="67">
        <v>0</v>
      </c>
      <c r="J17" s="67">
        <f t="shared" si="2"/>
        <v>6</v>
      </c>
      <c r="K17" s="67">
        <f t="shared" si="2"/>
        <v>6</v>
      </c>
      <c r="L17" s="67">
        <f t="shared" si="2"/>
        <v>6</v>
      </c>
      <c r="M17" s="67">
        <f t="shared" si="6"/>
        <v>6</v>
      </c>
      <c r="N17" s="67">
        <f t="shared" si="6"/>
        <v>6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0</v>
      </c>
      <c r="T17" s="70">
        <f t="shared" si="11"/>
        <v>1</v>
      </c>
      <c r="U17" s="70">
        <f t="shared" si="12"/>
        <v>1</v>
      </c>
      <c r="V17" s="66">
        <f t="shared" si="3"/>
        <v>15</v>
      </c>
      <c r="W17" s="66" t="str">
        <f t="shared" si="13"/>
        <v/>
      </c>
    </row>
    <row r="18" spans="1:23" ht="12.75" x14ac:dyDescent="0.2">
      <c r="A18" s="66">
        <v>16</v>
      </c>
      <c r="B18" s="66">
        <f t="shared" si="0"/>
        <v>3</v>
      </c>
      <c r="C18" s="67">
        <f t="shared" si="1"/>
        <v>35</v>
      </c>
      <c r="D18" s="68">
        <f t="shared" si="4"/>
        <v>2</v>
      </c>
      <c r="E18" s="71">
        <f t="shared" si="5"/>
        <v>37</v>
      </c>
      <c r="F18" s="67">
        <v>0</v>
      </c>
      <c r="G18" s="67">
        <v>0</v>
      </c>
      <c r="H18" s="67">
        <v>2</v>
      </c>
      <c r="I18" s="67">
        <v>1</v>
      </c>
      <c r="J18" s="67">
        <f t="shared" si="2"/>
        <v>7</v>
      </c>
      <c r="K18" s="67">
        <f t="shared" si="2"/>
        <v>7</v>
      </c>
      <c r="L18" s="67">
        <f t="shared" si="2"/>
        <v>7</v>
      </c>
      <c r="M18" s="67">
        <f t="shared" si="6"/>
        <v>7</v>
      </c>
      <c r="N18" s="67">
        <f t="shared" si="6"/>
        <v>7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0</v>
      </c>
      <c r="T18" s="70">
        <f t="shared" si="11"/>
        <v>1</v>
      </c>
      <c r="U18" s="70">
        <f t="shared" si="12"/>
        <v>1</v>
      </c>
      <c r="V18" s="66">
        <f t="shared" si="3"/>
        <v>16</v>
      </c>
      <c r="W18" s="66" t="str">
        <f t="shared" si="13"/>
        <v/>
      </c>
    </row>
    <row r="19" spans="1:23" ht="12.75" x14ac:dyDescent="0.2">
      <c r="A19" s="66">
        <v>17</v>
      </c>
      <c r="B19" s="66">
        <f t="shared" si="0"/>
        <v>3</v>
      </c>
      <c r="C19" s="67">
        <f t="shared" si="1"/>
        <v>40</v>
      </c>
      <c r="D19" s="68">
        <f t="shared" si="4"/>
        <v>2</v>
      </c>
      <c r="E19" s="71">
        <f t="shared" si="5"/>
        <v>42</v>
      </c>
      <c r="F19" s="67">
        <v>0</v>
      </c>
      <c r="G19" s="67">
        <v>0</v>
      </c>
      <c r="H19" s="67">
        <v>1</v>
      </c>
      <c r="I19" s="67">
        <v>2</v>
      </c>
      <c r="J19" s="67">
        <f t="shared" si="2"/>
        <v>8</v>
      </c>
      <c r="K19" s="67">
        <f t="shared" si="2"/>
        <v>8</v>
      </c>
      <c r="L19" s="67">
        <f t="shared" si="2"/>
        <v>8</v>
      </c>
      <c r="M19" s="67">
        <f t="shared" si="6"/>
        <v>8</v>
      </c>
      <c r="N19" s="67">
        <f t="shared" si="6"/>
        <v>8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0</v>
      </c>
      <c r="T19" s="70">
        <f t="shared" si="11"/>
        <v>1</v>
      </c>
      <c r="U19" s="70">
        <f t="shared" si="12"/>
        <v>1</v>
      </c>
      <c r="V19" s="66">
        <f t="shared" si="3"/>
        <v>17</v>
      </c>
      <c r="W19" s="66" t="str">
        <f t="shared" si="13"/>
        <v/>
      </c>
    </row>
    <row r="20" spans="1:23" ht="12.75" x14ac:dyDescent="0.2">
      <c r="A20" s="66">
        <v>18</v>
      </c>
      <c r="B20" s="66">
        <f t="shared" si="0"/>
        <v>3</v>
      </c>
      <c r="C20" s="67">
        <f t="shared" si="1"/>
        <v>45</v>
      </c>
      <c r="D20" s="68">
        <f t="shared" si="4"/>
        <v>2</v>
      </c>
      <c r="E20" s="71">
        <f t="shared" si="5"/>
        <v>47</v>
      </c>
      <c r="F20" s="67">
        <v>0</v>
      </c>
      <c r="G20" s="67">
        <v>0</v>
      </c>
      <c r="H20" s="67">
        <v>0</v>
      </c>
      <c r="I20" s="67">
        <v>3</v>
      </c>
      <c r="J20" s="67">
        <f t="shared" si="2"/>
        <v>9</v>
      </c>
      <c r="K20" s="67">
        <f t="shared" si="2"/>
        <v>9</v>
      </c>
      <c r="L20" s="67">
        <f t="shared" si="2"/>
        <v>9</v>
      </c>
      <c r="M20" s="67">
        <f t="shared" si="6"/>
        <v>9</v>
      </c>
      <c r="N20" s="67">
        <f t="shared" si="6"/>
        <v>9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0</v>
      </c>
      <c r="T20" s="70">
        <f t="shared" si="11"/>
        <v>1</v>
      </c>
      <c r="U20" s="70">
        <f t="shared" si="12"/>
        <v>1</v>
      </c>
      <c r="V20" s="66">
        <f t="shared" si="3"/>
        <v>18</v>
      </c>
      <c r="W20" s="66" t="str">
        <f t="shared" si="13"/>
        <v/>
      </c>
    </row>
    <row r="21" spans="1:23" ht="12.75" x14ac:dyDescent="0.2">
      <c r="A21" s="66">
        <v>19</v>
      </c>
      <c r="B21" s="66">
        <f t="shared" si="0"/>
        <v>4</v>
      </c>
      <c r="C21" s="67">
        <f t="shared" si="1"/>
        <v>36</v>
      </c>
      <c r="D21" s="68">
        <f t="shared" si="4"/>
        <v>3</v>
      </c>
      <c r="E21" s="71">
        <f t="shared" si="5"/>
        <v>39</v>
      </c>
      <c r="F21" s="67">
        <v>0</v>
      </c>
      <c r="G21" s="67">
        <v>1</v>
      </c>
      <c r="H21" s="67">
        <v>3</v>
      </c>
      <c r="I21" s="67">
        <v>0</v>
      </c>
      <c r="J21" s="67">
        <f t="shared" si="2"/>
        <v>8</v>
      </c>
      <c r="K21" s="67">
        <f t="shared" si="2"/>
        <v>8</v>
      </c>
      <c r="L21" s="67">
        <f t="shared" si="2"/>
        <v>8</v>
      </c>
      <c r="M21" s="67">
        <f t="shared" si="6"/>
        <v>6</v>
      </c>
      <c r="N21" s="67">
        <f t="shared" si="6"/>
        <v>6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0</v>
      </c>
      <c r="T21" s="70">
        <f t="shared" si="11"/>
        <v>2</v>
      </c>
      <c r="U21" s="70">
        <f t="shared" si="12"/>
        <v>1</v>
      </c>
      <c r="V21" s="66">
        <f t="shared" si="3"/>
        <v>19</v>
      </c>
      <c r="W21" s="66" t="str">
        <f t="shared" si="13"/>
        <v/>
      </c>
    </row>
    <row r="22" spans="1:23" ht="12.75" x14ac:dyDescent="0.2">
      <c r="A22" s="66">
        <v>20</v>
      </c>
      <c r="B22" s="66">
        <f t="shared" si="0"/>
        <v>4</v>
      </c>
      <c r="C22" s="67">
        <f t="shared" si="1"/>
        <v>40</v>
      </c>
      <c r="D22" s="68">
        <f t="shared" si="4"/>
        <v>3</v>
      </c>
      <c r="E22" s="71">
        <f t="shared" si="5"/>
        <v>43</v>
      </c>
      <c r="F22" s="67">
        <v>0</v>
      </c>
      <c r="G22" s="67">
        <v>0</v>
      </c>
      <c r="H22" s="67">
        <v>4</v>
      </c>
      <c r="I22" s="67">
        <v>0</v>
      </c>
      <c r="J22" s="67">
        <f t="shared" ref="J22:L41" si="14">$F22*1+$G22*2+$H22*2+$I22*3</f>
        <v>8</v>
      </c>
      <c r="K22" s="67">
        <f t="shared" si="14"/>
        <v>8</v>
      </c>
      <c r="L22" s="67">
        <f t="shared" si="14"/>
        <v>8</v>
      </c>
      <c r="M22" s="67">
        <f t="shared" si="6"/>
        <v>8</v>
      </c>
      <c r="N22" s="67">
        <f t="shared" si="6"/>
        <v>8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0</v>
      </c>
      <c r="T22" s="70">
        <f t="shared" si="11"/>
        <v>2</v>
      </c>
      <c r="U22" s="70">
        <f t="shared" si="12"/>
        <v>1</v>
      </c>
      <c r="V22" s="66">
        <f t="shared" si="3"/>
        <v>20</v>
      </c>
      <c r="W22" s="66" t="str">
        <f t="shared" si="13"/>
        <v/>
      </c>
    </row>
    <row r="23" spans="1:23" ht="12.75" x14ac:dyDescent="0.2">
      <c r="A23" s="66">
        <v>21</v>
      </c>
      <c r="B23" s="66">
        <f t="shared" si="0"/>
        <v>4</v>
      </c>
      <c r="C23" s="67">
        <f t="shared" si="1"/>
        <v>45</v>
      </c>
      <c r="D23" s="68">
        <f t="shared" si="4"/>
        <v>3</v>
      </c>
      <c r="E23" s="71">
        <f t="shared" si="5"/>
        <v>48</v>
      </c>
      <c r="F23" s="67">
        <v>0</v>
      </c>
      <c r="G23" s="67">
        <v>0</v>
      </c>
      <c r="H23" s="67">
        <v>3</v>
      </c>
      <c r="I23" s="67">
        <v>1</v>
      </c>
      <c r="J23" s="67">
        <f t="shared" si="14"/>
        <v>9</v>
      </c>
      <c r="K23" s="67">
        <f t="shared" si="14"/>
        <v>9</v>
      </c>
      <c r="L23" s="67">
        <f t="shared" si="14"/>
        <v>9</v>
      </c>
      <c r="M23" s="67">
        <f t="shared" si="6"/>
        <v>9</v>
      </c>
      <c r="N23" s="67">
        <f t="shared" si="6"/>
        <v>9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0</v>
      </c>
      <c r="T23" s="70">
        <f t="shared" si="11"/>
        <v>2</v>
      </c>
      <c r="U23" s="70">
        <f t="shared" si="12"/>
        <v>1</v>
      </c>
      <c r="V23" s="66">
        <f t="shared" si="3"/>
        <v>21</v>
      </c>
      <c r="W23" s="66" t="str">
        <f t="shared" si="13"/>
        <v/>
      </c>
    </row>
    <row r="24" spans="1:23" ht="12.75" x14ac:dyDescent="0.2">
      <c r="A24" s="66">
        <v>22</v>
      </c>
      <c r="B24" s="66">
        <f t="shared" si="0"/>
        <v>4</v>
      </c>
      <c r="C24" s="67">
        <f t="shared" si="1"/>
        <v>50</v>
      </c>
      <c r="D24" s="68">
        <f t="shared" si="4"/>
        <v>3</v>
      </c>
      <c r="E24" s="71">
        <f t="shared" si="5"/>
        <v>53</v>
      </c>
      <c r="F24" s="67">
        <v>0</v>
      </c>
      <c r="G24" s="67">
        <v>0</v>
      </c>
      <c r="H24" s="67">
        <v>2</v>
      </c>
      <c r="I24" s="67">
        <v>2</v>
      </c>
      <c r="J24" s="67">
        <f t="shared" si="14"/>
        <v>10</v>
      </c>
      <c r="K24" s="67">
        <f t="shared" si="14"/>
        <v>10</v>
      </c>
      <c r="L24" s="67">
        <f t="shared" si="14"/>
        <v>10</v>
      </c>
      <c r="M24" s="67">
        <f t="shared" si="6"/>
        <v>10</v>
      </c>
      <c r="N24" s="67">
        <f t="shared" si="6"/>
        <v>10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0</v>
      </c>
      <c r="T24" s="70">
        <f t="shared" si="11"/>
        <v>2</v>
      </c>
      <c r="U24" s="70">
        <f t="shared" si="12"/>
        <v>1</v>
      </c>
      <c r="V24" s="66">
        <f t="shared" si="3"/>
        <v>22</v>
      </c>
      <c r="W24" s="66" t="str">
        <f t="shared" si="13"/>
        <v/>
      </c>
    </row>
    <row r="25" spans="1:23" ht="12.75" x14ac:dyDescent="0.2">
      <c r="A25" s="66">
        <v>23</v>
      </c>
      <c r="B25" s="66">
        <f t="shared" si="0"/>
        <v>4</v>
      </c>
      <c r="C25" s="67">
        <f t="shared" si="1"/>
        <v>55</v>
      </c>
      <c r="D25" s="68">
        <f t="shared" si="4"/>
        <v>3</v>
      </c>
      <c r="E25" s="71">
        <f t="shared" si="5"/>
        <v>58</v>
      </c>
      <c r="F25" s="67">
        <v>0</v>
      </c>
      <c r="G25" s="67">
        <v>0</v>
      </c>
      <c r="H25" s="67">
        <v>1</v>
      </c>
      <c r="I25" s="67">
        <v>3</v>
      </c>
      <c r="J25" s="67">
        <f t="shared" si="14"/>
        <v>11</v>
      </c>
      <c r="K25" s="67">
        <f t="shared" si="14"/>
        <v>11</v>
      </c>
      <c r="L25" s="67">
        <f t="shared" si="14"/>
        <v>11</v>
      </c>
      <c r="M25" s="67">
        <f t="shared" si="6"/>
        <v>11</v>
      </c>
      <c r="N25" s="67">
        <f t="shared" si="6"/>
        <v>11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0</v>
      </c>
      <c r="T25" s="70">
        <f t="shared" si="11"/>
        <v>2</v>
      </c>
      <c r="U25" s="70">
        <f t="shared" si="12"/>
        <v>1</v>
      </c>
      <c r="V25" s="66">
        <f t="shared" si="3"/>
        <v>23</v>
      </c>
      <c r="W25" s="66" t="str">
        <f t="shared" si="13"/>
        <v/>
      </c>
    </row>
    <row r="26" spans="1:23" ht="12.75" x14ac:dyDescent="0.2">
      <c r="A26" s="66">
        <v>24</v>
      </c>
      <c r="B26" s="66">
        <f t="shared" si="0"/>
        <v>4</v>
      </c>
      <c r="C26" s="67">
        <f t="shared" si="1"/>
        <v>60</v>
      </c>
      <c r="D26" s="68">
        <f t="shared" si="4"/>
        <v>3</v>
      </c>
      <c r="E26" s="71">
        <f t="shared" si="5"/>
        <v>63</v>
      </c>
      <c r="F26" s="67">
        <v>0</v>
      </c>
      <c r="G26" s="67">
        <v>0</v>
      </c>
      <c r="H26" s="67">
        <v>0</v>
      </c>
      <c r="I26" s="67">
        <v>4</v>
      </c>
      <c r="J26" s="67">
        <f t="shared" si="14"/>
        <v>12</v>
      </c>
      <c r="K26" s="67">
        <f t="shared" si="14"/>
        <v>12</v>
      </c>
      <c r="L26" s="67">
        <f t="shared" si="14"/>
        <v>12</v>
      </c>
      <c r="M26" s="67">
        <f t="shared" si="6"/>
        <v>12</v>
      </c>
      <c r="N26" s="67">
        <f t="shared" si="6"/>
        <v>12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0</v>
      </c>
      <c r="T26" s="70">
        <f t="shared" si="11"/>
        <v>2</v>
      </c>
      <c r="U26" s="70">
        <f t="shared" si="12"/>
        <v>1</v>
      </c>
      <c r="V26" s="66">
        <f t="shared" si="3"/>
        <v>24</v>
      </c>
      <c r="W26" s="66" t="str">
        <f t="shared" si="13"/>
        <v/>
      </c>
    </row>
    <row r="27" spans="1:23" ht="12.75" x14ac:dyDescent="0.2">
      <c r="A27" s="66">
        <v>25</v>
      </c>
      <c r="B27" s="66">
        <f t="shared" si="0"/>
        <v>5</v>
      </c>
      <c r="C27" s="67">
        <f t="shared" si="1"/>
        <v>50</v>
      </c>
      <c r="D27" s="68">
        <f t="shared" si="4"/>
        <v>4</v>
      </c>
      <c r="E27" s="71">
        <f t="shared" si="5"/>
        <v>54</v>
      </c>
      <c r="F27" s="67">
        <v>0</v>
      </c>
      <c r="G27" s="67">
        <v>0</v>
      </c>
      <c r="H27" s="67">
        <v>5</v>
      </c>
      <c r="I27" s="67">
        <v>0</v>
      </c>
      <c r="J27" s="67">
        <f t="shared" si="14"/>
        <v>10</v>
      </c>
      <c r="K27" s="67">
        <f t="shared" si="14"/>
        <v>10</v>
      </c>
      <c r="L27" s="67">
        <f t="shared" si="14"/>
        <v>10</v>
      </c>
      <c r="M27" s="67">
        <f t="shared" si="6"/>
        <v>10</v>
      </c>
      <c r="N27" s="67">
        <f t="shared" si="6"/>
        <v>10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1</v>
      </c>
      <c r="T27" s="70">
        <f t="shared" si="11"/>
        <v>2</v>
      </c>
      <c r="U27" s="70">
        <f t="shared" si="12"/>
        <v>1</v>
      </c>
      <c r="V27" s="66">
        <f t="shared" si="3"/>
        <v>25</v>
      </c>
      <c r="W27" s="66" t="str">
        <f t="shared" si="13"/>
        <v/>
      </c>
    </row>
    <row r="28" spans="1:23" ht="12.75" x14ac:dyDescent="0.2">
      <c r="A28" s="66">
        <v>26</v>
      </c>
      <c r="B28" s="66">
        <f t="shared" si="0"/>
        <v>5</v>
      </c>
      <c r="C28" s="67">
        <f t="shared" si="1"/>
        <v>55</v>
      </c>
      <c r="D28" s="68">
        <f t="shared" si="4"/>
        <v>4</v>
      </c>
      <c r="E28" s="71">
        <f t="shared" si="5"/>
        <v>59</v>
      </c>
      <c r="F28" s="67">
        <v>0</v>
      </c>
      <c r="G28" s="67">
        <v>0</v>
      </c>
      <c r="H28" s="67">
        <v>4</v>
      </c>
      <c r="I28" s="67">
        <v>1</v>
      </c>
      <c r="J28" s="67">
        <f t="shared" si="14"/>
        <v>11</v>
      </c>
      <c r="K28" s="67">
        <f t="shared" si="14"/>
        <v>11</v>
      </c>
      <c r="L28" s="67">
        <f t="shared" si="14"/>
        <v>11</v>
      </c>
      <c r="M28" s="67">
        <f t="shared" si="6"/>
        <v>11</v>
      </c>
      <c r="N28" s="67">
        <f t="shared" si="6"/>
        <v>11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1</v>
      </c>
      <c r="T28" s="70">
        <f t="shared" si="11"/>
        <v>2</v>
      </c>
      <c r="U28" s="70">
        <f t="shared" si="12"/>
        <v>1</v>
      </c>
      <c r="V28" s="66">
        <f t="shared" si="3"/>
        <v>26</v>
      </c>
      <c r="W28" s="66" t="str">
        <f t="shared" si="13"/>
        <v/>
      </c>
    </row>
    <row r="29" spans="1:23" ht="12.75" x14ac:dyDescent="0.2">
      <c r="A29" s="66">
        <v>27</v>
      </c>
      <c r="B29" s="66">
        <f t="shared" si="0"/>
        <v>5</v>
      </c>
      <c r="C29" s="67">
        <f t="shared" si="1"/>
        <v>60</v>
      </c>
      <c r="D29" s="68">
        <f t="shared" si="4"/>
        <v>4</v>
      </c>
      <c r="E29" s="71">
        <f t="shared" si="5"/>
        <v>64</v>
      </c>
      <c r="F29" s="67">
        <v>0</v>
      </c>
      <c r="G29" s="67">
        <v>0</v>
      </c>
      <c r="H29" s="67">
        <v>3</v>
      </c>
      <c r="I29" s="67">
        <v>2</v>
      </c>
      <c r="J29" s="67">
        <f t="shared" si="14"/>
        <v>12</v>
      </c>
      <c r="K29" s="67">
        <f t="shared" si="14"/>
        <v>12</v>
      </c>
      <c r="L29" s="67">
        <f t="shared" si="14"/>
        <v>12</v>
      </c>
      <c r="M29" s="67">
        <f t="shared" si="6"/>
        <v>12</v>
      </c>
      <c r="N29" s="67">
        <f t="shared" si="6"/>
        <v>12</v>
      </c>
      <c r="P29" s="70">
        <f t="shared" si="7"/>
        <v>0</v>
      </c>
      <c r="Q29" s="70">
        <f t="shared" si="8"/>
        <v>0</v>
      </c>
      <c r="R29" s="70">
        <f t="shared" si="9"/>
        <v>0</v>
      </c>
      <c r="S29" s="70">
        <f t="shared" si="10"/>
        <v>1</v>
      </c>
      <c r="T29" s="70">
        <f t="shared" si="11"/>
        <v>2</v>
      </c>
      <c r="U29" s="70">
        <f t="shared" si="12"/>
        <v>1</v>
      </c>
      <c r="V29" s="66">
        <f t="shared" si="3"/>
        <v>27</v>
      </c>
      <c r="W29" s="66" t="str">
        <f t="shared" si="13"/>
        <v/>
      </c>
    </row>
    <row r="30" spans="1:23" ht="12.75" x14ac:dyDescent="0.2">
      <c r="A30" s="66">
        <v>28</v>
      </c>
      <c r="B30" s="66">
        <f t="shared" si="0"/>
        <v>5</v>
      </c>
      <c r="C30" s="67">
        <f t="shared" si="1"/>
        <v>65</v>
      </c>
      <c r="D30" s="68">
        <f t="shared" si="4"/>
        <v>4</v>
      </c>
      <c r="E30" s="71">
        <f t="shared" si="5"/>
        <v>69</v>
      </c>
      <c r="F30" s="67">
        <v>0</v>
      </c>
      <c r="G30" s="67">
        <v>0</v>
      </c>
      <c r="H30" s="67">
        <v>2</v>
      </c>
      <c r="I30" s="67">
        <v>3</v>
      </c>
      <c r="J30" s="67">
        <f t="shared" si="14"/>
        <v>13</v>
      </c>
      <c r="K30" s="67">
        <f t="shared" si="14"/>
        <v>13</v>
      </c>
      <c r="L30" s="67">
        <f t="shared" si="14"/>
        <v>13</v>
      </c>
      <c r="M30" s="67">
        <f t="shared" si="6"/>
        <v>13</v>
      </c>
      <c r="N30" s="67">
        <f t="shared" si="6"/>
        <v>13</v>
      </c>
      <c r="P30" s="70">
        <f t="shared" si="7"/>
        <v>0</v>
      </c>
      <c r="Q30" s="70">
        <f t="shared" si="8"/>
        <v>0</v>
      </c>
      <c r="R30" s="70">
        <f t="shared" si="9"/>
        <v>0</v>
      </c>
      <c r="S30" s="70">
        <f t="shared" si="10"/>
        <v>1</v>
      </c>
      <c r="T30" s="70">
        <f t="shared" si="11"/>
        <v>2</v>
      </c>
      <c r="U30" s="70">
        <f t="shared" si="12"/>
        <v>1</v>
      </c>
      <c r="V30" s="66">
        <f t="shared" si="3"/>
        <v>28</v>
      </c>
      <c r="W30" s="66" t="str">
        <f t="shared" si="13"/>
        <v/>
      </c>
    </row>
    <row r="31" spans="1:23" ht="12.75" x14ac:dyDescent="0.2">
      <c r="A31" s="66">
        <v>29</v>
      </c>
      <c r="B31" s="66">
        <f t="shared" si="0"/>
        <v>5</v>
      </c>
      <c r="C31" s="67">
        <f t="shared" si="1"/>
        <v>70</v>
      </c>
      <c r="D31" s="68">
        <f t="shared" si="4"/>
        <v>4</v>
      </c>
      <c r="E31" s="71">
        <f t="shared" si="5"/>
        <v>74</v>
      </c>
      <c r="F31" s="67">
        <v>0</v>
      </c>
      <c r="G31" s="67">
        <v>0</v>
      </c>
      <c r="H31" s="67">
        <v>1</v>
      </c>
      <c r="I31" s="67">
        <v>4</v>
      </c>
      <c r="J31" s="67">
        <f t="shared" si="14"/>
        <v>14</v>
      </c>
      <c r="K31" s="67">
        <f t="shared" si="14"/>
        <v>14</v>
      </c>
      <c r="L31" s="67">
        <f t="shared" si="14"/>
        <v>14</v>
      </c>
      <c r="M31" s="67">
        <f t="shared" si="6"/>
        <v>14</v>
      </c>
      <c r="N31" s="67">
        <f t="shared" si="6"/>
        <v>14</v>
      </c>
      <c r="P31" s="70">
        <f t="shared" si="7"/>
        <v>0</v>
      </c>
      <c r="Q31" s="70">
        <f t="shared" si="8"/>
        <v>0</v>
      </c>
      <c r="R31" s="70">
        <f t="shared" si="9"/>
        <v>0</v>
      </c>
      <c r="S31" s="70">
        <f t="shared" si="10"/>
        <v>1</v>
      </c>
      <c r="T31" s="70">
        <f t="shared" si="11"/>
        <v>2</v>
      </c>
      <c r="U31" s="70">
        <f t="shared" si="12"/>
        <v>1</v>
      </c>
      <c r="V31" s="66">
        <f t="shared" si="3"/>
        <v>29</v>
      </c>
      <c r="W31" s="66" t="str">
        <f t="shared" si="13"/>
        <v/>
      </c>
    </row>
    <row r="32" spans="1:23" ht="12.75" x14ac:dyDescent="0.2">
      <c r="A32" s="66">
        <v>30</v>
      </c>
      <c r="B32" s="66">
        <f t="shared" si="0"/>
        <v>6</v>
      </c>
      <c r="C32" s="67">
        <f t="shared" si="1"/>
        <v>60</v>
      </c>
      <c r="D32" s="68">
        <f t="shared" si="4"/>
        <v>5</v>
      </c>
      <c r="E32" s="71">
        <f t="shared" si="5"/>
        <v>65</v>
      </c>
      <c r="F32" s="67">
        <v>0</v>
      </c>
      <c r="G32" s="67">
        <v>0</v>
      </c>
      <c r="H32" s="67">
        <v>6</v>
      </c>
      <c r="I32" s="67">
        <v>0</v>
      </c>
      <c r="J32" s="67">
        <f t="shared" si="14"/>
        <v>12</v>
      </c>
      <c r="K32" s="67">
        <f t="shared" si="14"/>
        <v>12</v>
      </c>
      <c r="L32" s="67">
        <f t="shared" si="14"/>
        <v>12</v>
      </c>
      <c r="M32" s="67">
        <f t="shared" si="6"/>
        <v>12</v>
      </c>
      <c r="N32" s="67">
        <f t="shared" si="6"/>
        <v>12</v>
      </c>
      <c r="P32" s="70">
        <f t="shared" si="7"/>
        <v>0</v>
      </c>
      <c r="Q32" s="70">
        <f t="shared" si="8"/>
        <v>0</v>
      </c>
      <c r="R32" s="70">
        <f t="shared" si="9"/>
        <v>0</v>
      </c>
      <c r="S32" s="70">
        <f t="shared" si="10"/>
        <v>2</v>
      </c>
      <c r="T32" s="70">
        <f t="shared" si="11"/>
        <v>2</v>
      </c>
      <c r="U32" s="70">
        <f t="shared" si="12"/>
        <v>1</v>
      </c>
      <c r="V32" s="66">
        <f t="shared" si="3"/>
        <v>30</v>
      </c>
      <c r="W32" s="66" t="str">
        <f t="shared" si="13"/>
        <v/>
      </c>
    </row>
    <row r="33" spans="1:23" ht="12.75" x14ac:dyDescent="0.2">
      <c r="A33" s="66">
        <v>31</v>
      </c>
      <c r="B33" s="66">
        <f t="shared" si="0"/>
        <v>6</v>
      </c>
      <c r="C33" s="67">
        <f t="shared" si="1"/>
        <v>65</v>
      </c>
      <c r="D33" s="68">
        <f t="shared" si="4"/>
        <v>5</v>
      </c>
      <c r="E33" s="71">
        <f t="shared" si="5"/>
        <v>70</v>
      </c>
      <c r="F33" s="67">
        <v>0</v>
      </c>
      <c r="G33" s="67">
        <v>0</v>
      </c>
      <c r="H33" s="67">
        <v>5</v>
      </c>
      <c r="I33" s="67">
        <v>1</v>
      </c>
      <c r="J33" s="67">
        <f t="shared" si="14"/>
        <v>13</v>
      </c>
      <c r="K33" s="67">
        <f t="shared" si="14"/>
        <v>13</v>
      </c>
      <c r="L33" s="67">
        <f t="shared" si="14"/>
        <v>13</v>
      </c>
      <c r="M33" s="67">
        <f t="shared" si="6"/>
        <v>13</v>
      </c>
      <c r="N33" s="67">
        <f t="shared" si="6"/>
        <v>13</v>
      </c>
      <c r="P33" s="70">
        <f t="shared" si="7"/>
        <v>0</v>
      </c>
      <c r="Q33" s="70">
        <f t="shared" si="8"/>
        <v>0</v>
      </c>
      <c r="R33" s="70">
        <f t="shared" si="9"/>
        <v>0</v>
      </c>
      <c r="S33" s="70">
        <f t="shared" si="10"/>
        <v>2</v>
      </c>
      <c r="T33" s="70">
        <f t="shared" si="11"/>
        <v>2</v>
      </c>
      <c r="U33" s="70">
        <f t="shared" si="12"/>
        <v>1</v>
      </c>
      <c r="V33" s="66">
        <f t="shared" si="3"/>
        <v>31</v>
      </c>
      <c r="W33" s="66" t="str">
        <f t="shared" si="13"/>
        <v/>
      </c>
    </row>
    <row r="34" spans="1:23" ht="12.75" x14ac:dyDescent="0.2">
      <c r="A34" s="66">
        <v>32</v>
      </c>
      <c r="B34" s="66">
        <f t="shared" si="0"/>
        <v>6</v>
      </c>
      <c r="C34" s="67">
        <f t="shared" si="1"/>
        <v>70</v>
      </c>
      <c r="D34" s="68">
        <f t="shared" si="4"/>
        <v>5</v>
      </c>
      <c r="E34" s="71">
        <f t="shared" si="5"/>
        <v>75</v>
      </c>
      <c r="F34" s="67">
        <v>0</v>
      </c>
      <c r="G34" s="67">
        <v>0</v>
      </c>
      <c r="H34" s="67">
        <v>4</v>
      </c>
      <c r="I34" s="67">
        <v>2</v>
      </c>
      <c r="J34" s="67">
        <f t="shared" si="14"/>
        <v>14</v>
      </c>
      <c r="K34" s="67">
        <f t="shared" si="14"/>
        <v>14</v>
      </c>
      <c r="L34" s="67">
        <f t="shared" si="14"/>
        <v>14</v>
      </c>
      <c r="M34" s="67">
        <f t="shared" si="6"/>
        <v>14</v>
      </c>
      <c r="N34" s="67">
        <f t="shared" si="6"/>
        <v>14</v>
      </c>
      <c r="P34" s="70">
        <f t="shared" si="7"/>
        <v>0</v>
      </c>
      <c r="Q34" s="70">
        <f t="shared" si="8"/>
        <v>0</v>
      </c>
      <c r="R34" s="70">
        <f t="shared" si="9"/>
        <v>0</v>
      </c>
      <c r="S34" s="70">
        <f t="shared" si="10"/>
        <v>2</v>
      </c>
      <c r="T34" s="70">
        <f t="shared" si="11"/>
        <v>2</v>
      </c>
      <c r="U34" s="70">
        <f t="shared" si="12"/>
        <v>1</v>
      </c>
      <c r="V34" s="66">
        <f t="shared" si="3"/>
        <v>32</v>
      </c>
      <c r="W34" s="66" t="str">
        <f t="shared" si="13"/>
        <v/>
      </c>
    </row>
    <row r="35" spans="1:23" ht="12.75" x14ac:dyDescent="0.2">
      <c r="A35" s="66">
        <v>33</v>
      </c>
      <c r="B35" s="66">
        <f t="shared" si="0"/>
        <v>6</v>
      </c>
      <c r="C35" s="67">
        <f t="shared" si="1"/>
        <v>75</v>
      </c>
      <c r="D35" s="68">
        <f t="shared" si="4"/>
        <v>5</v>
      </c>
      <c r="E35" s="71">
        <f t="shared" si="5"/>
        <v>80</v>
      </c>
      <c r="F35" s="67">
        <v>0</v>
      </c>
      <c r="G35" s="67">
        <v>0</v>
      </c>
      <c r="H35" s="67">
        <v>3</v>
      </c>
      <c r="I35" s="67">
        <v>3</v>
      </c>
      <c r="J35" s="67">
        <f t="shared" si="14"/>
        <v>15</v>
      </c>
      <c r="K35" s="67">
        <f t="shared" si="14"/>
        <v>15</v>
      </c>
      <c r="L35" s="67">
        <f t="shared" si="14"/>
        <v>15</v>
      </c>
      <c r="M35" s="67">
        <f t="shared" ref="M35:N66" si="15">$H35*2+$I35*3</f>
        <v>15</v>
      </c>
      <c r="N35" s="67">
        <f t="shared" si="15"/>
        <v>15</v>
      </c>
      <c r="P35" s="70">
        <f t="shared" si="7"/>
        <v>0</v>
      </c>
      <c r="Q35" s="70">
        <f t="shared" si="8"/>
        <v>0</v>
      </c>
      <c r="R35" s="70">
        <f t="shared" si="9"/>
        <v>0</v>
      </c>
      <c r="S35" s="70">
        <f t="shared" si="10"/>
        <v>2</v>
      </c>
      <c r="T35" s="70">
        <f t="shared" si="11"/>
        <v>2</v>
      </c>
      <c r="U35" s="70">
        <f t="shared" si="12"/>
        <v>1</v>
      </c>
      <c r="V35" s="66">
        <f t="shared" si="3"/>
        <v>33</v>
      </c>
      <c r="W35" s="66" t="str">
        <f t="shared" si="13"/>
        <v/>
      </c>
    </row>
    <row r="36" spans="1:23" ht="12.75" x14ac:dyDescent="0.2">
      <c r="A36" s="66">
        <v>34</v>
      </c>
      <c r="B36" s="66">
        <f t="shared" si="0"/>
        <v>6</v>
      </c>
      <c r="C36" s="67">
        <f t="shared" si="1"/>
        <v>80</v>
      </c>
      <c r="D36" s="68">
        <f t="shared" si="4"/>
        <v>5</v>
      </c>
      <c r="E36" s="71">
        <f t="shared" si="5"/>
        <v>85</v>
      </c>
      <c r="F36" s="67">
        <v>0</v>
      </c>
      <c r="G36" s="67">
        <v>0</v>
      </c>
      <c r="H36" s="67">
        <v>2</v>
      </c>
      <c r="I36" s="67">
        <v>4</v>
      </c>
      <c r="J36" s="67">
        <f t="shared" si="14"/>
        <v>16</v>
      </c>
      <c r="K36" s="67">
        <f t="shared" si="14"/>
        <v>16</v>
      </c>
      <c r="L36" s="67">
        <f t="shared" si="14"/>
        <v>16</v>
      </c>
      <c r="M36" s="67">
        <f t="shared" si="15"/>
        <v>16</v>
      </c>
      <c r="N36" s="67">
        <f t="shared" si="15"/>
        <v>16</v>
      </c>
      <c r="P36" s="70">
        <f t="shared" si="7"/>
        <v>0</v>
      </c>
      <c r="Q36" s="70">
        <f t="shared" si="8"/>
        <v>0</v>
      </c>
      <c r="R36" s="70">
        <f t="shared" si="9"/>
        <v>0</v>
      </c>
      <c r="S36" s="70">
        <f t="shared" si="10"/>
        <v>2</v>
      </c>
      <c r="T36" s="70">
        <f t="shared" si="11"/>
        <v>2</v>
      </c>
      <c r="U36" s="70">
        <f t="shared" si="12"/>
        <v>1</v>
      </c>
      <c r="V36" s="66">
        <f t="shared" si="3"/>
        <v>34</v>
      </c>
      <c r="W36" s="66" t="str">
        <f t="shared" si="13"/>
        <v/>
      </c>
    </row>
    <row r="37" spans="1:23" ht="12.75" x14ac:dyDescent="0.2">
      <c r="A37" s="66">
        <v>35</v>
      </c>
      <c r="B37" s="66">
        <f t="shared" si="0"/>
        <v>7</v>
      </c>
      <c r="C37" s="67">
        <f t="shared" si="1"/>
        <v>70</v>
      </c>
      <c r="D37" s="68">
        <f t="shared" si="4"/>
        <v>6</v>
      </c>
      <c r="E37" s="71">
        <f t="shared" si="5"/>
        <v>76</v>
      </c>
      <c r="F37" s="67">
        <v>0</v>
      </c>
      <c r="G37" s="67">
        <v>0</v>
      </c>
      <c r="H37" s="67">
        <v>7</v>
      </c>
      <c r="I37" s="67">
        <v>0</v>
      </c>
      <c r="J37" s="67">
        <f t="shared" si="14"/>
        <v>14</v>
      </c>
      <c r="K37" s="67">
        <f t="shared" si="14"/>
        <v>14</v>
      </c>
      <c r="L37" s="67">
        <f t="shared" si="14"/>
        <v>14</v>
      </c>
      <c r="M37" s="67">
        <f t="shared" si="15"/>
        <v>14</v>
      </c>
      <c r="N37" s="67">
        <f t="shared" si="15"/>
        <v>14</v>
      </c>
      <c r="P37" s="70">
        <f t="shared" si="7"/>
        <v>0</v>
      </c>
      <c r="Q37" s="70">
        <f t="shared" si="8"/>
        <v>0</v>
      </c>
      <c r="R37" s="70">
        <f t="shared" si="9"/>
        <v>0</v>
      </c>
      <c r="S37" s="70">
        <f t="shared" si="10"/>
        <v>3</v>
      </c>
      <c r="T37" s="70">
        <f t="shared" si="11"/>
        <v>2</v>
      </c>
      <c r="U37" s="70">
        <f t="shared" si="12"/>
        <v>1</v>
      </c>
      <c r="V37" s="66">
        <f t="shared" si="3"/>
        <v>35</v>
      </c>
      <c r="W37" s="66" t="str">
        <f t="shared" si="13"/>
        <v/>
      </c>
    </row>
    <row r="38" spans="1:23" ht="12.75" x14ac:dyDescent="0.2">
      <c r="A38" s="66">
        <v>36</v>
      </c>
      <c r="B38" s="66">
        <f t="shared" si="0"/>
        <v>7</v>
      </c>
      <c r="C38" s="67">
        <f t="shared" si="1"/>
        <v>75</v>
      </c>
      <c r="D38" s="68">
        <f t="shared" si="4"/>
        <v>6</v>
      </c>
      <c r="E38" s="71">
        <f t="shared" si="5"/>
        <v>81</v>
      </c>
      <c r="F38" s="67">
        <v>0</v>
      </c>
      <c r="G38" s="67">
        <v>0</v>
      </c>
      <c r="H38" s="67">
        <v>6</v>
      </c>
      <c r="I38" s="67">
        <v>1</v>
      </c>
      <c r="J38" s="67">
        <f t="shared" si="14"/>
        <v>15</v>
      </c>
      <c r="K38" s="67">
        <f t="shared" si="14"/>
        <v>15</v>
      </c>
      <c r="L38" s="67">
        <f t="shared" si="14"/>
        <v>15</v>
      </c>
      <c r="M38" s="67">
        <f t="shared" si="15"/>
        <v>15</v>
      </c>
      <c r="N38" s="67">
        <f t="shared" si="15"/>
        <v>15</v>
      </c>
      <c r="P38" s="70">
        <f t="shared" si="7"/>
        <v>0</v>
      </c>
      <c r="Q38" s="70">
        <f t="shared" si="8"/>
        <v>0</v>
      </c>
      <c r="R38" s="70">
        <f t="shared" si="9"/>
        <v>0</v>
      </c>
      <c r="S38" s="70">
        <f t="shared" si="10"/>
        <v>3</v>
      </c>
      <c r="T38" s="70">
        <f t="shared" si="11"/>
        <v>2</v>
      </c>
      <c r="U38" s="70">
        <f t="shared" si="12"/>
        <v>1</v>
      </c>
      <c r="V38" s="66">
        <f t="shared" si="3"/>
        <v>36</v>
      </c>
      <c r="W38" s="66" t="str">
        <f t="shared" si="13"/>
        <v/>
      </c>
    </row>
    <row r="39" spans="1:23" ht="12.75" x14ac:dyDescent="0.2">
      <c r="A39" s="66">
        <v>37</v>
      </c>
      <c r="B39" s="66">
        <f t="shared" si="0"/>
        <v>7</v>
      </c>
      <c r="C39" s="67">
        <f t="shared" si="1"/>
        <v>80</v>
      </c>
      <c r="D39" s="68">
        <f t="shared" si="4"/>
        <v>6</v>
      </c>
      <c r="E39" s="71">
        <f t="shared" si="5"/>
        <v>86</v>
      </c>
      <c r="F39" s="67">
        <v>0</v>
      </c>
      <c r="G39" s="67">
        <v>0</v>
      </c>
      <c r="H39" s="67">
        <v>5</v>
      </c>
      <c r="I39" s="67">
        <v>2</v>
      </c>
      <c r="J39" s="67">
        <f t="shared" si="14"/>
        <v>16</v>
      </c>
      <c r="K39" s="67">
        <f t="shared" si="14"/>
        <v>16</v>
      </c>
      <c r="L39" s="67">
        <f t="shared" si="14"/>
        <v>16</v>
      </c>
      <c r="M39" s="67">
        <f t="shared" si="15"/>
        <v>16</v>
      </c>
      <c r="N39" s="67">
        <f t="shared" si="15"/>
        <v>16</v>
      </c>
      <c r="P39" s="70">
        <f t="shared" si="7"/>
        <v>0</v>
      </c>
      <c r="Q39" s="70">
        <f t="shared" si="8"/>
        <v>0</v>
      </c>
      <c r="R39" s="70">
        <f t="shared" si="9"/>
        <v>0</v>
      </c>
      <c r="S39" s="70">
        <f t="shared" si="10"/>
        <v>3</v>
      </c>
      <c r="T39" s="70">
        <f t="shared" si="11"/>
        <v>2</v>
      </c>
      <c r="U39" s="70">
        <f t="shared" si="12"/>
        <v>1</v>
      </c>
      <c r="V39" s="66">
        <f t="shared" si="3"/>
        <v>37</v>
      </c>
      <c r="W39" s="66" t="str">
        <f t="shared" si="13"/>
        <v/>
      </c>
    </row>
    <row r="40" spans="1:23" ht="12.75" x14ac:dyDescent="0.2">
      <c r="A40" s="66">
        <v>38</v>
      </c>
      <c r="B40" s="66">
        <f t="shared" si="0"/>
        <v>7</v>
      </c>
      <c r="C40" s="67">
        <f t="shared" si="1"/>
        <v>85</v>
      </c>
      <c r="D40" s="68">
        <f t="shared" si="4"/>
        <v>6</v>
      </c>
      <c r="E40" s="71">
        <f t="shared" si="5"/>
        <v>91</v>
      </c>
      <c r="F40" s="67">
        <v>0</v>
      </c>
      <c r="G40" s="67">
        <v>0</v>
      </c>
      <c r="H40" s="67">
        <v>4</v>
      </c>
      <c r="I40" s="67">
        <v>3</v>
      </c>
      <c r="J40" s="67">
        <f t="shared" si="14"/>
        <v>17</v>
      </c>
      <c r="K40" s="67">
        <f t="shared" si="14"/>
        <v>17</v>
      </c>
      <c r="L40" s="67">
        <f t="shared" si="14"/>
        <v>17</v>
      </c>
      <c r="M40" s="67">
        <f t="shared" si="15"/>
        <v>17</v>
      </c>
      <c r="N40" s="67">
        <f t="shared" si="15"/>
        <v>17</v>
      </c>
      <c r="P40" s="70">
        <f t="shared" si="7"/>
        <v>0</v>
      </c>
      <c r="Q40" s="70">
        <f t="shared" si="8"/>
        <v>0</v>
      </c>
      <c r="R40" s="70">
        <f t="shared" si="9"/>
        <v>0</v>
      </c>
      <c r="S40" s="70">
        <f t="shared" si="10"/>
        <v>3</v>
      </c>
      <c r="T40" s="70">
        <f t="shared" si="11"/>
        <v>2</v>
      </c>
      <c r="U40" s="70">
        <f t="shared" si="12"/>
        <v>1</v>
      </c>
      <c r="V40" s="66">
        <f t="shared" si="3"/>
        <v>38</v>
      </c>
      <c r="W40" s="66" t="str">
        <f t="shared" si="13"/>
        <v/>
      </c>
    </row>
    <row r="41" spans="1:23" ht="12.75" x14ac:dyDescent="0.2">
      <c r="A41" s="66">
        <v>39</v>
      </c>
      <c r="B41" s="66">
        <f t="shared" si="0"/>
        <v>7</v>
      </c>
      <c r="C41" s="67">
        <f t="shared" si="1"/>
        <v>90</v>
      </c>
      <c r="D41" s="68">
        <f t="shared" si="4"/>
        <v>6</v>
      </c>
      <c r="E41" s="71">
        <f t="shared" si="5"/>
        <v>96</v>
      </c>
      <c r="F41" s="67">
        <v>0</v>
      </c>
      <c r="G41" s="67">
        <v>0</v>
      </c>
      <c r="H41" s="67">
        <v>3</v>
      </c>
      <c r="I41" s="67">
        <v>4</v>
      </c>
      <c r="J41" s="67">
        <f t="shared" si="14"/>
        <v>18</v>
      </c>
      <c r="K41" s="67">
        <f t="shared" si="14"/>
        <v>18</v>
      </c>
      <c r="L41" s="67">
        <f t="shared" si="14"/>
        <v>18</v>
      </c>
      <c r="M41" s="67">
        <f t="shared" si="15"/>
        <v>18</v>
      </c>
      <c r="N41" s="67">
        <f t="shared" si="15"/>
        <v>18</v>
      </c>
      <c r="P41" s="70">
        <f t="shared" si="7"/>
        <v>0</v>
      </c>
      <c r="Q41" s="70">
        <f t="shared" si="8"/>
        <v>0</v>
      </c>
      <c r="R41" s="70">
        <f t="shared" si="9"/>
        <v>0</v>
      </c>
      <c r="S41" s="70">
        <f t="shared" si="10"/>
        <v>3</v>
      </c>
      <c r="T41" s="70">
        <f t="shared" si="11"/>
        <v>2</v>
      </c>
      <c r="U41" s="70">
        <f t="shared" si="12"/>
        <v>1</v>
      </c>
      <c r="V41" s="66">
        <f t="shared" si="3"/>
        <v>39</v>
      </c>
      <c r="W41" s="66" t="str">
        <f t="shared" si="13"/>
        <v/>
      </c>
    </row>
    <row r="42" spans="1:23" ht="12.75" x14ac:dyDescent="0.2">
      <c r="A42" s="66">
        <v>40</v>
      </c>
      <c r="B42" s="66">
        <f t="shared" si="0"/>
        <v>8</v>
      </c>
      <c r="C42" s="67">
        <f t="shared" si="1"/>
        <v>80</v>
      </c>
      <c r="D42" s="68">
        <f t="shared" si="4"/>
        <v>7</v>
      </c>
      <c r="E42" s="71">
        <f t="shared" si="5"/>
        <v>87</v>
      </c>
      <c r="F42" s="67">
        <v>0</v>
      </c>
      <c r="G42" s="67">
        <v>0</v>
      </c>
      <c r="H42" s="67">
        <v>8</v>
      </c>
      <c r="I42" s="67">
        <v>0</v>
      </c>
      <c r="J42" s="67">
        <f t="shared" ref="J42:L61" si="16">$F42*1+$G42*2+$H42*2+$I42*3</f>
        <v>16</v>
      </c>
      <c r="K42" s="67">
        <f t="shared" si="16"/>
        <v>16</v>
      </c>
      <c r="L42" s="67">
        <f t="shared" si="16"/>
        <v>16</v>
      </c>
      <c r="M42" s="67">
        <f t="shared" si="15"/>
        <v>16</v>
      </c>
      <c r="N42" s="67">
        <f t="shared" si="15"/>
        <v>16</v>
      </c>
      <c r="P42" s="70">
        <f t="shared" si="7"/>
        <v>0</v>
      </c>
      <c r="Q42" s="70">
        <f t="shared" si="8"/>
        <v>0</v>
      </c>
      <c r="R42" s="70">
        <f t="shared" si="9"/>
        <v>0</v>
      </c>
      <c r="S42" s="70">
        <f t="shared" si="10"/>
        <v>4</v>
      </c>
      <c r="T42" s="70">
        <f t="shared" si="11"/>
        <v>2</v>
      </c>
      <c r="U42" s="70">
        <f t="shared" si="12"/>
        <v>1</v>
      </c>
      <c r="V42" s="66">
        <f t="shared" si="3"/>
        <v>40</v>
      </c>
      <c r="W42" s="66" t="str">
        <f t="shared" si="13"/>
        <v/>
      </c>
    </row>
    <row r="43" spans="1:23" ht="12.75" x14ac:dyDescent="0.2">
      <c r="A43" s="66">
        <v>41</v>
      </c>
      <c r="B43" s="66">
        <f t="shared" si="0"/>
        <v>8</v>
      </c>
      <c r="C43" s="67">
        <f t="shared" si="1"/>
        <v>85</v>
      </c>
      <c r="D43" s="68">
        <f t="shared" si="4"/>
        <v>7</v>
      </c>
      <c r="E43" s="71">
        <f t="shared" si="5"/>
        <v>92</v>
      </c>
      <c r="F43" s="67">
        <v>0</v>
      </c>
      <c r="G43" s="67">
        <v>0</v>
      </c>
      <c r="H43" s="67">
        <v>7</v>
      </c>
      <c r="I43" s="67">
        <v>1</v>
      </c>
      <c r="J43" s="67">
        <f t="shared" si="16"/>
        <v>17</v>
      </c>
      <c r="K43" s="67">
        <f t="shared" si="16"/>
        <v>17</v>
      </c>
      <c r="L43" s="67">
        <f t="shared" si="16"/>
        <v>17</v>
      </c>
      <c r="M43" s="67">
        <f t="shared" si="15"/>
        <v>17</v>
      </c>
      <c r="N43" s="67">
        <f t="shared" si="15"/>
        <v>17</v>
      </c>
      <c r="P43" s="70">
        <f t="shared" si="7"/>
        <v>0</v>
      </c>
      <c r="Q43" s="70">
        <f t="shared" si="8"/>
        <v>0</v>
      </c>
      <c r="R43" s="70">
        <f t="shared" si="9"/>
        <v>0</v>
      </c>
      <c r="S43" s="70">
        <f t="shared" si="10"/>
        <v>4</v>
      </c>
      <c r="T43" s="70">
        <f t="shared" si="11"/>
        <v>2</v>
      </c>
      <c r="U43" s="70">
        <f t="shared" si="12"/>
        <v>1</v>
      </c>
      <c r="V43" s="66">
        <f t="shared" si="3"/>
        <v>41</v>
      </c>
      <c r="W43" s="66" t="str">
        <f t="shared" si="13"/>
        <v/>
      </c>
    </row>
    <row r="44" spans="1:23" ht="12.75" x14ac:dyDescent="0.2">
      <c r="A44" s="66">
        <v>42</v>
      </c>
      <c r="B44" s="66">
        <f t="shared" si="0"/>
        <v>8</v>
      </c>
      <c r="C44" s="67">
        <f t="shared" si="1"/>
        <v>90</v>
      </c>
      <c r="D44" s="68">
        <f t="shared" si="4"/>
        <v>7</v>
      </c>
      <c r="E44" s="71">
        <f t="shared" si="5"/>
        <v>97</v>
      </c>
      <c r="F44" s="67">
        <v>0</v>
      </c>
      <c r="G44" s="67">
        <v>0</v>
      </c>
      <c r="H44" s="67">
        <v>6</v>
      </c>
      <c r="I44" s="67">
        <v>2</v>
      </c>
      <c r="J44" s="67">
        <f t="shared" si="16"/>
        <v>18</v>
      </c>
      <c r="K44" s="67">
        <f t="shared" si="16"/>
        <v>18</v>
      </c>
      <c r="L44" s="67">
        <f t="shared" si="16"/>
        <v>18</v>
      </c>
      <c r="M44" s="67">
        <f t="shared" si="15"/>
        <v>18</v>
      </c>
      <c r="N44" s="67">
        <f t="shared" si="15"/>
        <v>18</v>
      </c>
      <c r="P44" s="70">
        <f t="shared" si="7"/>
        <v>0</v>
      </c>
      <c r="Q44" s="70">
        <f t="shared" si="8"/>
        <v>0</v>
      </c>
      <c r="R44" s="70">
        <f t="shared" si="9"/>
        <v>0</v>
      </c>
      <c r="S44" s="70">
        <f t="shared" si="10"/>
        <v>4</v>
      </c>
      <c r="T44" s="70">
        <f t="shared" si="11"/>
        <v>2</v>
      </c>
      <c r="U44" s="70">
        <f t="shared" si="12"/>
        <v>1</v>
      </c>
      <c r="V44" s="66">
        <f t="shared" si="3"/>
        <v>42</v>
      </c>
      <c r="W44" s="66" t="str">
        <f t="shared" si="13"/>
        <v/>
      </c>
    </row>
    <row r="45" spans="1:23" ht="12.75" x14ac:dyDescent="0.2">
      <c r="A45" s="66">
        <v>43</v>
      </c>
      <c r="B45" s="66">
        <f t="shared" si="0"/>
        <v>8</v>
      </c>
      <c r="C45" s="67">
        <f t="shared" si="1"/>
        <v>95</v>
      </c>
      <c r="D45" s="68">
        <f t="shared" si="4"/>
        <v>7</v>
      </c>
      <c r="E45" s="71">
        <f t="shared" si="5"/>
        <v>102</v>
      </c>
      <c r="F45" s="67">
        <v>0</v>
      </c>
      <c r="G45" s="67">
        <v>0</v>
      </c>
      <c r="H45" s="67">
        <v>5</v>
      </c>
      <c r="I45" s="67">
        <v>3</v>
      </c>
      <c r="J45" s="67">
        <f t="shared" si="16"/>
        <v>19</v>
      </c>
      <c r="K45" s="67">
        <f t="shared" si="16"/>
        <v>19</v>
      </c>
      <c r="L45" s="67">
        <f t="shared" si="16"/>
        <v>19</v>
      </c>
      <c r="M45" s="67">
        <f t="shared" si="15"/>
        <v>19</v>
      </c>
      <c r="N45" s="67">
        <f t="shared" si="15"/>
        <v>19</v>
      </c>
      <c r="P45" s="70">
        <f t="shared" si="7"/>
        <v>0</v>
      </c>
      <c r="Q45" s="70">
        <f t="shared" si="8"/>
        <v>0</v>
      </c>
      <c r="R45" s="70">
        <f t="shared" si="9"/>
        <v>0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3"/>
        <v>43</v>
      </c>
      <c r="W45" s="66" t="str">
        <f t="shared" si="13"/>
        <v/>
      </c>
    </row>
    <row r="46" spans="1:23" ht="12.75" x14ac:dyDescent="0.2">
      <c r="A46" s="66">
        <v>44</v>
      </c>
      <c r="B46" s="66">
        <f t="shared" si="0"/>
        <v>8</v>
      </c>
      <c r="C46" s="67">
        <f t="shared" si="1"/>
        <v>100</v>
      </c>
      <c r="D46" s="68">
        <f t="shared" si="4"/>
        <v>7</v>
      </c>
      <c r="E46" s="71">
        <f t="shared" si="5"/>
        <v>107</v>
      </c>
      <c r="F46" s="67">
        <v>0</v>
      </c>
      <c r="G46" s="67">
        <v>0</v>
      </c>
      <c r="H46" s="67">
        <v>4</v>
      </c>
      <c r="I46" s="67">
        <v>4</v>
      </c>
      <c r="J46" s="67">
        <f t="shared" si="16"/>
        <v>20</v>
      </c>
      <c r="K46" s="67">
        <f t="shared" si="16"/>
        <v>20</v>
      </c>
      <c r="L46" s="67">
        <f t="shared" si="16"/>
        <v>20</v>
      </c>
      <c r="M46" s="67">
        <f t="shared" si="15"/>
        <v>20</v>
      </c>
      <c r="N46" s="67">
        <f t="shared" si="15"/>
        <v>20</v>
      </c>
      <c r="P46" s="70">
        <f t="shared" si="7"/>
        <v>0</v>
      </c>
      <c r="Q46" s="70">
        <f t="shared" si="8"/>
        <v>0</v>
      </c>
      <c r="R46" s="70">
        <f t="shared" si="9"/>
        <v>0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3"/>
        <v>44</v>
      </c>
      <c r="W46" s="66" t="str">
        <f t="shared" si="13"/>
        <v/>
      </c>
    </row>
    <row r="47" spans="1:23" ht="12.75" x14ac:dyDescent="0.2">
      <c r="A47" s="66">
        <v>45</v>
      </c>
      <c r="B47" s="66">
        <f t="shared" si="0"/>
        <v>9</v>
      </c>
      <c r="C47" s="67">
        <f t="shared" si="1"/>
        <v>90</v>
      </c>
      <c r="D47" s="68">
        <f t="shared" si="4"/>
        <v>8</v>
      </c>
      <c r="E47" s="71">
        <f t="shared" si="5"/>
        <v>98</v>
      </c>
      <c r="F47" s="67">
        <v>0</v>
      </c>
      <c r="G47" s="67">
        <v>0</v>
      </c>
      <c r="H47" s="67">
        <v>9</v>
      </c>
      <c r="I47" s="67">
        <v>0</v>
      </c>
      <c r="J47" s="67">
        <f t="shared" si="16"/>
        <v>18</v>
      </c>
      <c r="K47" s="67">
        <f t="shared" si="16"/>
        <v>18</v>
      </c>
      <c r="L47" s="67">
        <f t="shared" si="16"/>
        <v>18</v>
      </c>
      <c r="M47" s="67">
        <f t="shared" si="15"/>
        <v>18</v>
      </c>
      <c r="N47" s="67">
        <f t="shared" si="15"/>
        <v>18</v>
      </c>
      <c r="P47" s="70">
        <f t="shared" si="7"/>
        <v>0</v>
      </c>
      <c r="Q47" s="70">
        <f t="shared" si="8"/>
        <v>0</v>
      </c>
      <c r="R47" s="70">
        <f t="shared" si="9"/>
        <v>1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3"/>
        <v>45</v>
      </c>
      <c r="W47" s="66" t="str">
        <f t="shared" si="13"/>
        <v/>
      </c>
    </row>
    <row r="48" spans="1:23" ht="12.75" x14ac:dyDescent="0.2">
      <c r="A48" s="66">
        <v>46</v>
      </c>
      <c r="B48" s="66">
        <f t="shared" si="0"/>
        <v>9</v>
      </c>
      <c r="C48" s="67">
        <f t="shared" si="1"/>
        <v>95</v>
      </c>
      <c r="D48" s="68">
        <f t="shared" si="4"/>
        <v>8</v>
      </c>
      <c r="E48" s="71">
        <f t="shared" si="5"/>
        <v>103</v>
      </c>
      <c r="F48" s="67">
        <v>0</v>
      </c>
      <c r="G48" s="67">
        <v>0</v>
      </c>
      <c r="H48" s="67">
        <v>8</v>
      </c>
      <c r="I48" s="67">
        <v>1</v>
      </c>
      <c r="J48" s="67">
        <f t="shared" si="16"/>
        <v>19</v>
      </c>
      <c r="K48" s="67">
        <f t="shared" si="16"/>
        <v>19</v>
      </c>
      <c r="L48" s="67">
        <f t="shared" si="16"/>
        <v>19</v>
      </c>
      <c r="M48" s="67">
        <f t="shared" si="15"/>
        <v>19</v>
      </c>
      <c r="N48" s="67">
        <f t="shared" si="15"/>
        <v>19</v>
      </c>
      <c r="P48" s="70">
        <f t="shared" si="7"/>
        <v>0</v>
      </c>
      <c r="Q48" s="70">
        <f t="shared" si="8"/>
        <v>0</v>
      </c>
      <c r="R48" s="70">
        <f t="shared" si="9"/>
        <v>1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3"/>
        <v>46</v>
      </c>
      <c r="W48" s="66" t="str">
        <f t="shared" si="13"/>
        <v/>
      </c>
    </row>
    <row r="49" spans="1:23" ht="12.75" x14ac:dyDescent="0.2">
      <c r="A49" s="66">
        <v>47</v>
      </c>
      <c r="B49" s="66">
        <f t="shared" si="0"/>
        <v>9</v>
      </c>
      <c r="C49" s="67">
        <f t="shared" si="1"/>
        <v>100</v>
      </c>
      <c r="D49" s="68">
        <f t="shared" si="4"/>
        <v>8</v>
      </c>
      <c r="E49" s="71">
        <f t="shared" si="5"/>
        <v>108</v>
      </c>
      <c r="F49" s="67">
        <v>0</v>
      </c>
      <c r="G49" s="67">
        <v>0</v>
      </c>
      <c r="H49" s="67">
        <v>7</v>
      </c>
      <c r="I49" s="67">
        <v>2</v>
      </c>
      <c r="J49" s="67">
        <f t="shared" si="16"/>
        <v>20</v>
      </c>
      <c r="K49" s="67">
        <f t="shared" si="16"/>
        <v>20</v>
      </c>
      <c r="L49" s="67">
        <f t="shared" si="16"/>
        <v>20</v>
      </c>
      <c r="M49" s="67">
        <f t="shared" si="15"/>
        <v>20</v>
      </c>
      <c r="N49" s="67">
        <f t="shared" si="15"/>
        <v>20</v>
      </c>
      <c r="P49" s="70">
        <f t="shared" si="7"/>
        <v>0</v>
      </c>
      <c r="Q49" s="70">
        <f t="shared" si="8"/>
        <v>0</v>
      </c>
      <c r="R49" s="70">
        <f t="shared" si="9"/>
        <v>1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3"/>
        <v>47</v>
      </c>
      <c r="W49" s="66" t="str">
        <f t="shared" si="13"/>
        <v/>
      </c>
    </row>
    <row r="50" spans="1:23" ht="12.75" x14ac:dyDescent="0.2">
      <c r="A50" s="66">
        <v>48</v>
      </c>
      <c r="B50" s="66">
        <f t="shared" si="0"/>
        <v>9</v>
      </c>
      <c r="C50" s="67">
        <f t="shared" si="1"/>
        <v>105</v>
      </c>
      <c r="D50" s="68">
        <f t="shared" si="4"/>
        <v>8</v>
      </c>
      <c r="E50" s="71">
        <f t="shared" si="5"/>
        <v>113</v>
      </c>
      <c r="F50" s="67">
        <v>0</v>
      </c>
      <c r="G50" s="67">
        <v>0</v>
      </c>
      <c r="H50" s="67">
        <v>6</v>
      </c>
      <c r="I50" s="67">
        <v>3</v>
      </c>
      <c r="J50" s="67">
        <f t="shared" si="16"/>
        <v>21</v>
      </c>
      <c r="K50" s="67">
        <f t="shared" si="16"/>
        <v>21</v>
      </c>
      <c r="L50" s="67">
        <f t="shared" si="16"/>
        <v>21</v>
      </c>
      <c r="M50" s="67">
        <f t="shared" si="15"/>
        <v>21</v>
      </c>
      <c r="N50" s="67">
        <f t="shared" si="15"/>
        <v>21</v>
      </c>
      <c r="P50" s="70">
        <f t="shared" si="7"/>
        <v>0</v>
      </c>
      <c r="Q50" s="70">
        <f t="shared" si="8"/>
        <v>0</v>
      </c>
      <c r="R50" s="70">
        <f t="shared" si="9"/>
        <v>1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3"/>
        <v>48</v>
      </c>
      <c r="W50" s="66" t="str">
        <f t="shared" si="13"/>
        <v/>
      </c>
    </row>
    <row r="51" spans="1:23" ht="12.75" x14ac:dyDescent="0.2">
      <c r="A51" s="66">
        <v>49</v>
      </c>
      <c r="B51" s="66">
        <f t="shared" si="0"/>
        <v>9</v>
      </c>
      <c r="C51" s="67">
        <f t="shared" si="1"/>
        <v>110</v>
      </c>
      <c r="D51" s="68">
        <f t="shared" si="4"/>
        <v>8</v>
      </c>
      <c r="E51" s="71">
        <f t="shared" si="5"/>
        <v>118</v>
      </c>
      <c r="F51" s="67">
        <v>0</v>
      </c>
      <c r="G51" s="67">
        <v>0</v>
      </c>
      <c r="H51" s="67">
        <v>5</v>
      </c>
      <c r="I51" s="67">
        <v>4</v>
      </c>
      <c r="J51" s="67">
        <f t="shared" si="16"/>
        <v>22</v>
      </c>
      <c r="K51" s="67">
        <f t="shared" si="16"/>
        <v>22</v>
      </c>
      <c r="L51" s="67">
        <f t="shared" si="16"/>
        <v>22</v>
      </c>
      <c r="M51" s="67">
        <f t="shared" si="15"/>
        <v>22</v>
      </c>
      <c r="N51" s="67">
        <f t="shared" si="15"/>
        <v>22</v>
      </c>
      <c r="P51" s="70">
        <f t="shared" si="7"/>
        <v>0</v>
      </c>
      <c r="Q51" s="70">
        <f t="shared" si="8"/>
        <v>0</v>
      </c>
      <c r="R51" s="70">
        <f t="shared" si="9"/>
        <v>1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3"/>
        <v>49</v>
      </c>
      <c r="W51" s="66" t="str">
        <f t="shared" si="13"/>
        <v/>
      </c>
    </row>
    <row r="52" spans="1:23" ht="12.75" x14ac:dyDescent="0.2">
      <c r="A52" s="66">
        <v>50</v>
      </c>
      <c r="B52" s="66">
        <f t="shared" si="0"/>
        <v>10</v>
      </c>
      <c r="C52" s="67">
        <f t="shared" si="1"/>
        <v>100</v>
      </c>
      <c r="D52" s="68">
        <f t="shared" si="4"/>
        <v>9</v>
      </c>
      <c r="E52" s="71">
        <f t="shared" si="5"/>
        <v>109</v>
      </c>
      <c r="F52" s="67">
        <v>0</v>
      </c>
      <c r="G52" s="67">
        <v>0</v>
      </c>
      <c r="H52" s="67">
        <v>10</v>
      </c>
      <c r="I52" s="67">
        <v>0</v>
      </c>
      <c r="J52" s="67">
        <f t="shared" si="16"/>
        <v>20</v>
      </c>
      <c r="K52" s="67">
        <f t="shared" si="16"/>
        <v>20</v>
      </c>
      <c r="L52" s="67">
        <f t="shared" si="16"/>
        <v>20</v>
      </c>
      <c r="M52" s="67">
        <f t="shared" si="15"/>
        <v>20</v>
      </c>
      <c r="N52" s="67">
        <f t="shared" si="15"/>
        <v>20</v>
      </c>
      <c r="P52" s="70">
        <f t="shared" si="7"/>
        <v>0</v>
      </c>
      <c r="Q52" s="70">
        <f t="shared" si="8"/>
        <v>0</v>
      </c>
      <c r="R52" s="70">
        <f t="shared" si="9"/>
        <v>2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3"/>
        <v>50</v>
      </c>
      <c r="W52" s="66" t="str">
        <f t="shared" si="13"/>
        <v/>
      </c>
    </row>
    <row r="53" spans="1:23" ht="12.75" x14ac:dyDescent="0.2">
      <c r="A53" s="66">
        <v>51</v>
      </c>
      <c r="B53" s="66">
        <f t="shared" si="0"/>
        <v>10</v>
      </c>
      <c r="C53" s="67">
        <f t="shared" si="1"/>
        <v>105</v>
      </c>
      <c r="D53" s="68">
        <f t="shared" si="4"/>
        <v>9</v>
      </c>
      <c r="E53" s="71">
        <f t="shared" si="5"/>
        <v>114</v>
      </c>
      <c r="F53" s="67">
        <v>0</v>
      </c>
      <c r="G53" s="67">
        <v>0</v>
      </c>
      <c r="H53" s="67">
        <v>9</v>
      </c>
      <c r="I53" s="67">
        <v>1</v>
      </c>
      <c r="J53" s="67">
        <f t="shared" si="16"/>
        <v>21</v>
      </c>
      <c r="K53" s="67">
        <f t="shared" si="16"/>
        <v>21</v>
      </c>
      <c r="L53" s="67">
        <f t="shared" si="16"/>
        <v>21</v>
      </c>
      <c r="M53" s="67">
        <f t="shared" si="15"/>
        <v>21</v>
      </c>
      <c r="N53" s="67">
        <f t="shared" si="15"/>
        <v>21</v>
      </c>
      <c r="P53" s="70">
        <f t="shared" si="7"/>
        <v>0</v>
      </c>
      <c r="Q53" s="70">
        <f t="shared" si="8"/>
        <v>0</v>
      </c>
      <c r="R53" s="70">
        <f t="shared" si="9"/>
        <v>2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3"/>
        <v>51</v>
      </c>
      <c r="W53" s="66" t="str">
        <f t="shared" si="13"/>
        <v/>
      </c>
    </row>
    <row r="54" spans="1:23" ht="12.75" x14ac:dyDescent="0.2">
      <c r="A54" s="66">
        <v>52</v>
      </c>
      <c r="B54" s="66">
        <f t="shared" si="0"/>
        <v>10</v>
      </c>
      <c r="C54" s="67">
        <f t="shared" si="1"/>
        <v>110</v>
      </c>
      <c r="D54" s="68">
        <f t="shared" si="4"/>
        <v>9</v>
      </c>
      <c r="E54" s="71">
        <f t="shared" si="5"/>
        <v>119</v>
      </c>
      <c r="F54" s="67">
        <v>0</v>
      </c>
      <c r="G54" s="67">
        <v>0</v>
      </c>
      <c r="H54" s="67">
        <v>8</v>
      </c>
      <c r="I54" s="67">
        <v>2</v>
      </c>
      <c r="J54" s="67">
        <f t="shared" si="16"/>
        <v>22</v>
      </c>
      <c r="K54" s="67">
        <f t="shared" si="16"/>
        <v>22</v>
      </c>
      <c r="L54" s="67">
        <f t="shared" si="16"/>
        <v>22</v>
      </c>
      <c r="M54" s="67">
        <f t="shared" si="15"/>
        <v>22</v>
      </c>
      <c r="N54" s="67">
        <f t="shared" si="15"/>
        <v>22</v>
      </c>
      <c r="P54" s="70">
        <f t="shared" si="7"/>
        <v>0</v>
      </c>
      <c r="Q54" s="70">
        <f t="shared" si="8"/>
        <v>0</v>
      </c>
      <c r="R54" s="70">
        <f t="shared" si="9"/>
        <v>2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3"/>
        <v>52</v>
      </c>
      <c r="W54" s="66" t="str">
        <f t="shared" si="13"/>
        <v/>
      </c>
    </row>
    <row r="55" spans="1:23" ht="12.75" x14ac:dyDescent="0.2">
      <c r="A55" s="66">
        <v>53</v>
      </c>
      <c r="B55" s="66">
        <f t="shared" si="0"/>
        <v>10</v>
      </c>
      <c r="C55" s="67">
        <f t="shared" si="1"/>
        <v>115</v>
      </c>
      <c r="D55" s="68">
        <f t="shared" si="4"/>
        <v>9</v>
      </c>
      <c r="E55" s="71">
        <f t="shared" si="5"/>
        <v>124</v>
      </c>
      <c r="F55" s="67">
        <v>0</v>
      </c>
      <c r="G55" s="67">
        <v>0</v>
      </c>
      <c r="H55" s="67">
        <v>7</v>
      </c>
      <c r="I55" s="67">
        <v>3</v>
      </c>
      <c r="J55" s="67">
        <f t="shared" si="16"/>
        <v>23</v>
      </c>
      <c r="K55" s="67">
        <f t="shared" si="16"/>
        <v>23</v>
      </c>
      <c r="L55" s="67">
        <f t="shared" si="16"/>
        <v>23</v>
      </c>
      <c r="M55" s="67">
        <f t="shared" si="15"/>
        <v>23</v>
      </c>
      <c r="N55" s="67">
        <f t="shared" si="15"/>
        <v>23</v>
      </c>
      <c r="P55" s="70">
        <f t="shared" si="7"/>
        <v>0</v>
      </c>
      <c r="Q55" s="70">
        <f t="shared" si="8"/>
        <v>0</v>
      </c>
      <c r="R55" s="70">
        <f t="shared" si="9"/>
        <v>2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3"/>
        <v>53</v>
      </c>
      <c r="W55" s="66" t="str">
        <f t="shared" si="13"/>
        <v/>
      </c>
    </row>
    <row r="56" spans="1:23" ht="12.75" x14ac:dyDescent="0.2">
      <c r="A56" s="66">
        <v>54</v>
      </c>
      <c r="B56" s="66">
        <f t="shared" si="0"/>
        <v>10</v>
      </c>
      <c r="C56" s="67">
        <f t="shared" si="1"/>
        <v>120</v>
      </c>
      <c r="D56" s="68">
        <f t="shared" si="4"/>
        <v>9</v>
      </c>
      <c r="E56" s="71">
        <f t="shared" si="5"/>
        <v>129</v>
      </c>
      <c r="F56" s="67">
        <v>0</v>
      </c>
      <c r="G56" s="67">
        <v>0</v>
      </c>
      <c r="H56" s="67">
        <v>6</v>
      </c>
      <c r="I56" s="67">
        <v>4</v>
      </c>
      <c r="J56" s="67">
        <f t="shared" si="16"/>
        <v>24</v>
      </c>
      <c r="K56" s="67">
        <f t="shared" si="16"/>
        <v>24</v>
      </c>
      <c r="L56" s="67">
        <f t="shared" si="16"/>
        <v>24</v>
      </c>
      <c r="M56" s="67">
        <f t="shared" si="15"/>
        <v>24</v>
      </c>
      <c r="N56" s="67">
        <f t="shared" si="15"/>
        <v>24</v>
      </c>
      <c r="P56" s="70">
        <f t="shared" si="7"/>
        <v>0</v>
      </c>
      <c r="Q56" s="70">
        <f t="shared" si="8"/>
        <v>0</v>
      </c>
      <c r="R56" s="70">
        <f t="shared" si="9"/>
        <v>2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3"/>
        <v>54</v>
      </c>
      <c r="W56" s="66" t="str">
        <f t="shared" si="13"/>
        <v/>
      </c>
    </row>
    <row r="57" spans="1:23" ht="12.75" x14ac:dyDescent="0.2">
      <c r="A57" s="66">
        <v>55</v>
      </c>
      <c r="B57" s="66">
        <f t="shared" si="0"/>
        <v>11</v>
      </c>
      <c r="C57" s="67">
        <f t="shared" si="1"/>
        <v>110</v>
      </c>
      <c r="D57" s="68">
        <f t="shared" si="4"/>
        <v>10</v>
      </c>
      <c r="E57" s="71">
        <f t="shared" si="5"/>
        <v>120</v>
      </c>
      <c r="F57" s="67">
        <v>0</v>
      </c>
      <c r="G57" s="67">
        <v>0</v>
      </c>
      <c r="H57" s="67">
        <v>11</v>
      </c>
      <c r="I57" s="67">
        <v>0</v>
      </c>
      <c r="J57" s="67">
        <f t="shared" si="16"/>
        <v>22</v>
      </c>
      <c r="K57" s="67">
        <f t="shared" si="16"/>
        <v>22</v>
      </c>
      <c r="L57" s="67">
        <f t="shared" si="16"/>
        <v>22</v>
      </c>
      <c r="M57" s="67">
        <f t="shared" si="15"/>
        <v>22</v>
      </c>
      <c r="N57" s="67">
        <f t="shared" si="15"/>
        <v>22</v>
      </c>
      <c r="P57" s="70">
        <f t="shared" si="7"/>
        <v>0</v>
      </c>
      <c r="Q57" s="70">
        <f t="shared" si="8"/>
        <v>0</v>
      </c>
      <c r="R57" s="70">
        <f t="shared" si="9"/>
        <v>3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3"/>
        <v>55</v>
      </c>
      <c r="W57" s="66" t="str">
        <f t="shared" si="13"/>
        <v/>
      </c>
    </row>
    <row r="58" spans="1:23" ht="12.75" x14ac:dyDescent="0.2">
      <c r="A58" s="66">
        <v>56</v>
      </c>
      <c r="B58" s="66">
        <f t="shared" si="0"/>
        <v>11</v>
      </c>
      <c r="C58" s="67">
        <f t="shared" si="1"/>
        <v>115</v>
      </c>
      <c r="D58" s="68">
        <f t="shared" si="4"/>
        <v>10</v>
      </c>
      <c r="E58" s="71">
        <f t="shared" si="5"/>
        <v>125</v>
      </c>
      <c r="F58" s="67">
        <v>0</v>
      </c>
      <c r="G58" s="67">
        <v>0</v>
      </c>
      <c r="H58" s="67">
        <v>10</v>
      </c>
      <c r="I58" s="67">
        <v>1</v>
      </c>
      <c r="J58" s="67">
        <f t="shared" si="16"/>
        <v>23</v>
      </c>
      <c r="K58" s="67">
        <f t="shared" si="16"/>
        <v>23</v>
      </c>
      <c r="L58" s="67">
        <f t="shared" si="16"/>
        <v>23</v>
      </c>
      <c r="M58" s="67">
        <f t="shared" si="15"/>
        <v>23</v>
      </c>
      <c r="N58" s="67">
        <f t="shared" si="15"/>
        <v>23</v>
      </c>
      <c r="P58" s="70">
        <f t="shared" si="7"/>
        <v>0</v>
      </c>
      <c r="Q58" s="70">
        <f t="shared" si="8"/>
        <v>0</v>
      </c>
      <c r="R58" s="70">
        <f t="shared" si="9"/>
        <v>3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3"/>
        <v>56</v>
      </c>
      <c r="W58" s="66" t="str">
        <f t="shared" si="13"/>
        <v/>
      </c>
    </row>
    <row r="59" spans="1:23" ht="12.75" x14ac:dyDescent="0.2">
      <c r="A59" s="66">
        <v>57</v>
      </c>
      <c r="B59" s="66">
        <f t="shared" si="0"/>
        <v>11</v>
      </c>
      <c r="C59" s="67">
        <f t="shared" si="1"/>
        <v>120</v>
      </c>
      <c r="D59" s="68">
        <f t="shared" si="4"/>
        <v>10</v>
      </c>
      <c r="E59" s="71">
        <f t="shared" si="5"/>
        <v>130</v>
      </c>
      <c r="F59" s="67">
        <v>0</v>
      </c>
      <c r="G59" s="67">
        <v>0</v>
      </c>
      <c r="H59" s="67">
        <v>9</v>
      </c>
      <c r="I59" s="67">
        <v>2</v>
      </c>
      <c r="J59" s="67">
        <f t="shared" si="16"/>
        <v>24</v>
      </c>
      <c r="K59" s="67">
        <f t="shared" si="16"/>
        <v>24</v>
      </c>
      <c r="L59" s="67">
        <f t="shared" si="16"/>
        <v>24</v>
      </c>
      <c r="M59" s="67">
        <f t="shared" si="15"/>
        <v>24</v>
      </c>
      <c r="N59" s="67">
        <f t="shared" si="15"/>
        <v>24</v>
      </c>
      <c r="P59" s="70">
        <f t="shared" si="7"/>
        <v>0</v>
      </c>
      <c r="Q59" s="70">
        <f t="shared" si="8"/>
        <v>0</v>
      </c>
      <c r="R59" s="70">
        <f t="shared" si="9"/>
        <v>3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3"/>
        <v>57</v>
      </c>
      <c r="W59" s="66" t="str">
        <f t="shared" si="13"/>
        <v/>
      </c>
    </row>
    <row r="60" spans="1:23" ht="12.75" x14ac:dyDescent="0.2">
      <c r="A60" s="66">
        <v>58</v>
      </c>
      <c r="B60" s="66">
        <f t="shared" si="0"/>
        <v>11</v>
      </c>
      <c r="C60" s="67">
        <f t="shared" si="1"/>
        <v>125</v>
      </c>
      <c r="D60" s="68">
        <f t="shared" si="4"/>
        <v>10</v>
      </c>
      <c r="E60" s="71">
        <f t="shared" si="5"/>
        <v>135</v>
      </c>
      <c r="F60" s="67">
        <v>0</v>
      </c>
      <c r="G60" s="67">
        <v>0</v>
      </c>
      <c r="H60" s="67">
        <v>8</v>
      </c>
      <c r="I60" s="67">
        <v>3</v>
      </c>
      <c r="J60" s="67">
        <f t="shared" si="16"/>
        <v>25</v>
      </c>
      <c r="K60" s="67">
        <f t="shared" si="16"/>
        <v>25</v>
      </c>
      <c r="L60" s="67">
        <f t="shared" si="16"/>
        <v>25</v>
      </c>
      <c r="M60" s="67">
        <f t="shared" si="15"/>
        <v>25</v>
      </c>
      <c r="N60" s="67">
        <f t="shared" si="15"/>
        <v>25</v>
      </c>
      <c r="P60" s="70">
        <f t="shared" si="7"/>
        <v>0</v>
      </c>
      <c r="Q60" s="70">
        <f t="shared" si="8"/>
        <v>0</v>
      </c>
      <c r="R60" s="70">
        <f t="shared" si="9"/>
        <v>3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3"/>
        <v>58</v>
      </c>
      <c r="W60" s="66" t="str">
        <f t="shared" si="13"/>
        <v/>
      </c>
    </row>
    <row r="61" spans="1:23" ht="12.75" x14ac:dyDescent="0.2">
      <c r="A61" s="66">
        <v>59</v>
      </c>
      <c r="B61" s="66">
        <f t="shared" si="0"/>
        <v>11</v>
      </c>
      <c r="C61" s="67">
        <f t="shared" si="1"/>
        <v>130</v>
      </c>
      <c r="D61" s="68">
        <f t="shared" si="4"/>
        <v>10</v>
      </c>
      <c r="E61" s="71">
        <f t="shared" si="5"/>
        <v>140</v>
      </c>
      <c r="F61" s="67">
        <v>0</v>
      </c>
      <c r="G61" s="67">
        <v>0</v>
      </c>
      <c r="H61" s="67">
        <v>7</v>
      </c>
      <c r="I61" s="67">
        <v>4</v>
      </c>
      <c r="J61" s="67">
        <f t="shared" si="16"/>
        <v>26</v>
      </c>
      <c r="K61" s="67">
        <f t="shared" si="16"/>
        <v>26</v>
      </c>
      <c r="L61" s="67">
        <f t="shared" si="16"/>
        <v>26</v>
      </c>
      <c r="M61" s="67">
        <f t="shared" si="15"/>
        <v>26</v>
      </c>
      <c r="N61" s="67">
        <f t="shared" si="15"/>
        <v>26</v>
      </c>
      <c r="P61" s="70">
        <f t="shared" si="7"/>
        <v>0</v>
      </c>
      <c r="Q61" s="70">
        <f t="shared" si="8"/>
        <v>0</v>
      </c>
      <c r="R61" s="70">
        <f t="shared" si="9"/>
        <v>3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3"/>
        <v>59</v>
      </c>
      <c r="W61" s="66" t="str">
        <f t="shared" si="13"/>
        <v/>
      </c>
    </row>
    <row r="62" spans="1:23" ht="12.75" x14ac:dyDescent="0.2">
      <c r="A62" s="66">
        <v>60</v>
      </c>
      <c r="B62" s="66">
        <f t="shared" si="0"/>
        <v>12</v>
      </c>
      <c r="C62" s="67">
        <f t="shared" si="1"/>
        <v>120</v>
      </c>
      <c r="D62" s="68">
        <f t="shared" si="4"/>
        <v>11</v>
      </c>
      <c r="E62" s="71">
        <f t="shared" si="5"/>
        <v>131</v>
      </c>
      <c r="F62" s="67">
        <v>0</v>
      </c>
      <c r="G62" s="67">
        <v>0</v>
      </c>
      <c r="H62" s="67">
        <v>12</v>
      </c>
      <c r="I62" s="67">
        <v>0</v>
      </c>
      <c r="J62" s="67">
        <f t="shared" ref="J62:L81" si="17">$F62*1+$G62*2+$H62*2+$I62*3</f>
        <v>24</v>
      </c>
      <c r="K62" s="67">
        <f t="shared" si="17"/>
        <v>24</v>
      </c>
      <c r="L62" s="67">
        <f t="shared" si="17"/>
        <v>24</v>
      </c>
      <c r="M62" s="67">
        <f t="shared" si="15"/>
        <v>24</v>
      </c>
      <c r="N62" s="67">
        <f t="shared" si="15"/>
        <v>24</v>
      </c>
      <c r="P62" s="70">
        <f t="shared" si="7"/>
        <v>0</v>
      </c>
      <c r="Q62" s="70">
        <f t="shared" si="8"/>
        <v>0</v>
      </c>
      <c r="R62" s="70">
        <f t="shared" si="9"/>
        <v>4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3"/>
        <v>60</v>
      </c>
      <c r="W62" s="66" t="str">
        <f t="shared" si="13"/>
        <v/>
      </c>
    </row>
    <row r="63" spans="1:23" ht="12.75" x14ac:dyDescent="0.2">
      <c r="A63" s="66">
        <v>61</v>
      </c>
      <c r="B63" s="66">
        <f t="shared" si="0"/>
        <v>12</v>
      </c>
      <c r="C63" s="67">
        <f t="shared" si="1"/>
        <v>125</v>
      </c>
      <c r="D63" s="68">
        <f t="shared" si="4"/>
        <v>11</v>
      </c>
      <c r="E63" s="71">
        <f t="shared" si="5"/>
        <v>136</v>
      </c>
      <c r="F63" s="67">
        <v>0</v>
      </c>
      <c r="G63" s="67">
        <v>0</v>
      </c>
      <c r="H63" s="67">
        <v>11</v>
      </c>
      <c r="I63" s="67">
        <v>1</v>
      </c>
      <c r="J63" s="67">
        <f t="shared" si="17"/>
        <v>25</v>
      </c>
      <c r="K63" s="67">
        <f t="shared" si="17"/>
        <v>25</v>
      </c>
      <c r="L63" s="67">
        <f t="shared" si="17"/>
        <v>25</v>
      </c>
      <c r="M63" s="67">
        <f t="shared" si="15"/>
        <v>25</v>
      </c>
      <c r="N63" s="67">
        <f t="shared" si="15"/>
        <v>25</v>
      </c>
      <c r="P63" s="70">
        <f t="shared" si="7"/>
        <v>0</v>
      </c>
      <c r="Q63" s="70">
        <f t="shared" si="8"/>
        <v>0</v>
      </c>
      <c r="R63" s="70">
        <f t="shared" si="9"/>
        <v>4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3"/>
        <v>61</v>
      </c>
      <c r="W63" s="66" t="str">
        <f t="shared" si="13"/>
        <v/>
      </c>
    </row>
    <row r="64" spans="1:23" ht="12.75" x14ac:dyDescent="0.2">
      <c r="A64" s="66">
        <v>62</v>
      </c>
      <c r="B64" s="66">
        <f t="shared" si="0"/>
        <v>12</v>
      </c>
      <c r="C64" s="67">
        <f t="shared" si="1"/>
        <v>130</v>
      </c>
      <c r="D64" s="68">
        <f t="shared" si="4"/>
        <v>11</v>
      </c>
      <c r="E64" s="71">
        <f t="shared" si="5"/>
        <v>141</v>
      </c>
      <c r="F64" s="67">
        <v>0</v>
      </c>
      <c r="G64" s="67">
        <v>0</v>
      </c>
      <c r="H64" s="67">
        <v>10</v>
      </c>
      <c r="I64" s="67">
        <v>2</v>
      </c>
      <c r="J64" s="67">
        <f t="shared" si="17"/>
        <v>26</v>
      </c>
      <c r="K64" s="67">
        <f t="shared" si="17"/>
        <v>26</v>
      </c>
      <c r="L64" s="67">
        <f t="shared" si="17"/>
        <v>26</v>
      </c>
      <c r="M64" s="67">
        <f t="shared" si="15"/>
        <v>26</v>
      </c>
      <c r="N64" s="67">
        <f t="shared" si="15"/>
        <v>26</v>
      </c>
      <c r="P64" s="70">
        <f t="shared" si="7"/>
        <v>0</v>
      </c>
      <c r="Q64" s="70">
        <f t="shared" si="8"/>
        <v>0</v>
      </c>
      <c r="R64" s="70">
        <f t="shared" si="9"/>
        <v>4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3"/>
        <v>62</v>
      </c>
      <c r="W64" s="66" t="str">
        <f t="shared" si="13"/>
        <v/>
      </c>
    </row>
    <row r="65" spans="1:23" ht="12.75" x14ac:dyDescent="0.2">
      <c r="A65" s="66">
        <v>63</v>
      </c>
      <c r="B65" s="66">
        <f t="shared" si="0"/>
        <v>12</v>
      </c>
      <c r="C65" s="67">
        <f t="shared" si="1"/>
        <v>135</v>
      </c>
      <c r="D65" s="68">
        <f t="shared" si="4"/>
        <v>11</v>
      </c>
      <c r="E65" s="71">
        <f t="shared" si="5"/>
        <v>146</v>
      </c>
      <c r="F65" s="67">
        <v>0</v>
      </c>
      <c r="G65" s="67">
        <v>0</v>
      </c>
      <c r="H65" s="67">
        <v>9</v>
      </c>
      <c r="I65" s="67">
        <v>3</v>
      </c>
      <c r="J65" s="67">
        <f t="shared" si="17"/>
        <v>27</v>
      </c>
      <c r="K65" s="67">
        <f t="shared" si="17"/>
        <v>27</v>
      </c>
      <c r="L65" s="67">
        <f t="shared" si="17"/>
        <v>27</v>
      </c>
      <c r="M65" s="67">
        <f t="shared" si="15"/>
        <v>27</v>
      </c>
      <c r="N65" s="67">
        <f t="shared" si="15"/>
        <v>27</v>
      </c>
      <c r="P65" s="70">
        <f t="shared" si="7"/>
        <v>0</v>
      </c>
      <c r="Q65" s="70">
        <f t="shared" si="8"/>
        <v>0</v>
      </c>
      <c r="R65" s="70">
        <f t="shared" si="9"/>
        <v>4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3"/>
        <v>63</v>
      </c>
      <c r="W65" s="66" t="str">
        <f t="shared" si="13"/>
        <v/>
      </c>
    </row>
    <row r="66" spans="1:23" ht="12.75" x14ac:dyDescent="0.2">
      <c r="A66" s="66">
        <v>64</v>
      </c>
      <c r="B66" s="66">
        <f t="shared" ref="B66:B129" si="18">SUM(F66:I66)</f>
        <v>12</v>
      </c>
      <c r="C66" s="67">
        <f t="shared" ref="C66:C129" si="19">F66*3+G66*6+H66*10+I66*15</f>
        <v>140</v>
      </c>
      <c r="D66" s="68">
        <f t="shared" si="4"/>
        <v>11</v>
      </c>
      <c r="E66" s="71">
        <f t="shared" si="5"/>
        <v>151</v>
      </c>
      <c r="F66" s="67">
        <v>0</v>
      </c>
      <c r="G66" s="67">
        <v>0</v>
      </c>
      <c r="H66" s="67">
        <v>8</v>
      </c>
      <c r="I66" s="67">
        <v>4</v>
      </c>
      <c r="J66" s="67">
        <f t="shared" si="17"/>
        <v>28</v>
      </c>
      <c r="K66" s="67">
        <f t="shared" si="17"/>
        <v>28</v>
      </c>
      <c r="L66" s="67">
        <f t="shared" si="17"/>
        <v>28</v>
      </c>
      <c r="M66" s="67">
        <f t="shared" si="15"/>
        <v>28</v>
      </c>
      <c r="N66" s="67">
        <f t="shared" si="15"/>
        <v>28</v>
      </c>
      <c r="P66" s="70">
        <f t="shared" si="7"/>
        <v>0</v>
      </c>
      <c r="Q66" s="70">
        <f t="shared" si="8"/>
        <v>0</v>
      </c>
      <c r="R66" s="70">
        <f t="shared" si="9"/>
        <v>4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129" si="20">F66*3+G66*4+H66*5+I66*6</f>
        <v>64</v>
      </c>
      <c r="W66" s="66" t="str">
        <f t="shared" si="13"/>
        <v/>
      </c>
    </row>
    <row r="67" spans="1:23" ht="12.75" x14ac:dyDescent="0.2">
      <c r="A67" s="66">
        <v>65</v>
      </c>
      <c r="B67" s="66">
        <f t="shared" si="18"/>
        <v>13</v>
      </c>
      <c r="C67" s="67">
        <f t="shared" si="19"/>
        <v>130</v>
      </c>
      <c r="D67" s="68">
        <f t="shared" ref="D67:D130" si="21">SUM(P67:U67)</f>
        <v>12</v>
      </c>
      <c r="E67" s="71">
        <f t="shared" ref="E67:E130" si="22">+C67+D67</f>
        <v>142</v>
      </c>
      <c r="F67" s="67">
        <v>0</v>
      </c>
      <c r="G67" s="67">
        <v>0</v>
      </c>
      <c r="H67" s="67">
        <v>13</v>
      </c>
      <c r="I67" s="67">
        <v>0</v>
      </c>
      <c r="J67" s="67">
        <f t="shared" si="17"/>
        <v>26</v>
      </c>
      <c r="K67" s="67">
        <f t="shared" si="17"/>
        <v>26</v>
      </c>
      <c r="L67" s="67">
        <f t="shared" si="17"/>
        <v>26</v>
      </c>
      <c r="M67" s="67">
        <f t="shared" ref="M67:N98" si="23">$H67*2+$I67*3</f>
        <v>26</v>
      </c>
      <c r="N67" s="67">
        <f t="shared" si="23"/>
        <v>26</v>
      </c>
      <c r="P67" s="70">
        <f t="shared" ref="P67:P130" si="24">IF(SUM(F67:I67)&gt;=64,32,IF(SUM(F67:I67)&gt;32,SUM(F67:I67)-32,0))</f>
        <v>0</v>
      </c>
      <c r="Q67" s="70">
        <f t="shared" ref="Q67:Q130" si="25">IF(SUM(F67:I67)&gt;=32,16,IF(SUM(F67:I67)&gt;16,SUM(F67:I67)-16,0))</f>
        <v>0</v>
      </c>
      <c r="R67" s="70">
        <f t="shared" ref="R67:R130" si="26">IF(SUM(F67:I67)&gt;=16,8,IF(SUM(F67:I67)&gt;8,SUM(F67:I67)-8,0))</f>
        <v>5</v>
      </c>
      <c r="S67" s="70">
        <f t="shared" ref="S67:S130" si="27">IF(SUM(F67:I67)&gt;=8,4,IF(SUM(F67:I67)&gt;4,SUM(F67:I67)-4,0))</f>
        <v>4</v>
      </c>
      <c r="T67" s="70">
        <f t="shared" ref="T67:T130" si="28">IF(SUM(F67:I67)&gt;=4,2,IF(SUM(F67:I67)&gt;2,4-SUM(F67:I67),0))</f>
        <v>2</v>
      </c>
      <c r="U67" s="70">
        <f t="shared" ref="U67:U130" si="29">IF(SUM(F67:I67)&gt;=2,1,IF(A67=2,1,0))</f>
        <v>1</v>
      </c>
      <c r="V67" s="66">
        <f t="shared" si="20"/>
        <v>65</v>
      </c>
      <c r="W67" s="66" t="str">
        <f t="shared" ref="W67:W130" si="30">IF(A67&lt;&gt;V67,"FEJL","")</f>
        <v/>
      </c>
    </row>
    <row r="68" spans="1:23" ht="12.75" x14ac:dyDescent="0.2">
      <c r="A68" s="66">
        <v>66</v>
      </c>
      <c r="B68" s="66">
        <f t="shared" si="18"/>
        <v>13</v>
      </c>
      <c r="C68" s="67">
        <f t="shared" si="19"/>
        <v>135</v>
      </c>
      <c r="D68" s="68">
        <f t="shared" si="21"/>
        <v>12</v>
      </c>
      <c r="E68" s="71">
        <f t="shared" si="22"/>
        <v>147</v>
      </c>
      <c r="F68" s="67">
        <v>0</v>
      </c>
      <c r="G68" s="67">
        <v>0</v>
      </c>
      <c r="H68" s="67">
        <v>12</v>
      </c>
      <c r="I68" s="67">
        <v>1</v>
      </c>
      <c r="J68" s="67">
        <f t="shared" si="17"/>
        <v>27</v>
      </c>
      <c r="K68" s="67">
        <f t="shared" si="17"/>
        <v>27</v>
      </c>
      <c r="L68" s="67">
        <f t="shared" si="17"/>
        <v>27</v>
      </c>
      <c r="M68" s="67">
        <f t="shared" si="23"/>
        <v>27</v>
      </c>
      <c r="N68" s="67">
        <f t="shared" si="23"/>
        <v>27</v>
      </c>
      <c r="P68" s="70">
        <f t="shared" si="24"/>
        <v>0</v>
      </c>
      <c r="Q68" s="70">
        <f t="shared" si="25"/>
        <v>0</v>
      </c>
      <c r="R68" s="70">
        <f t="shared" si="26"/>
        <v>5</v>
      </c>
      <c r="S68" s="70">
        <f t="shared" si="27"/>
        <v>4</v>
      </c>
      <c r="T68" s="70">
        <f t="shared" si="28"/>
        <v>2</v>
      </c>
      <c r="U68" s="70">
        <f t="shared" si="29"/>
        <v>1</v>
      </c>
      <c r="V68" s="66">
        <f t="shared" si="20"/>
        <v>66</v>
      </c>
      <c r="W68" s="66" t="str">
        <f t="shared" si="30"/>
        <v/>
      </c>
    </row>
    <row r="69" spans="1:23" ht="12.75" x14ac:dyDescent="0.2">
      <c r="A69" s="66">
        <v>67</v>
      </c>
      <c r="B69" s="66">
        <f t="shared" si="18"/>
        <v>13</v>
      </c>
      <c r="C69" s="67">
        <f t="shared" si="19"/>
        <v>140</v>
      </c>
      <c r="D69" s="68">
        <f t="shared" si="21"/>
        <v>12</v>
      </c>
      <c r="E69" s="71">
        <f t="shared" si="22"/>
        <v>152</v>
      </c>
      <c r="F69" s="67">
        <v>0</v>
      </c>
      <c r="G69" s="67">
        <v>0</v>
      </c>
      <c r="H69" s="67">
        <v>11</v>
      </c>
      <c r="I69" s="67">
        <v>2</v>
      </c>
      <c r="J69" s="67">
        <f t="shared" si="17"/>
        <v>28</v>
      </c>
      <c r="K69" s="67">
        <f t="shared" si="17"/>
        <v>28</v>
      </c>
      <c r="L69" s="67">
        <f t="shared" si="17"/>
        <v>28</v>
      </c>
      <c r="M69" s="67">
        <f t="shared" si="23"/>
        <v>28</v>
      </c>
      <c r="N69" s="67">
        <f t="shared" si="23"/>
        <v>28</v>
      </c>
      <c r="P69" s="70">
        <f t="shared" si="24"/>
        <v>0</v>
      </c>
      <c r="Q69" s="70">
        <f t="shared" si="25"/>
        <v>0</v>
      </c>
      <c r="R69" s="70">
        <f t="shared" si="26"/>
        <v>5</v>
      </c>
      <c r="S69" s="70">
        <f t="shared" si="27"/>
        <v>4</v>
      </c>
      <c r="T69" s="70">
        <f t="shared" si="28"/>
        <v>2</v>
      </c>
      <c r="U69" s="70">
        <f t="shared" si="29"/>
        <v>1</v>
      </c>
      <c r="V69" s="66">
        <f t="shared" si="20"/>
        <v>67</v>
      </c>
      <c r="W69" s="66" t="str">
        <f t="shared" si="30"/>
        <v/>
      </c>
    </row>
    <row r="70" spans="1:23" ht="12.75" x14ac:dyDescent="0.2">
      <c r="A70" s="66">
        <v>68</v>
      </c>
      <c r="B70" s="66">
        <f t="shared" si="18"/>
        <v>13</v>
      </c>
      <c r="C70" s="67">
        <f t="shared" si="19"/>
        <v>145</v>
      </c>
      <c r="D70" s="68">
        <f t="shared" si="21"/>
        <v>12</v>
      </c>
      <c r="E70" s="71">
        <f t="shared" si="22"/>
        <v>157</v>
      </c>
      <c r="F70" s="67">
        <v>0</v>
      </c>
      <c r="G70" s="67">
        <v>0</v>
      </c>
      <c r="H70" s="67">
        <v>10</v>
      </c>
      <c r="I70" s="67">
        <v>3</v>
      </c>
      <c r="J70" s="67">
        <f t="shared" si="17"/>
        <v>29</v>
      </c>
      <c r="K70" s="67">
        <f t="shared" si="17"/>
        <v>29</v>
      </c>
      <c r="L70" s="67">
        <f t="shared" si="17"/>
        <v>29</v>
      </c>
      <c r="M70" s="67">
        <f t="shared" si="23"/>
        <v>29</v>
      </c>
      <c r="N70" s="67">
        <f t="shared" si="23"/>
        <v>29</v>
      </c>
      <c r="P70" s="70">
        <f t="shared" si="24"/>
        <v>0</v>
      </c>
      <c r="Q70" s="70">
        <f t="shared" si="25"/>
        <v>0</v>
      </c>
      <c r="R70" s="70">
        <f t="shared" si="26"/>
        <v>5</v>
      </c>
      <c r="S70" s="70">
        <f t="shared" si="27"/>
        <v>4</v>
      </c>
      <c r="T70" s="70">
        <f t="shared" si="28"/>
        <v>2</v>
      </c>
      <c r="U70" s="70">
        <f t="shared" si="29"/>
        <v>1</v>
      </c>
      <c r="V70" s="66">
        <f t="shared" si="20"/>
        <v>68</v>
      </c>
      <c r="W70" s="66" t="str">
        <f t="shared" si="30"/>
        <v/>
      </c>
    </row>
    <row r="71" spans="1:23" ht="12.75" x14ac:dyDescent="0.2">
      <c r="A71" s="66">
        <v>69</v>
      </c>
      <c r="B71" s="66">
        <f t="shared" si="18"/>
        <v>13</v>
      </c>
      <c r="C71" s="67">
        <f t="shared" si="19"/>
        <v>150</v>
      </c>
      <c r="D71" s="68">
        <f t="shared" si="21"/>
        <v>12</v>
      </c>
      <c r="E71" s="71">
        <f t="shared" si="22"/>
        <v>162</v>
      </c>
      <c r="F71" s="67">
        <v>0</v>
      </c>
      <c r="G71" s="67">
        <v>0</v>
      </c>
      <c r="H71" s="67">
        <v>9</v>
      </c>
      <c r="I71" s="67">
        <v>4</v>
      </c>
      <c r="J71" s="67">
        <f t="shared" si="17"/>
        <v>30</v>
      </c>
      <c r="K71" s="67">
        <f t="shared" si="17"/>
        <v>30</v>
      </c>
      <c r="L71" s="67">
        <f t="shared" si="17"/>
        <v>30</v>
      </c>
      <c r="M71" s="67">
        <f t="shared" si="23"/>
        <v>30</v>
      </c>
      <c r="N71" s="67">
        <f t="shared" si="23"/>
        <v>30</v>
      </c>
      <c r="P71" s="70">
        <f t="shared" si="24"/>
        <v>0</v>
      </c>
      <c r="Q71" s="70">
        <f t="shared" si="25"/>
        <v>0</v>
      </c>
      <c r="R71" s="70">
        <f t="shared" si="26"/>
        <v>5</v>
      </c>
      <c r="S71" s="70">
        <f t="shared" si="27"/>
        <v>4</v>
      </c>
      <c r="T71" s="70">
        <f t="shared" si="28"/>
        <v>2</v>
      </c>
      <c r="U71" s="70">
        <f t="shared" si="29"/>
        <v>1</v>
      </c>
      <c r="V71" s="66">
        <f t="shared" si="20"/>
        <v>69</v>
      </c>
      <c r="W71" s="66" t="str">
        <f t="shared" si="30"/>
        <v/>
      </c>
    </row>
    <row r="72" spans="1:23" ht="12.75" x14ac:dyDescent="0.2">
      <c r="A72" s="66">
        <v>70</v>
      </c>
      <c r="B72" s="66">
        <f t="shared" si="18"/>
        <v>14</v>
      </c>
      <c r="C72" s="67">
        <f t="shared" si="19"/>
        <v>140</v>
      </c>
      <c r="D72" s="68">
        <f t="shared" si="21"/>
        <v>13</v>
      </c>
      <c r="E72" s="71">
        <f t="shared" si="22"/>
        <v>153</v>
      </c>
      <c r="F72" s="67">
        <v>0</v>
      </c>
      <c r="G72" s="67">
        <v>0</v>
      </c>
      <c r="H72" s="67">
        <v>14</v>
      </c>
      <c r="I72" s="67">
        <v>0</v>
      </c>
      <c r="J72" s="67">
        <f t="shared" si="17"/>
        <v>28</v>
      </c>
      <c r="K72" s="67">
        <f t="shared" si="17"/>
        <v>28</v>
      </c>
      <c r="L72" s="67">
        <f t="shared" si="17"/>
        <v>28</v>
      </c>
      <c r="M72" s="67">
        <f t="shared" si="23"/>
        <v>28</v>
      </c>
      <c r="N72" s="67">
        <f t="shared" si="23"/>
        <v>28</v>
      </c>
      <c r="P72" s="70">
        <f t="shared" si="24"/>
        <v>0</v>
      </c>
      <c r="Q72" s="70">
        <f t="shared" si="25"/>
        <v>0</v>
      </c>
      <c r="R72" s="70">
        <f t="shared" si="26"/>
        <v>6</v>
      </c>
      <c r="S72" s="70">
        <f t="shared" si="27"/>
        <v>4</v>
      </c>
      <c r="T72" s="70">
        <f t="shared" si="28"/>
        <v>2</v>
      </c>
      <c r="U72" s="70">
        <f t="shared" si="29"/>
        <v>1</v>
      </c>
      <c r="V72" s="66">
        <f t="shared" si="20"/>
        <v>70</v>
      </c>
      <c r="W72" s="66" t="str">
        <f t="shared" si="30"/>
        <v/>
      </c>
    </row>
    <row r="73" spans="1:23" ht="12.75" x14ac:dyDescent="0.2">
      <c r="A73" s="66">
        <v>71</v>
      </c>
      <c r="B73" s="66">
        <f t="shared" si="18"/>
        <v>14</v>
      </c>
      <c r="C73" s="67">
        <f t="shared" si="19"/>
        <v>145</v>
      </c>
      <c r="D73" s="68">
        <f t="shared" si="21"/>
        <v>13</v>
      </c>
      <c r="E73" s="71">
        <f t="shared" si="22"/>
        <v>158</v>
      </c>
      <c r="F73" s="67">
        <v>0</v>
      </c>
      <c r="G73" s="67">
        <v>0</v>
      </c>
      <c r="H73" s="67">
        <v>13</v>
      </c>
      <c r="I73" s="67">
        <v>1</v>
      </c>
      <c r="J73" s="67">
        <f t="shared" si="17"/>
        <v>29</v>
      </c>
      <c r="K73" s="67">
        <f t="shared" si="17"/>
        <v>29</v>
      </c>
      <c r="L73" s="67">
        <f t="shared" si="17"/>
        <v>29</v>
      </c>
      <c r="M73" s="67">
        <f t="shared" si="23"/>
        <v>29</v>
      </c>
      <c r="N73" s="67">
        <f t="shared" si="23"/>
        <v>29</v>
      </c>
      <c r="P73" s="70">
        <f t="shared" si="24"/>
        <v>0</v>
      </c>
      <c r="Q73" s="70">
        <f t="shared" si="25"/>
        <v>0</v>
      </c>
      <c r="R73" s="70">
        <f t="shared" si="26"/>
        <v>6</v>
      </c>
      <c r="S73" s="70">
        <f t="shared" si="27"/>
        <v>4</v>
      </c>
      <c r="T73" s="70">
        <f t="shared" si="28"/>
        <v>2</v>
      </c>
      <c r="U73" s="70">
        <f t="shared" si="29"/>
        <v>1</v>
      </c>
      <c r="V73" s="66">
        <f t="shared" si="20"/>
        <v>71</v>
      </c>
      <c r="W73" s="66" t="str">
        <f t="shared" si="30"/>
        <v/>
      </c>
    </row>
    <row r="74" spans="1:23" ht="12.75" x14ac:dyDescent="0.2">
      <c r="A74" s="66">
        <v>72</v>
      </c>
      <c r="B74" s="66">
        <f t="shared" si="18"/>
        <v>14</v>
      </c>
      <c r="C74" s="67">
        <f t="shared" si="19"/>
        <v>150</v>
      </c>
      <c r="D74" s="68">
        <f t="shared" si="21"/>
        <v>13</v>
      </c>
      <c r="E74" s="71">
        <f t="shared" si="22"/>
        <v>163</v>
      </c>
      <c r="F74" s="67">
        <v>0</v>
      </c>
      <c r="G74" s="67">
        <v>0</v>
      </c>
      <c r="H74" s="67">
        <v>12</v>
      </c>
      <c r="I74" s="67">
        <v>2</v>
      </c>
      <c r="J74" s="67">
        <f t="shared" si="17"/>
        <v>30</v>
      </c>
      <c r="K74" s="67">
        <f t="shared" si="17"/>
        <v>30</v>
      </c>
      <c r="L74" s="67">
        <f t="shared" si="17"/>
        <v>30</v>
      </c>
      <c r="M74" s="67">
        <f t="shared" si="23"/>
        <v>30</v>
      </c>
      <c r="N74" s="67">
        <f t="shared" si="23"/>
        <v>30</v>
      </c>
      <c r="P74" s="70">
        <f t="shared" si="24"/>
        <v>0</v>
      </c>
      <c r="Q74" s="70">
        <f t="shared" si="25"/>
        <v>0</v>
      </c>
      <c r="R74" s="70">
        <f t="shared" si="26"/>
        <v>6</v>
      </c>
      <c r="S74" s="70">
        <f t="shared" si="27"/>
        <v>4</v>
      </c>
      <c r="T74" s="70">
        <f t="shared" si="28"/>
        <v>2</v>
      </c>
      <c r="U74" s="70">
        <f t="shared" si="29"/>
        <v>1</v>
      </c>
      <c r="V74" s="66">
        <f t="shared" si="20"/>
        <v>72</v>
      </c>
      <c r="W74" s="66" t="str">
        <f t="shared" si="30"/>
        <v/>
      </c>
    </row>
    <row r="75" spans="1:23" ht="12.75" x14ac:dyDescent="0.2">
      <c r="A75" s="66">
        <v>73</v>
      </c>
      <c r="B75" s="66">
        <f t="shared" si="18"/>
        <v>14</v>
      </c>
      <c r="C75" s="67">
        <f t="shared" si="19"/>
        <v>155</v>
      </c>
      <c r="D75" s="68">
        <f t="shared" si="21"/>
        <v>13</v>
      </c>
      <c r="E75" s="71">
        <f t="shared" si="22"/>
        <v>168</v>
      </c>
      <c r="F75" s="67">
        <v>0</v>
      </c>
      <c r="G75" s="67">
        <v>0</v>
      </c>
      <c r="H75" s="67">
        <v>11</v>
      </c>
      <c r="I75" s="67">
        <v>3</v>
      </c>
      <c r="J75" s="67">
        <f t="shared" si="17"/>
        <v>31</v>
      </c>
      <c r="K75" s="67">
        <f t="shared" si="17"/>
        <v>31</v>
      </c>
      <c r="L75" s="67">
        <f t="shared" si="17"/>
        <v>31</v>
      </c>
      <c r="M75" s="67">
        <f t="shared" si="23"/>
        <v>31</v>
      </c>
      <c r="N75" s="67">
        <f t="shared" si="23"/>
        <v>31</v>
      </c>
      <c r="P75" s="70">
        <f t="shared" si="24"/>
        <v>0</v>
      </c>
      <c r="Q75" s="70">
        <f t="shared" si="25"/>
        <v>0</v>
      </c>
      <c r="R75" s="70">
        <f t="shared" si="26"/>
        <v>6</v>
      </c>
      <c r="S75" s="70">
        <f t="shared" si="27"/>
        <v>4</v>
      </c>
      <c r="T75" s="70">
        <f t="shared" si="28"/>
        <v>2</v>
      </c>
      <c r="U75" s="70">
        <f t="shared" si="29"/>
        <v>1</v>
      </c>
      <c r="V75" s="66">
        <f t="shared" si="20"/>
        <v>73</v>
      </c>
      <c r="W75" s="66" t="str">
        <f t="shared" si="30"/>
        <v/>
      </c>
    </row>
    <row r="76" spans="1:23" ht="12.75" x14ac:dyDescent="0.2">
      <c r="A76" s="66">
        <v>74</v>
      </c>
      <c r="B76" s="66">
        <f t="shared" si="18"/>
        <v>14</v>
      </c>
      <c r="C76" s="67">
        <f t="shared" si="19"/>
        <v>160</v>
      </c>
      <c r="D76" s="68">
        <f t="shared" si="21"/>
        <v>13</v>
      </c>
      <c r="E76" s="71">
        <f t="shared" si="22"/>
        <v>173</v>
      </c>
      <c r="F76" s="67">
        <v>0</v>
      </c>
      <c r="G76" s="67">
        <v>0</v>
      </c>
      <c r="H76" s="67">
        <v>10</v>
      </c>
      <c r="I76" s="67">
        <v>4</v>
      </c>
      <c r="J76" s="67">
        <f t="shared" si="17"/>
        <v>32</v>
      </c>
      <c r="K76" s="67">
        <f t="shared" si="17"/>
        <v>32</v>
      </c>
      <c r="L76" s="67">
        <f t="shared" si="17"/>
        <v>32</v>
      </c>
      <c r="M76" s="67">
        <f t="shared" si="23"/>
        <v>32</v>
      </c>
      <c r="N76" s="67">
        <f t="shared" si="23"/>
        <v>32</v>
      </c>
      <c r="P76" s="70">
        <f t="shared" si="24"/>
        <v>0</v>
      </c>
      <c r="Q76" s="70">
        <f t="shared" si="25"/>
        <v>0</v>
      </c>
      <c r="R76" s="70">
        <f t="shared" si="26"/>
        <v>6</v>
      </c>
      <c r="S76" s="70">
        <f t="shared" si="27"/>
        <v>4</v>
      </c>
      <c r="T76" s="70">
        <f t="shared" si="28"/>
        <v>2</v>
      </c>
      <c r="U76" s="70">
        <f t="shared" si="29"/>
        <v>1</v>
      </c>
      <c r="V76" s="66">
        <f t="shared" si="20"/>
        <v>74</v>
      </c>
      <c r="W76" s="66" t="str">
        <f t="shared" si="30"/>
        <v/>
      </c>
    </row>
    <row r="77" spans="1:23" ht="12.75" x14ac:dyDescent="0.2">
      <c r="A77" s="66">
        <v>75</v>
      </c>
      <c r="B77" s="66">
        <f t="shared" si="18"/>
        <v>15</v>
      </c>
      <c r="C77" s="67">
        <f t="shared" si="19"/>
        <v>150</v>
      </c>
      <c r="D77" s="68">
        <f t="shared" si="21"/>
        <v>14</v>
      </c>
      <c r="E77" s="71">
        <f t="shared" si="22"/>
        <v>164</v>
      </c>
      <c r="F77" s="67">
        <v>0</v>
      </c>
      <c r="G77" s="67">
        <v>0</v>
      </c>
      <c r="H77" s="67">
        <v>15</v>
      </c>
      <c r="I77" s="67">
        <v>0</v>
      </c>
      <c r="J77" s="67">
        <f t="shared" si="17"/>
        <v>30</v>
      </c>
      <c r="K77" s="67">
        <f t="shared" si="17"/>
        <v>30</v>
      </c>
      <c r="L77" s="67">
        <f t="shared" si="17"/>
        <v>30</v>
      </c>
      <c r="M77" s="67">
        <f t="shared" si="23"/>
        <v>30</v>
      </c>
      <c r="N77" s="67">
        <f t="shared" si="23"/>
        <v>30</v>
      </c>
      <c r="P77" s="70">
        <f t="shared" si="24"/>
        <v>0</v>
      </c>
      <c r="Q77" s="70">
        <f t="shared" si="25"/>
        <v>0</v>
      </c>
      <c r="R77" s="70">
        <f t="shared" si="26"/>
        <v>7</v>
      </c>
      <c r="S77" s="70">
        <f t="shared" si="27"/>
        <v>4</v>
      </c>
      <c r="T77" s="70">
        <f t="shared" si="28"/>
        <v>2</v>
      </c>
      <c r="U77" s="70">
        <f t="shared" si="29"/>
        <v>1</v>
      </c>
      <c r="V77" s="66">
        <f t="shared" si="20"/>
        <v>75</v>
      </c>
      <c r="W77" s="66" t="str">
        <f t="shared" si="30"/>
        <v/>
      </c>
    </row>
    <row r="78" spans="1:23" ht="12.75" x14ac:dyDescent="0.2">
      <c r="A78" s="66">
        <v>76</v>
      </c>
      <c r="B78" s="66">
        <f t="shared" si="18"/>
        <v>15</v>
      </c>
      <c r="C78" s="67">
        <f t="shared" si="19"/>
        <v>155</v>
      </c>
      <c r="D78" s="68">
        <f t="shared" si="21"/>
        <v>14</v>
      </c>
      <c r="E78" s="71">
        <f t="shared" si="22"/>
        <v>169</v>
      </c>
      <c r="F78" s="67">
        <v>0</v>
      </c>
      <c r="G78" s="67">
        <v>0</v>
      </c>
      <c r="H78" s="67">
        <v>14</v>
      </c>
      <c r="I78" s="67">
        <v>1</v>
      </c>
      <c r="J78" s="67">
        <f t="shared" si="17"/>
        <v>31</v>
      </c>
      <c r="K78" s="67">
        <f t="shared" si="17"/>
        <v>31</v>
      </c>
      <c r="L78" s="67">
        <f t="shared" si="17"/>
        <v>31</v>
      </c>
      <c r="M78" s="67">
        <f t="shared" si="23"/>
        <v>31</v>
      </c>
      <c r="N78" s="67">
        <f t="shared" si="23"/>
        <v>31</v>
      </c>
      <c r="P78" s="70">
        <f t="shared" si="24"/>
        <v>0</v>
      </c>
      <c r="Q78" s="70">
        <f t="shared" si="25"/>
        <v>0</v>
      </c>
      <c r="R78" s="70">
        <f t="shared" si="26"/>
        <v>7</v>
      </c>
      <c r="S78" s="70">
        <f t="shared" si="27"/>
        <v>4</v>
      </c>
      <c r="T78" s="70">
        <f t="shared" si="28"/>
        <v>2</v>
      </c>
      <c r="U78" s="70">
        <f t="shared" si="29"/>
        <v>1</v>
      </c>
      <c r="V78" s="66">
        <f t="shared" si="20"/>
        <v>76</v>
      </c>
      <c r="W78" s="66" t="str">
        <f t="shared" si="30"/>
        <v/>
      </c>
    </row>
    <row r="79" spans="1:23" ht="12.75" x14ac:dyDescent="0.2">
      <c r="A79" s="66">
        <v>77</v>
      </c>
      <c r="B79" s="66">
        <f t="shared" si="18"/>
        <v>15</v>
      </c>
      <c r="C79" s="67">
        <f t="shared" si="19"/>
        <v>160</v>
      </c>
      <c r="D79" s="68">
        <f t="shared" si="21"/>
        <v>14</v>
      </c>
      <c r="E79" s="71">
        <f t="shared" si="22"/>
        <v>174</v>
      </c>
      <c r="F79" s="67">
        <v>0</v>
      </c>
      <c r="G79" s="67">
        <v>0</v>
      </c>
      <c r="H79" s="67">
        <v>13</v>
      </c>
      <c r="I79" s="67">
        <v>2</v>
      </c>
      <c r="J79" s="67">
        <f t="shared" si="17"/>
        <v>32</v>
      </c>
      <c r="K79" s="67">
        <f t="shared" si="17"/>
        <v>32</v>
      </c>
      <c r="L79" s="67">
        <f t="shared" si="17"/>
        <v>32</v>
      </c>
      <c r="M79" s="67">
        <f t="shared" si="23"/>
        <v>32</v>
      </c>
      <c r="N79" s="67">
        <f t="shared" si="23"/>
        <v>32</v>
      </c>
      <c r="P79" s="70">
        <f t="shared" si="24"/>
        <v>0</v>
      </c>
      <c r="Q79" s="70">
        <f t="shared" si="25"/>
        <v>0</v>
      </c>
      <c r="R79" s="70">
        <f t="shared" si="26"/>
        <v>7</v>
      </c>
      <c r="S79" s="70">
        <f t="shared" si="27"/>
        <v>4</v>
      </c>
      <c r="T79" s="70">
        <f t="shared" si="28"/>
        <v>2</v>
      </c>
      <c r="U79" s="70">
        <f t="shared" si="29"/>
        <v>1</v>
      </c>
      <c r="V79" s="66">
        <f t="shared" si="20"/>
        <v>77</v>
      </c>
      <c r="W79" s="66" t="str">
        <f t="shared" si="30"/>
        <v/>
      </c>
    </row>
    <row r="80" spans="1:23" ht="12.75" x14ac:dyDescent="0.2">
      <c r="A80" s="66">
        <v>78</v>
      </c>
      <c r="B80" s="66">
        <f t="shared" si="18"/>
        <v>15</v>
      </c>
      <c r="C80" s="67">
        <f t="shared" si="19"/>
        <v>165</v>
      </c>
      <c r="D80" s="68">
        <f t="shared" si="21"/>
        <v>14</v>
      </c>
      <c r="E80" s="71">
        <f t="shared" si="22"/>
        <v>179</v>
      </c>
      <c r="F80" s="67">
        <v>0</v>
      </c>
      <c r="G80" s="67">
        <v>0</v>
      </c>
      <c r="H80" s="67">
        <v>12</v>
      </c>
      <c r="I80" s="67">
        <v>3</v>
      </c>
      <c r="J80" s="67">
        <f t="shared" si="17"/>
        <v>33</v>
      </c>
      <c r="K80" s="67">
        <f t="shared" si="17"/>
        <v>33</v>
      </c>
      <c r="L80" s="67">
        <f t="shared" si="17"/>
        <v>33</v>
      </c>
      <c r="M80" s="67">
        <f t="shared" si="23"/>
        <v>33</v>
      </c>
      <c r="N80" s="67">
        <f t="shared" si="23"/>
        <v>33</v>
      </c>
      <c r="P80" s="70">
        <f t="shared" si="24"/>
        <v>0</v>
      </c>
      <c r="Q80" s="70">
        <f t="shared" si="25"/>
        <v>0</v>
      </c>
      <c r="R80" s="70">
        <f t="shared" si="26"/>
        <v>7</v>
      </c>
      <c r="S80" s="70">
        <f t="shared" si="27"/>
        <v>4</v>
      </c>
      <c r="T80" s="70">
        <f t="shared" si="28"/>
        <v>2</v>
      </c>
      <c r="U80" s="70">
        <f t="shared" si="29"/>
        <v>1</v>
      </c>
      <c r="V80" s="66">
        <f t="shared" si="20"/>
        <v>78</v>
      </c>
      <c r="W80" s="66" t="str">
        <f t="shared" si="30"/>
        <v/>
      </c>
    </row>
    <row r="81" spans="1:23" ht="12.75" x14ac:dyDescent="0.2">
      <c r="A81" s="66">
        <v>79</v>
      </c>
      <c r="B81" s="66">
        <f t="shared" si="18"/>
        <v>15</v>
      </c>
      <c r="C81" s="67">
        <f t="shared" si="19"/>
        <v>170</v>
      </c>
      <c r="D81" s="68">
        <f t="shared" si="21"/>
        <v>14</v>
      </c>
      <c r="E81" s="71">
        <f t="shared" si="22"/>
        <v>184</v>
      </c>
      <c r="F81" s="67">
        <v>0</v>
      </c>
      <c r="G81" s="67">
        <v>0</v>
      </c>
      <c r="H81" s="67">
        <v>11</v>
      </c>
      <c r="I81" s="67">
        <v>4</v>
      </c>
      <c r="J81" s="67">
        <f t="shared" si="17"/>
        <v>34</v>
      </c>
      <c r="K81" s="67">
        <f t="shared" si="17"/>
        <v>34</v>
      </c>
      <c r="L81" s="67">
        <f t="shared" si="17"/>
        <v>34</v>
      </c>
      <c r="M81" s="67">
        <f t="shared" si="23"/>
        <v>34</v>
      </c>
      <c r="N81" s="67">
        <f t="shared" si="23"/>
        <v>34</v>
      </c>
      <c r="P81" s="70">
        <f t="shared" si="24"/>
        <v>0</v>
      </c>
      <c r="Q81" s="70">
        <f t="shared" si="25"/>
        <v>0</v>
      </c>
      <c r="R81" s="70">
        <f t="shared" si="26"/>
        <v>7</v>
      </c>
      <c r="S81" s="70">
        <f t="shared" si="27"/>
        <v>4</v>
      </c>
      <c r="T81" s="70">
        <f t="shared" si="28"/>
        <v>2</v>
      </c>
      <c r="U81" s="70">
        <f t="shared" si="29"/>
        <v>1</v>
      </c>
      <c r="V81" s="66">
        <f t="shared" si="20"/>
        <v>79</v>
      </c>
      <c r="W81" s="66" t="str">
        <f t="shared" si="30"/>
        <v/>
      </c>
    </row>
    <row r="82" spans="1:23" ht="12.75" x14ac:dyDescent="0.2">
      <c r="A82" s="66">
        <v>80</v>
      </c>
      <c r="B82" s="66">
        <f t="shared" si="18"/>
        <v>16</v>
      </c>
      <c r="C82" s="67">
        <f t="shared" si="19"/>
        <v>160</v>
      </c>
      <c r="D82" s="68">
        <f t="shared" si="21"/>
        <v>15</v>
      </c>
      <c r="E82" s="71">
        <f t="shared" si="22"/>
        <v>175</v>
      </c>
      <c r="F82" s="67">
        <v>0</v>
      </c>
      <c r="G82" s="67">
        <v>0</v>
      </c>
      <c r="H82" s="67">
        <v>16</v>
      </c>
      <c r="I82" s="67">
        <v>0</v>
      </c>
      <c r="J82" s="67">
        <f t="shared" ref="J82:L104" si="31">$F82*1+$G82*2+$H82*2+$I82*3</f>
        <v>32</v>
      </c>
      <c r="K82" s="67">
        <f t="shared" si="31"/>
        <v>32</v>
      </c>
      <c r="L82" s="67">
        <f t="shared" si="31"/>
        <v>32</v>
      </c>
      <c r="M82" s="67">
        <f t="shared" si="23"/>
        <v>32</v>
      </c>
      <c r="N82" s="67">
        <f t="shared" si="23"/>
        <v>32</v>
      </c>
      <c r="P82" s="70">
        <f t="shared" si="24"/>
        <v>0</v>
      </c>
      <c r="Q82" s="70">
        <f t="shared" si="25"/>
        <v>0</v>
      </c>
      <c r="R82" s="70">
        <f t="shared" si="26"/>
        <v>8</v>
      </c>
      <c r="S82" s="70">
        <f t="shared" si="27"/>
        <v>4</v>
      </c>
      <c r="T82" s="70">
        <f t="shared" si="28"/>
        <v>2</v>
      </c>
      <c r="U82" s="70">
        <f t="shared" si="29"/>
        <v>1</v>
      </c>
      <c r="V82" s="66">
        <f t="shared" si="20"/>
        <v>80</v>
      </c>
      <c r="W82" s="66" t="str">
        <f t="shared" si="30"/>
        <v/>
      </c>
    </row>
    <row r="83" spans="1:23" ht="12.75" x14ac:dyDescent="0.2">
      <c r="A83" s="66">
        <v>81</v>
      </c>
      <c r="B83" s="66">
        <f t="shared" si="18"/>
        <v>16</v>
      </c>
      <c r="C83" s="67">
        <f t="shared" si="19"/>
        <v>165</v>
      </c>
      <c r="D83" s="68">
        <f t="shared" si="21"/>
        <v>15</v>
      </c>
      <c r="E83" s="71">
        <f t="shared" si="22"/>
        <v>180</v>
      </c>
      <c r="F83" s="67">
        <v>0</v>
      </c>
      <c r="G83" s="67">
        <v>0</v>
      </c>
      <c r="H83" s="67">
        <v>15</v>
      </c>
      <c r="I83" s="67">
        <v>1</v>
      </c>
      <c r="J83" s="67">
        <f t="shared" si="31"/>
        <v>33</v>
      </c>
      <c r="K83" s="67">
        <f t="shared" si="31"/>
        <v>33</v>
      </c>
      <c r="L83" s="67">
        <f t="shared" si="31"/>
        <v>33</v>
      </c>
      <c r="M83" s="67">
        <f t="shared" si="23"/>
        <v>33</v>
      </c>
      <c r="N83" s="67">
        <f t="shared" si="23"/>
        <v>33</v>
      </c>
      <c r="P83" s="70">
        <f t="shared" si="24"/>
        <v>0</v>
      </c>
      <c r="Q83" s="70">
        <f t="shared" si="25"/>
        <v>0</v>
      </c>
      <c r="R83" s="70">
        <f t="shared" si="26"/>
        <v>8</v>
      </c>
      <c r="S83" s="70">
        <f t="shared" si="27"/>
        <v>4</v>
      </c>
      <c r="T83" s="70">
        <f t="shared" si="28"/>
        <v>2</v>
      </c>
      <c r="U83" s="70">
        <f t="shared" si="29"/>
        <v>1</v>
      </c>
      <c r="V83" s="66">
        <f t="shared" si="20"/>
        <v>81</v>
      </c>
      <c r="W83" s="66" t="str">
        <f t="shared" si="30"/>
        <v/>
      </c>
    </row>
    <row r="84" spans="1:23" ht="12.75" x14ac:dyDescent="0.2">
      <c r="A84" s="66">
        <v>82</v>
      </c>
      <c r="B84" s="66">
        <f t="shared" si="18"/>
        <v>16</v>
      </c>
      <c r="C84" s="67">
        <f t="shared" si="19"/>
        <v>170</v>
      </c>
      <c r="D84" s="68">
        <f t="shared" si="21"/>
        <v>15</v>
      </c>
      <c r="E84" s="71">
        <f t="shared" si="22"/>
        <v>185</v>
      </c>
      <c r="F84" s="67">
        <v>0</v>
      </c>
      <c r="G84" s="67">
        <v>0</v>
      </c>
      <c r="H84" s="67">
        <v>14</v>
      </c>
      <c r="I84" s="67">
        <v>2</v>
      </c>
      <c r="J84" s="67">
        <f t="shared" si="31"/>
        <v>34</v>
      </c>
      <c r="K84" s="67">
        <f t="shared" si="31"/>
        <v>34</v>
      </c>
      <c r="L84" s="67">
        <f t="shared" si="31"/>
        <v>34</v>
      </c>
      <c r="M84" s="67">
        <f t="shared" si="23"/>
        <v>34</v>
      </c>
      <c r="N84" s="67">
        <f t="shared" si="23"/>
        <v>34</v>
      </c>
      <c r="P84" s="70">
        <f t="shared" si="24"/>
        <v>0</v>
      </c>
      <c r="Q84" s="70">
        <f t="shared" si="25"/>
        <v>0</v>
      </c>
      <c r="R84" s="70">
        <f t="shared" si="26"/>
        <v>8</v>
      </c>
      <c r="S84" s="70">
        <f t="shared" si="27"/>
        <v>4</v>
      </c>
      <c r="T84" s="70">
        <f t="shared" si="28"/>
        <v>2</v>
      </c>
      <c r="U84" s="70">
        <f t="shared" si="29"/>
        <v>1</v>
      </c>
      <c r="V84" s="66">
        <f t="shared" si="20"/>
        <v>82</v>
      </c>
      <c r="W84" s="66" t="str">
        <f t="shared" si="30"/>
        <v/>
      </c>
    </row>
    <row r="85" spans="1:23" ht="12.75" x14ac:dyDescent="0.2">
      <c r="A85" s="66">
        <v>83</v>
      </c>
      <c r="B85" s="66">
        <f t="shared" si="18"/>
        <v>16</v>
      </c>
      <c r="C85" s="67">
        <f t="shared" si="19"/>
        <v>175</v>
      </c>
      <c r="D85" s="68">
        <f t="shared" si="21"/>
        <v>15</v>
      </c>
      <c r="E85" s="71">
        <f t="shared" si="22"/>
        <v>190</v>
      </c>
      <c r="F85" s="67">
        <v>0</v>
      </c>
      <c r="G85" s="67">
        <v>0</v>
      </c>
      <c r="H85" s="67">
        <v>13</v>
      </c>
      <c r="I85" s="67">
        <v>3</v>
      </c>
      <c r="J85" s="67">
        <f t="shared" si="31"/>
        <v>35</v>
      </c>
      <c r="K85" s="67">
        <f t="shared" si="31"/>
        <v>35</v>
      </c>
      <c r="L85" s="67">
        <f t="shared" si="31"/>
        <v>35</v>
      </c>
      <c r="M85" s="67">
        <f t="shared" si="23"/>
        <v>35</v>
      </c>
      <c r="N85" s="67">
        <f t="shared" si="23"/>
        <v>35</v>
      </c>
      <c r="P85" s="70">
        <f t="shared" si="24"/>
        <v>0</v>
      </c>
      <c r="Q85" s="70">
        <f t="shared" si="25"/>
        <v>0</v>
      </c>
      <c r="R85" s="70">
        <f t="shared" si="26"/>
        <v>8</v>
      </c>
      <c r="S85" s="70">
        <f t="shared" si="27"/>
        <v>4</v>
      </c>
      <c r="T85" s="70">
        <f t="shared" si="28"/>
        <v>2</v>
      </c>
      <c r="U85" s="70">
        <f t="shared" si="29"/>
        <v>1</v>
      </c>
      <c r="V85" s="66">
        <f t="shared" si="20"/>
        <v>83</v>
      </c>
      <c r="W85" s="66" t="str">
        <f t="shared" si="30"/>
        <v/>
      </c>
    </row>
    <row r="86" spans="1:23" ht="12.75" x14ac:dyDescent="0.2">
      <c r="A86" s="66">
        <v>84</v>
      </c>
      <c r="B86" s="66">
        <f t="shared" si="18"/>
        <v>16</v>
      </c>
      <c r="C86" s="67">
        <f t="shared" si="19"/>
        <v>180</v>
      </c>
      <c r="D86" s="68">
        <f t="shared" si="21"/>
        <v>15</v>
      </c>
      <c r="E86" s="71">
        <f t="shared" si="22"/>
        <v>195</v>
      </c>
      <c r="F86" s="67">
        <v>0</v>
      </c>
      <c r="G86" s="67">
        <v>0</v>
      </c>
      <c r="H86" s="67">
        <v>12</v>
      </c>
      <c r="I86" s="67">
        <v>4</v>
      </c>
      <c r="J86" s="67">
        <f t="shared" si="31"/>
        <v>36</v>
      </c>
      <c r="K86" s="67">
        <f t="shared" si="31"/>
        <v>36</v>
      </c>
      <c r="L86" s="67">
        <f t="shared" si="31"/>
        <v>36</v>
      </c>
      <c r="M86" s="67">
        <f t="shared" si="23"/>
        <v>36</v>
      </c>
      <c r="N86" s="67">
        <f t="shared" si="23"/>
        <v>36</v>
      </c>
      <c r="P86" s="70">
        <f t="shared" si="24"/>
        <v>0</v>
      </c>
      <c r="Q86" s="70">
        <f t="shared" si="25"/>
        <v>0</v>
      </c>
      <c r="R86" s="70">
        <f t="shared" si="26"/>
        <v>8</v>
      </c>
      <c r="S86" s="70">
        <f t="shared" si="27"/>
        <v>4</v>
      </c>
      <c r="T86" s="70">
        <f t="shared" si="28"/>
        <v>2</v>
      </c>
      <c r="U86" s="70">
        <f t="shared" si="29"/>
        <v>1</v>
      </c>
      <c r="V86" s="66">
        <f t="shared" si="20"/>
        <v>84</v>
      </c>
      <c r="W86" s="66" t="str">
        <f t="shared" si="30"/>
        <v/>
      </c>
    </row>
    <row r="87" spans="1:23" ht="12.75" x14ac:dyDescent="0.2">
      <c r="A87" s="66">
        <v>85</v>
      </c>
      <c r="B87" s="66">
        <f t="shared" si="18"/>
        <v>17</v>
      </c>
      <c r="C87" s="67">
        <f t="shared" si="19"/>
        <v>170</v>
      </c>
      <c r="D87" s="68">
        <f t="shared" si="21"/>
        <v>16</v>
      </c>
      <c r="E87" s="71">
        <f t="shared" si="22"/>
        <v>186</v>
      </c>
      <c r="F87" s="67">
        <v>0</v>
      </c>
      <c r="G87" s="67">
        <v>0</v>
      </c>
      <c r="H87" s="67">
        <v>17</v>
      </c>
      <c r="I87" s="67">
        <v>0</v>
      </c>
      <c r="J87" s="67">
        <f t="shared" si="31"/>
        <v>34</v>
      </c>
      <c r="K87" s="67">
        <f t="shared" si="31"/>
        <v>34</v>
      </c>
      <c r="L87" s="67">
        <f t="shared" si="31"/>
        <v>34</v>
      </c>
      <c r="M87" s="67">
        <f t="shared" si="23"/>
        <v>34</v>
      </c>
      <c r="N87" s="67">
        <f t="shared" si="23"/>
        <v>34</v>
      </c>
      <c r="P87" s="70">
        <f t="shared" si="24"/>
        <v>0</v>
      </c>
      <c r="Q87" s="70">
        <f t="shared" si="25"/>
        <v>1</v>
      </c>
      <c r="R87" s="70">
        <f t="shared" si="26"/>
        <v>8</v>
      </c>
      <c r="S87" s="70">
        <f t="shared" si="27"/>
        <v>4</v>
      </c>
      <c r="T87" s="70">
        <f t="shared" si="28"/>
        <v>2</v>
      </c>
      <c r="U87" s="70">
        <f t="shared" si="29"/>
        <v>1</v>
      </c>
      <c r="V87" s="66">
        <f t="shared" si="20"/>
        <v>85</v>
      </c>
      <c r="W87" s="66" t="str">
        <f t="shared" si="30"/>
        <v/>
      </c>
    </row>
    <row r="88" spans="1:23" ht="12.75" x14ac:dyDescent="0.2">
      <c r="A88" s="66">
        <v>86</v>
      </c>
      <c r="B88" s="66">
        <f t="shared" si="18"/>
        <v>17</v>
      </c>
      <c r="C88" s="67">
        <f t="shared" si="19"/>
        <v>175</v>
      </c>
      <c r="D88" s="68">
        <f t="shared" si="21"/>
        <v>16</v>
      </c>
      <c r="E88" s="71">
        <f t="shared" si="22"/>
        <v>191</v>
      </c>
      <c r="F88" s="67">
        <v>0</v>
      </c>
      <c r="G88" s="67">
        <v>0</v>
      </c>
      <c r="H88" s="67">
        <v>16</v>
      </c>
      <c r="I88" s="67">
        <v>1</v>
      </c>
      <c r="J88" s="67">
        <f t="shared" si="31"/>
        <v>35</v>
      </c>
      <c r="K88" s="67">
        <f t="shared" si="31"/>
        <v>35</v>
      </c>
      <c r="L88" s="67">
        <f t="shared" si="31"/>
        <v>35</v>
      </c>
      <c r="M88" s="67">
        <f t="shared" si="23"/>
        <v>35</v>
      </c>
      <c r="N88" s="67">
        <f t="shared" si="23"/>
        <v>35</v>
      </c>
      <c r="P88" s="70">
        <f t="shared" si="24"/>
        <v>0</v>
      </c>
      <c r="Q88" s="70">
        <f t="shared" si="25"/>
        <v>1</v>
      </c>
      <c r="R88" s="70">
        <f t="shared" si="26"/>
        <v>8</v>
      </c>
      <c r="S88" s="70">
        <f t="shared" si="27"/>
        <v>4</v>
      </c>
      <c r="T88" s="70">
        <f t="shared" si="28"/>
        <v>2</v>
      </c>
      <c r="U88" s="70">
        <f t="shared" si="29"/>
        <v>1</v>
      </c>
      <c r="V88" s="66">
        <f t="shared" si="20"/>
        <v>86</v>
      </c>
      <c r="W88" s="66" t="str">
        <f t="shared" si="30"/>
        <v/>
      </c>
    </row>
    <row r="89" spans="1:23" ht="12.75" x14ac:dyDescent="0.2">
      <c r="A89" s="66">
        <v>87</v>
      </c>
      <c r="B89" s="66">
        <f t="shared" si="18"/>
        <v>17</v>
      </c>
      <c r="C89" s="67">
        <f t="shared" si="19"/>
        <v>180</v>
      </c>
      <c r="D89" s="68">
        <f t="shared" si="21"/>
        <v>16</v>
      </c>
      <c r="E89" s="71">
        <f t="shared" si="22"/>
        <v>196</v>
      </c>
      <c r="F89" s="67">
        <v>0</v>
      </c>
      <c r="G89" s="67">
        <v>0</v>
      </c>
      <c r="H89" s="67">
        <v>15</v>
      </c>
      <c r="I89" s="67">
        <v>2</v>
      </c>
      <c r="J89" s="67">
        <f t="shared" si="31"/>
        <v>36</v>
      </c>
      <c r="K89" s="67">
        <f t="shared" si="31"/>
        <v>36</v>
      </c>
      <c r="L89" s="67">
        <f t="shared" si="31"/>
        <v>36</v>
      </c>
      <c r="M89" s="67">
        <f t="shared" si="23"/>
        <v>36</v>
      </c>
      <c r="N89" s="67">
        <f t="shared" si="23"/>
        <v>36</v>
      </c>
      <c r="P89" s="70">
        <f t="shared" si="24"/>
        <v>0</v>
      </c>
      <c r="Q89" s="70">
        <f t="shared" si="25"/>
        <v>1</v>
      </c>
      <c r="R89" s="70">
        <f t="shared" si="26"/>
        <v>8</v>
      </c>
      <c r="S89" s="70">
        <f t="shared" si="27"/>
        <v>4</v>
      </c>
      <c r="T89" s="70">
        <f t="shared" si="28"/>
        <v>2</v>
      </c>
      <c r="U89" s="70">
        <f t="shared" si="29"/>
        <v>1</v>
      </c>
      <c r="V89" s="66">
        <f t="shared" si="20"/>
        <v>87</v>
      </c>
      <c r="W89" s="66" t="str">
        <f t="shared" si="30"/>
        <v/>
      </c>
    </row>
    <row r="90" spans="1:23" ht="12.75" x14ac:dyDescent="0.2">
      <c r="A90" s="66">
        <v>88</v>
      </c>
      <c r="B90" s="66">
        <f t="shared" si="18"/>
        <v>17</v>
      </c>
      <c r="C90" s="67">
        <f t="shared" si="19"/>
        <v>185</v>
      </c>
      <c r="D90" s="68">
        <f t="shared" si="21"/>
        <v>16</v>
      </c>
      <c r="E90" s="71">
        <f t="shared" si="22"/>
        <v>201</v>
      </c>
      <c r="F90" s="67">
        <v>0</v>
      </c>
      <c r="G90" s="67">
        <v>0</v>
      </c>
      <c r="H90" s="67">
        <v>14</v>
      </c>
      <c r="I90" s="67">
        <v>3</v>
      </c>
      <c r="J90" s="67">
        <f t="shared" si="31"/>
        <v>37</v>
      </c>
      <c r="K90" s="67">
        <f t="shared" si="31"/>
        <v>37</v>
      </c>
      <c r="L90" s="67">
        <f t="shared" si="31"/>
        <v>37</v>
      </c>
      <c r="M90" s="67">
        <f t="shared" si="23"/>
        <v>37</v>
      </c>
      <c r="N90" s="67">
        <f t="shared" si="23"/>
        <v>37</v>
      </c>
      <c r="P90" s="70">
        <f t="shared" si="24"/>
        <v>0</v>
      </c>
      <c r="Q90" s="70">
        <f t="shared" si="25"/>
        <v>1</v>
      </c>
      <c r="R90" s="70">
        <f t="shared" si="26"/>
        <v>8</v>
      </c>
      <c r="S90" s="70">
        <f t="shared" si="27"/>
        <v>4</v>
      </c>
      <c r="T90" s="70">
        <f t="shared" si="28"/>
        <v>2</v>
      </c>
      <c r="U90" s="70">
        <f t="shared" si="29"/>
        <v>1</v>
      </c>
      <c r="V90" s="66">
        <f t="shared" si="20"/>
        <v>88</v>
      </c>
      <c r="W90" s="66" t="str">
        <f t="shared" si="30"/>
        <v/>
      </c>
    </row>
    <row r="91" spans="1:23" ht="12.75" x14ac:dyDescent="0.2">
      <c r="A91" s="66">
        <v>89</v>
      </c>
      <c r="B91" s="66">
        <f t="shared" si="18"/>
        <v>17</v>
      </c>
      <c r="C91" s="67">
        <f t="shared" si="19"/>
        <v>190</v>
      </c>
      <c r="D91" s="68">
        <f t="shared" si="21"/>
        <v>16</v>
      </c>
      <c r="E91" s="71">
        <f t="shared" si="22"/>
        <v>206</v>
      </c>
      <c r="F91" s="67">
        <v>0</v>
      </c>
      <c r="G91" s="67">
        <v>0</v>
      </c>
      <c r="H91" s="67">
        <v>13</v>
      </c>
      <c r="I91" s="67">
        <v>4</v>
      </c>
      <c r="J91" s="67">
        <f t="shared" si="31"/>
        <v>38</v>
      </c>
      <c r="K91" s="67">
        <f t="shared" si="31"/>
        <v>38</v>
      </c>
      <c r="L91" s="67">
        <f t="shared" si="31"/>
        <v>38</v>
      </c>
      <c r="M91" s="67">
        <f t="shared" si="23"/>
        <v>38</v>
      </c>
      <c r="N91" s="67">
        <f t="shared" si="23"/>
        <v>38</v>
      </c>
      <c r="P91" s="70">
        <f t="shared" si="24"/>
        <v>0</v>
      </c>
      <c r="Q91" s="70">
        <f t="shared" si="25"/>
        <v>1</v>
      </c>
      <c r="R91" s="70">
        <f t="shared" si="26"/>
        <v>8</v>
      </c>
      <c r="S91" s="70">
        <f t="shared" si="27"/>
        <v>4</v>
      </c>
      <c r="T91" s="70">
        <f t="shared" si="28"/>
        <v>2</v>
      </c>
      <c r="U91" s="70">
        <f t="shared" si="29"/>
        <v>1</v>
      </c>
      <c r="V91" s="66">
        <f t="shared" si="20"/>
        <v>89</v>
      </c>
      <c r="W91" s="66" t="str">
        <f t="shared" si="30"/>
        <v/>
      </c>
    </row>
    <row r="92" spans="1:23" ht="12.75" x14ac:dyDescent="0.2">
      <c r="A92" s="66">
        <v>90</v>
      </c>
      <c r="B92" s="66">
        <f t="shared" si="18"/>
        <v>18</v>
      </c>
      <c r="C92" s="67">
        <f t="shared" si="19"/>
        <v>180</v>
      </c>
      <c r="D92" s="68">
        <f t="shared" si="21"/>
        <v>17</v>
      </c>
      <c r="E92" s="71">
        <f t="shared" si="22"/>
        <v>197</v>
      </c>
      <c r="F92" s="67">
        <v>0</v>
      </c>
      <c r="G92" s="67">
        <v>0</v>
      </c>
      <c r="H92" s="67">
        <v>18</v>
      </c>
      <c r="I92" s="67">
        <v>0</v>
      </c>
      <c r="J92" s="67">
        <f t="shared" si="31"/>
        <v>36</v>
      </c>
      <c r="K92" s="67">
        <f t="shared" si="31"/>
        <v>36</v>
      </c>
      <c r="L92" s="67">
        <f t="shared" si="31"/>
        <v>36</v>
      </c>
      <c r="M92" s="67">
        <f t="shared" si="23"/>
        <v>36</v>
      </c>
      <c r="N92" s="67">
        <f t="shared" si="23"/>
        <v>36</v>
      </c>
      <c r="P92" s="70">
        <f t="shared" si="24"/>
        <v>0</v>
      </c>
      <c r="Q92" s="70">
        <f t="shared" si="25"/>
        <v>2</v>
      </c>
      <c r="R92" s="70">
        <f t="shared" si="26"/>
        <v>8</v>
      </c>
      <c r="S92" s="70">
        <f t="shared" si="27"/>
        <v>4</v>
      </c>
      <c r="T92" s="70">
        <f t="shared" si="28"/>
        <v>2</v>
      </c>
      <c r="U92" s="70">
        <f t="shared" si="29"/>
        <v>1</v>
      </c>
      <c r="V92" s="66">
        <f t="shared" si="20"/>
        <v>90</v>
      </c>
      <c r="W92" s="66" t="str">
        <f t="shared" si="30"/>
        <v/>
      </c>
    </row>
    <row r="93" spans="1:23" ht="12.75" x14ac:dyDescent="0.2">
      <c r="A93" s="66">
        <v>91</v>
      </c>
      <c r="B93" s="66">
        <f t="shared" si="18"/>
        <v>18</v>
      </c>
      <c r="C93" s="67">
        <f t="shared" si="19"/>
        <v>185</v>
      </c>
      <c r="D93" s="68">
        <f t="shared" si="21"/>
        <v>17</v>
      </c>
      <c r="E93" s="71">
        <f t="shared" si="22"/>
        <v>202</v>
      </c>
      <c r="F93" s="67">
        <v>0</v>
      </c>
      <c r="G93" s="67">
        <v>0</v>
      </c>
      <c r="H93" s="67">
        <v>17</v>
      </c>
      <c r="I93" s="67">
        <v>1</v>
      </c>
      <c r="J93" s="67">
        <f t="shared" si="31"/>
        <v>37</v>
      </c>
      <c r="K93" s="67">
        <f t="shared" si="31"/>
        <v>37</v>
      </c>
      <c r="L93" s="67">
        <f t="shared" si="31"/>
        <v>37</v>
      </c>
      <c r="M93" s="67">
        <f t="shared" si="23"/>
        <v>37</v>
      </c>
      <c r="N93" s="67">
        <f t="shared" si="23"/>
        <v>37</v>
      </c>
      <c r="P93" s="70">
        <f t="shared" si="24"/>
        <v>0</v>
      </c>
      <c r="Q93" s="70">
        <f t="shared" si="25"/>
        <v>2</v>
      </c>
      <c r="R93" s="70">
        <f t="shared" si="26"/>
        <v>8</v>
      </c>
      <c r="S93" s="70">
        <f t="shared" si="27"/>
        <v>4</v>
      </c>
      <c r="T93" s="70">
        <f t="shared" si="28"/>
        <v>2</v>
      </c>
      <c r="U93" s="70">
        <f t="shared" si="29"/>
        <v>1</v>
      </c>
      <c r="V93" s="66">
        <f t="shared" si="20"/>
        <v>91</v>
      </c>
      <c r="W93" s="66" t="str">
        <f t="shared" si="30"/>
        <v/>
      </c>
    </row>
    <row r="94" spans="1:23" ht="12.75" x14ac:dyDescent="0.2">
      <c r="A94" s="66">
        <v>92</v>
      </c>
      <c r="B94" s="66">
        <f t="shared" si="18"/>
        <v>18</v>
      </c>
      <c r="C94" s="67">
        <f t="shared" si="19"/>
        <v>190</v>
      </c>
      <c r="D94" s="68">
        <f t="shared" si="21"/>
        <v>17</v>
      </c>
      <c r="E94" s="71">
        <f t="shared" si="22"/>
        <v>207</v>
      </c>
      <c r="F94" s="67">
        <v>0</v>
      </c>
      <c r="G94" s="67">
        <v>0</v>
      </c>
      <c r="H94" s="67">
        <v>16</v>
      </c>
      <c r="I94" s="67">
        <v>2</v>
      </c>
      <c r="J94" s="67">
        <f t="shared" si="31"/>
        <v>38</v>
      </c>
      <c r="K94" s="67">
        <f t="shared" si="31"/>
        <v>38</v>
      </c>
      <c r="L94" s="67">
        <f t="shared" si="31"/>
        <v>38</v>
      </c>
      <c r="M94" s="67">
        <f t="shared" si="23"/>
        <v>38</v>
      </c>
      <c r="N94" s="67">
        <f t="shared" si="23"/>
        <v>38</v>
      </c>
      <c r="P94" s="70">
        <f t="shared" si="24"/>
        <v>0</v>
      </c>
      <c r="Q94" s="70">
        <f t="shared" si="25"/>
        <v>2</v>
      </c>
      <c r="R94" s="70">
        <f t="shared" si="26"/>
        <v>8</v>
      </c>
      <c r="S94" s="70">
        <f t="shared" si="27"/>
        <v>4</v>
      </c>
      <c r="T94" s="70">
        <f t="shared" si="28"/>
        <v>2</v>
      </c>
      <c r="U94" s="70">
        <f t="shared" si="29"/>
        <v>1</v>
      </c>
      <c r="V94" s="66">
        <f t="shared" si="20"/>
        <v>92</v>
      </c>
      <c r="W94" s="66" t="str">
        <f t="shared" si="30"/>
        <v/>
      </c>
    </row>
    <row r="95" spans="1:23" ht="12.75" x14ac:dyDescent="0.2">
      <c r="A95" s="66">
        <v>93</v>
      </c>
      <c r="B95" s="66">
        <f t="shared" si="18"/>
        <v>18</v>
      </c>
      <c r="C95" s="67">
        <f t="shared" si="19"/>
        <v>195</v>
      </c>
      <c r="D95" s="68">
        <f t="shared" si="21"/>
        <v>17</v>
      </c>
      <c r="E95" s="71">
        <f t="shared" si="22"/>
        <v>212</v>
      </c>
      <c r="F95" s="67">
        <v>0</v>
      </c>
      <c r="G95" s="67">
        <v>0</v>
      </c>
      <c r="H95" s="67">
        <v>15</v>
      </c>
      <c r="I95" s="67">
        <v>3</v>
      </c>
      <c r="J95" s="67">
        <f t="shared" si="31"/>
        <v>39</v>
      </c>
      <c r="K95" s="67">
        <f t="shared" si="31"/>
        <v>39</v>
      </c>
      <c r="L95" s="67">
        <f t="shared" si="31"/>
        <v>39</v>
      </c>
      <c r="M95" s="67">
        <f t="shared" si="23"/>
        <v>39</v>
      </c>
      <c r="N95" s="67">
        <f t="shared" si="23"/>
        <v>39</v>
      </c>
      <c r="P95" s="70">
        <f t="shared" si="24"/>
        <v>0</v>
      </c>
      <c r="Q95" s="70">
        <f t="shared" si="25"/>
        <v>2</v>
      </c>
      <c r="R95" s="70">
        <f t="shared" si="26"/>
        <v>8</v>
      </c>
      <c r="S95" s="70">
        <f t="shared" si="27"/>
        <v>4</v>
      </c>
      <c r="T95" s="70">
        <f t="shared" si="28"/>
        <v>2</v>
      </c>
      <c r="U95" s="70">
        <f t="shared" si="29"/>
        <v>1</v>
      </c>
      <c r="V95" s="66">
        <f t="shared" si="20"/>
        <v>93</v>
      </c>
      <c r="W95" s="66" t="str">
        <f t="shared" si="30"/>
        <v/>
      </c>
    </row>
    <row r="96" spans="1:23" ht="12.75" x14ac:dyDescent="0.2">
      <c r="A96" s="66">
        <v>94</v>
      </c>
      <c r="B96" s="66">
        <f t="shared" si="18"/>
        <v>18</v>
      </c>
      <c r="C96" s="67">
        <f t="shared" si="19"/>
        <v>200</v>
      </c>
      <c r="D96" s="68">
        <f t="shared" si="21"/>
        <v>17</v>
      </c>
      <c r="E96" s="71">
        <f t="shared" si="22"/>
        <v>217</v>
      </c>
      <c r="F96" s="67">
        <v>0</v>
      </c>
      <c r="G96" s="67">
        <v>0</v>
      </c>
      <c r="H96" s="67">
        <v>14</v>
      </c>
      <c r="I96" s="67">
        <v>4</v>
      </c>
      <c r="J96" s="67">
        <f t="shared" si="31"/>
        <v>40</v>
      </c>
      <c r="K96" s="67">
        <f t="shared" si="31"/>
        <v>40</v>
      </c>
      <c r="L96" s="67">
        <f t="shared" si="31"/>
        <v>40</v>
      </c>
      <c r="M96" s="67">
        <f t="shared" si="23"/>
        <v>40</v>
      </c>
      <c r="N96" s="67">
        <f t="shared" si="23"/>
        <v>40</v>
      </c>
      <c r="P96" s="70">
        <f t="shared" si="24"/>
        <v>0</v>
      </c>
      <c r="Q96" s="70">
        <f t="shared" si="25"/>
        <v>2</v>
      </c>
      <c r="R96" s="70">
        <f t="shared" si="26"/>
        <v>8</v>
      </c>
      <c r="S96" s="70">
        <f t="shared" si="27"/>
        <v>4</v>
      </c>
      <c r="T96" s="70">
        <f t="shared" si="28"/>
        <v>2</v>
      </c>
      <c r="U96" s="70">
        <f t="shared" si="29"/>
        <v>1</v>
      </c>
      <c r="V96" s="66">
        <f t="shared" si="20"/>
        <v>94</v>
      </c>
      <c r="W96" s="66" t="str">
        <f t="shared" si="30"/>
        <v/>
      </c>
    </row>
    <row r="97" spans="1:23" ht="12.75" x14ac:dyDescent="0.2">
      <c r="A97" s="66">
        <v>95</v>
      </c>
      <c r="B97" s="66">
        <f t="shared" si="18"/>
        <v>19</v>
      </c>
      <c r="C97" s="67">
        <f t="shared" si="19"/>
        <v>190</v>
      </c>
      <c r="D97" s="68">
        <f t="shared" si="21"/>
        <v>18</v>
      </c>
      <c r="E97" s="71">
        <f t="shared" si="22"/>
        <v>208</v>
      </c>
      <c r="F97" s="67">
        <v>0</v>
      </c>
      <c r="G97" s="67">
        <v>0</v>
      </c>
      <c r="H97" s="67">
        <v>19</v>
      </c>
      <c r="I97" s="67">
        <v>0</v>
      </c>
      <c r="J97" s="67">
        <f t="shared" si="31"/>
        <v>38</v>
      </c>
      <c r="K97" s="67">
        <f t="shared" si="31"/>
        <v>38</v>
      </c>
      <c r="L97" s="67">
        <f t="shared" si="31"/>
        <v>38</v>
      </c>
      <c r="M97" s="67">
        <f t="shared" si="23"/>
        <v>38</v>
      </c>
      <c r="N97" s="67">
        <f t="shared" si="23"/>
        <v>38</v>
      </c>
      <c r="P97" s="70">
        <f t="shared" si="24"/>
        <v>0</v>
      </c>
      <c r="Q97" s="70">
        <f t="shared" si="25"/>
        <v>3</v>
      </c>
      <c r="R97" s="70">
        <f t="shared" si="26"/>
        <v>8</v>
      </c>
      <c r="S97" s="70">
        <f t="shared" si="27"/>
        <v>4</v>
      </c>
      <c r="T97" s="70">
        <f t="shared" si="28"/>
        <v>2</v>
      </c>
      <c r="U97" s="70">
        <f t="shared" si="29"/>
        <v>1</v>
      </c>
      <c r="V97" s="66">
        <f t="shared" si="20"/>
        <v>95</v>
      </c>
      <c r="W97" s="66" t="str">
        <f t="shared" si="30"/>
        <v/>
      </c>
    </row>
    <row r="98" spans="1:23" ht="12.75" x14ac:dyDescent="0.2">
      <c r="A98" s="66">
        <v>96</v>
      </c>
      <c r="B98" s="66">
        <f t="shared" si="18"/>
        <v>19</v>
      </c>
      <c r="C98" s="67">
        <f t="shared" si="19"/>
        <v>195</v>
      </c>
      <c r="D98" s="68">
        <f t="shared" si="21"/>
        <v>18</v>
      </c>
      <c r="E98" s="71">
        <f t="shared" si="22"/>
        <v>213</v>
      </c>
      <c r="F98" s="67">
        <v>0</v>
      </c>
      <c r="G98" s="67">
        <v>0</v>
      </c>
      <c r="H98" s="67">
        <v>18</v>
      </c>
      <c r="I98" s="67">
        <v>1</v>
      </c>
      <c r="J98" s="67">
        <f t="shared" si="31"/>
        <v>39</v>
      </c>
      <c r="K98" s="67">
        <f t="shared" si="31"/>
        <v>39</v>
      </c>
      <c r="L98" s="67">
        <f t="shared" si="31"/>
        <v>39</v>
      </c>
      <c r="M98" s="67">
        <f t="shared" si="23"/>
        <v>39</v>
      </c>
      <c r="N98" s="67">
        <f t="shared" si="23"/>
        <v>39</v>
      </c>
      <c r="P98" s="70">
        <f t="shared" si="24"/>
        <v>0</v>
      </c>
      <c r="Q98" s="70">
        <f t="shared" si="25"/>
        <v>3</v>
      </c>
      <c r="R98" s="70">
        <f t="shared" si="26"/>
        <v>8</v>
      </c>
      <c r="S98" s="70">
        <f t="shared" si="27"/>
        <v>4</v>
      </c>
      <c r="T98" s="70">
        <f t="shared" si="28"/>
        <v>2</v>
      </c>
      <c r="U98" s="70">
        <f t="shared" si="29"/>
        <v>1</v>
      </c>
      <c r="V98" s="66">
        <f t="shared" si="20"/>
        <v>96</v>
      </c>
      <c r="W98" s="66" t="str">
        <f t="shared" si="30"/>
        <v/>
      </c>
    </row>
    <row r="99" spans="1:23" ht="12.75" x14ac:dyDescent="0.2">
      <c r="A99" s="66">
        <v>97</v>
      </c>
      <c r="B99" s="66">
        <f t="shared" si="18"/>
        <v>19</v>
      </c>
      <c r="C99" s="67">
        <f t="shared" si="19"/>
        <v>200</v>
      </c>
      <c r="D99" s="68">
        <f t="shared" si="21"/>
        <v>18</v>
      </c>
      <c r="E99" s="71">
        <f t="shared" si="22"/>
        <v>218</v>
      </c>
      <c r="F99" s="67">
        <v>0</v>
      </c>
      <c r="G99" s="67">
        <v>0</v>
      </c>
      <c r="H99" s="67">
        <v>17</v>
      </c>
      <c r="I99" s="67">
        <v>2</v>
      </c>
      <c r="J99" s="67">
        <f t="shared" si="31"/>
        <v>40</v>
      </c>
      <c r="K99" s="67">
        <f t="shared" si="31"/>
        <v>40</v>
      </c>
      <c r="L99" s="67">
        <f t="shared" si="31"/>
        <v>40</v>
      </c>
      <c r="M99" s="67">
        <f t="shared" ref="M99:N130" si="32">$H99*2+$I99*3</f>
        <v>40</v>
      </c>
      <c r="N99" s="67">
        <f t="shared" si="32"/>
        <v>40</v>
      </c>
      <c r="P99" s="70">
        <f t="shared" si="24"/>
        <v>0</v>
      </c>
      <c r="Q99" s="70">
        <f t="shared" si="25"/>
        <v>3</v>
      </c>
      <c r="R99" s="70">
        <f t="shared" si="26"/>
        <v>8</v>
      </c>
      <c r="S99" s="70">
        <f t="shared" si="27"/>
        <v>4</v>
      </c>
      <c r="T99" s="70">
        <f t="shared" si="28"/>
        <v>2</v>
      </c>
      <c r="U99" s="70">
        <f t="shared" si="29"/>
        <v>1</v>
      </c>
      <c r="V99" s="66">
        <f t="shared" si="20"/>
        <v>97</v>
      </c>
      <c r="W99" s="66" t="str">
        <f t="shared" si="30"/>
        <v/>
      </c>
    </row>
    <row r="100" spans="1:23" ht="12.75" x14ac:dyDescent="0.2">
      <c r="A100" s="66">
        <v>98</v>
      </c>
      <c r="B100" s="66">
        <f t="shared" si="18"/>
        <v>19</v>
      </c>
      <c r="C100" s="67">
        <f t="shared" si="19"/>
        <v>205</v>
      </c>
      <c r="D100" s="68">
        <f t="shared" si="21"/>
        <v>18</v>
      </c>
      <c r="E100" s="71">
        <f t="shared" si="22"/>
        <v>223</v>
      </c>
      <c r="F100" s="67">
        <v>0</v>
      </c>
      <c r="G100" s="67">
        <v>0</v>
      </c>
      <c r="H100" s="67">
        <v>16</v>
      </c>
      <c r="I100" s="67">
        <v>3</v>
      </c>
      <c r="J100" s="67">
        <f t="shared" si="31"/>
        <v>41</v>
      </c>
      <c r="K100" s="67">
        <f t="shared" si="31"/>
        <v>41</v>
      </c>
      <c r="L100" s="67">
        <f t="shared" si="31"/>
        <v>41</v>
      </c>
      <c r="M100" s="67">
        <f t="shared" si="32"/>
        <v>41</v>
      </c>
      <c r="N100" s="67">
        <f t="shared" si="32"/>
        <v>41</v>
      </c>
      <c r="P100" s="70">
        <f t="shared" si="24"/>
        <v>0</v>
      </c>
      <c r="Q100" s="70">
        <f t="shared" si="25"/>
        <v>3</v>
      </c>
      <c r="R100" s="70">
        <f t="shared" si="26"/>
        <v>8</v>
      </c>
      <c r="S100" s="70">
        <f t="shared" si="27"/>
        <v>4</v>
      </c>
      <c r="T100" s="70">
        <f t="shared" si="28"/>
        <v>2</v>
      </c>
      <c r="U100" s="70">
        <f t="shared" si="29"/>
        <v>1</v>
      </c>
      <c r="V100" s="66">
        <f t="shared" si="20"/>
        <v>98</v>
      </c>
      <c r="W100" s="66" t="str">
        <f t="shared" si="30"/>
        <v/>
      </c>
    </row>
    <row r="101" spans="1:23" ht="12.75" x14ac:dyDescent="0.2">
      <c r="A101" s="66">
        <v>99</v>
      </c>
      <c r="B101" s="66">
        <f t="shared" si="18"/>
        <v>19</v>
      </c>
      <c r="C101" s="67">
        <f t="shared" si="19"/>
        <v>210</v>
      </c>
      <c r="D101" s="68">
        <f t="shared" si="21"/>
        <v>18</v>
      </c>
      <c r="E101" s="71">
        <f t="shared" si="22"/>
        <v>228</v>
      </c>
      <c r="F101" s="67">
        <v>0</v>
      </c>
      <c r="G101" s="67">
        <v>0</v>
      </c>
      <c r="H101" s="67">
        <v>15</v>
      </c>
      <c r="I101" s="67">
        <v>4</v>
      </c>
      <c r="J101" s="67">
        <f t="shared" si="31"/>
        <v>42</v>
      </c>
      <c r="K101" s="67">
        <f t="shared" si="31"/>
        <v>42</v>
      </c>
      <c r="L101" s="67">
        <f t="shared" si="31"/>
        <v>42</v>
      </c>
      <c r="M101" s="67">
        <f t="shared" si="32"/>
        <v>42</v>
      </c>
      <c r="N101" s="67">
        <f t="shared" si="32"/>
        <v>42</v>
      </c>
      <c r="P101" s="70">
        <f t="shared" si="24"/>
        <v>0</v>
      </c>
      <c r="Q101" s="70">
        <f t="shared" si="25"/>
        <v>3</v>
      </c>
      <c r="R101" s="70">
        <f t="shared" si="26"/>
        <v>8</v>
      </c>
      <c r="S101" s="70">
        <f t="shared" si="27"/>
        <v>4</v>
      </c>
      <c r="T101" s="70">
        <f t="shared" si="28"/>
        <v>2</v>
      </c>
      <c r="U101" s="70">
        <f t="shared" si="29"/>
        <v>1</v>
      </c>
      <c r="V101" s="66">
        <f t="shared" si="20"/>
        <v>99</v>
      </c>
      <c r="W101" s="66" t="str">
        <f t="shared" si="30"/>
        <v/>
      </c>
    </row>
    <row r="102" spans="1:23" ht="12.75" x14ac:dyDescent="0.2">
      <c r="A102" s="66">
        <v>100</v>
      </c>
      <c r="B102" s="66">
        <f t="shared" si="18"/>
        <v>20</v>
      </c>
      <c r="C102" s="67">
        <f t="shared" si="19"/>
        <v>200</v>
      </c>
      <c r="D102" s="68">
        <f t="shared" si="21"/>
        <v>19</v>
      </c>
      <c r="E102" s="71">
        <f t="shared" si="22"/>
        <v>219</v>
      </c>
      <c r="F102" s="67">
        <v>0</v>
      </c>
      <c r="G102" s="67">
        <v>0</v>
      </c>
      <c r="H102" s="67">
        <v>20</v>
      </c>
      <c r="I102" s="67">
        <v>0</v>
      </c>
      <c r="J102" s="67">
        <f t="shared" si="31"/>
        <v>40</v>
      </c>
      <c r="K102" s="67">
        <f t="shared" si="31"/>
        <v>40</v>
      </c>
      <c r="L102" s="67">
        <f t="shared" si="31"/>
        <v>40</v>
      </c>
      <c r="M102" s="67">
        <f t="shared" si="32"/>
        <v>40</v>
      </c>
      <c r="N102" s="67">
        <f t="shared" si="32"/>
        <v>40</v>
      </c>
      <c r="P102" s="70">
        <f t="shared" si="24"/>
        <v>0</v>
      </c>
      <c r="Q102" s="70">
        <f t="shared" si="25"/>
        <v>4</v>
      </c>
      <c r="R102" s="70">
        <f t="shared" si="26"/>
        <v>8</v>
      </c>
      <c r="S102" s="70">
        <f t="shared" si="27"/>
        <v>4</v>
      </c>
      <c r="T102" s="70">
        <f t="shared" si="28"/>
        <v>2</v>
      </c>
      <c r="U102" s="70">
        <f t="shared" si="29"/>
        <v>1</v>
      </c>
      <c r="V102" s="66">
        <f t="shared" si="20"/>
        <v>100</v>
      </c>
      <c r="W102" s="66" t="str">
        <f t="shared" si="30"/>
        <v/>
      </c>
    </row>
    <row r="103" spans="1:23" ht="12.75" x14ac:dyDescent="0.2">
      <c r="A103" s="66">
        <v>101</v>
      </c>
      <c r="B103" s="66">
        <f t="shared" si="18"/>
        <v>20</v>
      </c>
      <c r="C103" s="67">
        <f t="shared" si="19"/>
        <v>205</v>
      </c>
      <c r="D103" s="68">
        <f t="shared" si="21"/>
        <v>19</v>
      </c>
      <c r="E103" s="71">
        <f t="shared" si="22"/>
        <v>224</v>
      </c>
      <c r="F103" s="67">
        <v>0</v>
      </c>
      <c r="G103" s="67">
        <v>0</v>
      </c>
      <c r="H103" s="67">
        <v>19</v>
      </c>
      <c r="I103" s="67">
        <v>1</v>
      </c>
      <c r="J103" s="67">
        <f t="shared" si="31"/>
        <v>41</v>
      </c>
      <c r="K103" s="67">
        <f t="shared" si="31"/>
        <v>41</v>
      </c>
      <c r="L103" s="67">
        <f t="shared" si="31"/>
        <v>41</v>
      </c>
      <c r="M103" s="67">
        <f t="shared" si="32"/>
        <v>41</v>
      </c>
      <c r="N103" s="67">
        <f t="shared" si="32"/>
        <v>41</v>
      </c>
      <c r="P103" s="70">
        <f t="shared" si="24"/>
        <v>0</v>
      </c>
      <c r="Q103" s="70">
        <f t="shared" si="25"/>
        <v>4</v>
      </c>
      <c r="R103" s="70">
        <f t="shared" si="26"/>
        <v>8</v>
      </c>
      <c r="S103" s="70">
        <f t="shared" si="27"/>
        <v>4</v>
      </c>
      <c r="T103" s="70">
        <f t="shared" si="28"/>
        <v>2</v>
      </c>
      <c r="U103" s="70">
        <f t="shared" si="29"/>
        <v>1</v>
      </c>
      <c r="V103" s="66">
        <f t="shared" si="20"/>
        <v>101</v>
      </c>
      <c r="W103" s="66" t="str">
        <f t="shared" si="30"/>
        <v/>
      </c>
    </row>
    <row r="104" spans="1:23" ht="12.75" x14ac:dyDescent="0.2">
      <c r="A104" s="66">
        <v>102</v>
      </c>
      <c r="B104" s="66">
        <f t="shared" si="18"/>
        <v>20</v>
      </c>
      <c r="C104" s="67">
        <f t="shared" si="19"/>
        <v>210</v>
      </c>
      <c r="D104" s="68">
        <f t="shared" si="21"/>
        <v>19</v>
      </c>
      <c r="E104" s="71">
        <f t="shared" si="22"/>
        <v>229</v>
      </c>
      <c r="F104" s="67">
        <v>0</v>
      </c>
      <c r="G104" s="67">
        <v>0</v>
      </c>
      <c r="H104" s="67">
        <v>18</v>
      </c>
      <c r="I104" s="67">
        <v>2</v>
      </c>
      <c r="J104" s="67">
        <f t="shared" si="31"/>
        <v>42</v>
      </c>
      <c r="K104" s="67">
        <f t="shared" si="31"/>
        <v>42</v>
      </c>
      <c r="L104" s="67">
        <f t="shared" si="31"/>
        <v>42</v>
      </c>
      <c r="M104" s="67">
        <f t="shared" si="32"/>
        <v>42</v>
      </c>
      <c r="N104" s="67">
        <f t="shared" si="32"/>
        <v>42</v>
      </c>
      <c r="P104" s="70">
        <f t="shared" si="24"/>
        <v>0</v>
      </c>
      <c r="Q104" s="70">
        <f t="shared" si="25"/>
        <v>4</v>
      </c>
      <c r="R104" s="70">
        <f t="shared" si="26"/>
        <v>8</v>
      </c>
      <c r="S104" s="70">
        <f t="shared" si="27"/>
        <v>4</v>
      </c>
      <c r="T104" s="70">
        <f t="shared" si="28"/>
        <v>2</v>
      </c>
      <c r="U104" s="70">
        <f t="shared" si="29"/>
        <v>1</v>
      </c>
      <c r="V104" s="66">
        <f t="shared" si="20"/>
        <v>102</v>
      </c>
      <c r="W104" s="66" t="str">
        <f t="shared" si="30"/>
        <v/>
      </c>
    </row>
    <row r="105" spans="1:23" ht="12.75" x14ac:dyDescent="0.2">
      <c r="A105" s="66">
        <v>103</v>
      </c>
      <c r="B105" s="66">
        <f t="shared" si="18"/>
        <v>20</v>
      </c>
      <c r="C105" s="67">
        <f t="shared" si="19"/>
        <v>215</v>
      </c>
      <c r="D105" s="68">
        <f t="shared" si="21"/>
        <v>19</v>
      </c>
      <c r="E105" s="71">
        <f t="shared" si="22"/>
        <v>234</v>
      </c>
      <c r="F105" s="67">
        <v>0</v>
      </c>
      <c r="G105" s="67">
        <v>0</v>
      </c>
      <c r="H105" s="67">
        <v>17</v>
      </c>
      <c r="I105" s="67">
        <v>3</v>
      </c>
      <c r="J105" s="67">
        <f t="shared" ref="J105:L130" si="33">$F105*1+$G105*2+$H105*2+$I105*3</f>
        <v>43</v>
      </c>
      <c r="K105" s="67">
        <f t="shared" si="33"/>
        <v>43</v>
      </c>
      <c r="L105" s="67">
        <f t="shared" si="33"/>
        <v>43</v>
      </c>
      <c r="M105" s="67">
        <f t="shared" si="32"/>
        <v>43</v>
      </c>
      <c r="N105" s="67">
        <f t="shared" si="32"/>
        <v>43</v>
      </c>
      <c r="P105" s="70">
        <f t="shared" si="24"/>
        <v>0</v>
      </c>
      <c r="Q105" s="70">
        <f t="shared" si="25"/>
        <v>4</v>
      </c>
      <c r="R105" s="70">
        <f t="shared" si="26"/>
        <v>8</v>
      </c>
      <c r="S105" s="70">
        <f t="shared" si="27"/>
        <v>4</v>
      </c>
      <c r="T105" s="70">
        <f t="shared" si="28"/>
        <v>2</v>
      </c>
      <c r="U105" s="70">
        <f t="shared" si="29"/>
        <v>1</v>
      </c>
      <c r="V105" s="66">
        <f t="shared" si="20"/>
        <v>103</v>
      </c>
      <c r="W105" s="66" t="str">
        <f t="shared" si="30"/>
        <v/>
      </c>
    </row>
    <row r="106" spans="1:23" ht="12.75" x14ac:dyDescent="0.2">
      <c r="A106" s="66">
        <v>104</v>
      </c>
      <c r="B106" s="66">
        <f t="shared" si="18"/>
        <v>20</v>
      </c>
      <c r="C106" s="67">
        <f t="shared" si="19"/>
        <v>220</v>
      </c>
      <c r="D106" s="68">
        <f t="shared" si="21"/>
        <v>19</v>
      </c>
      <c r="E106" s="71">
        <f t="shared" si="22"/>
        <v>239</v>
      </c>
      <c r="F106" s="67">
        <v>0</v>
      </c>
      <c r="G106" s="67">
        <v>0</v>
      </c>
      <c r="H106" s="67">
        <v>16</v>
      </c>
      <c r="I106" s="67">
        <v>4</v>
      </c>
      <c r="J106" s="67">
        <f t="shared" si="33"/>
        <v>44</v>
      </c>
      <c r="K106" s="67">
        <f t="shared" si="33"/>
        <v>44</v>
      </c>
      <c r="L106" s="67">
        <f t="shared" si="33"/>
        <v>44</v>
      </c>
      <c r="M106" s="67">
        <f t="shared" si="32"/>
        <v>44</v>
      </c>
      <c r="N106" s="67">
        <f t="shared" si="32"/>
        <v>44</v>
      </c>
      <c r="P106" s="70">
        <f t="shared" si="24"/>
        <v>0</v>
      </c>
      <c r="Q106" s="70">
        <f t="shared" si="25"/>
        <v>4</v>
      </c>
      <c r="R106" s="70">
        <f t="shared" si="26"/>
        <v>8</v>
      </c>
      <c r="S106" s="70">
        <f t="shared" si="27"/>
        <v>4</v>
      </c>
      <c r="T106" s="70">
        <f t="shared" si="28"/>
        <v>2</v>
      </c>
      <c r="U106" s="70">
        <f t="shared" si="29"/>
        <v>1</v>
      </c>
      <c r="V106" s="66">
        <f t="shared" si="20"/>
        <v>104</v>
      </c>
      <c r="W106" s="66" t="str">
        <f t="shared" si="30"/>
        <v/>
      </c>
    </row>
    <row r="107" spans="1:23" ht="12.75" x14ac:dyDescent="0.2">
      <c r="A107" s="66">
        <v>105</v>
      </c>
      <c r="B107" s="66">
        <f t="shared" si="18"/>
        <v>21</v>
      </c>
      <c r="C107" s="67">
        <f t="shared" si="19"/>
        <v>210</v>
      </c>
      <c r="D107" s="68">
        <f t="shared" si="21"/>
        <v>20</v>
      </c>
      <c r="E107" s="71">
        <f t="shared" si="22"/>
        <v>230</v>
      </c>
      <c r="F107" s="67">
        <v>0</v>
      </c>
      <c r="G107" s="67">
        <v>0</v>
      </c>
      <c r="H107" s="67">
        <v>21</v>
      </c>
      <c r="I107" s="67">
        <v>0</v>
      </c>
      <c r="J107" s="67">
        <f t="shared" si="33"/>
        <v>42</v>
      </c>
      <c r="K107" s="67">
        <f t="shared" si="33"/>
        <v>42</v>
      </c>
      <c r="L107" s="67">
        <f t="shared" si="33"/>
        <v>42</v>
      </c>
      <c r="M107" s="67">
        <f t="shared" si="32"/>
        <v>42</v>
      </c>
      <c r="N107" s="67">
        <f t="shared" si="32"/>
        <v>42</v>
      </c>
      <c r="P107" s="70">
        <f t="shared" si="24"/>
        <v>0</v>
      </c>
      <c r="Q107" s="70">
        <f t="shared" si="25"/>
        <v>5</v>
      </c>
      <c r="R107" s="70">
        <f t="shared" si="26"/>
        <v>8</v>
      </c>
      <c r="S107" s="70">
        <f t="shared" si="27"/>
        <v>4</v>
      </c>
      <c r="T107" s="70">
        <f t="shared" si="28"/>
        <v>2</v>
      </c>
      <c r="U107" s="70">
        <f t="shared" si="29"/>
        <v>1</v>
      </c>
      <c r="V107" s="66">
        <f t="shared" si="20"/>
        <v>105</v>
      </c>
      <c r="W107" s="66" t="str">
        <f t="shared" si="30"/>
        <v/>
      </c>
    </row>
    <row r="108" spans="1:23" ht="12.75" x14ac:dyDescent="0.2">
      <c r="A108" s="66">
        <v>106</v>
      </c>
      <c r="B108" s="66">
        <f t="shared" si="18"/>
        <v>21</v>
      </c>
      <c r="C108" s="67">
        <f t="shared" si="19"/>
        <v>215</v>
      </c>
      <c r="D108" s="68">
        <f t="shared" si="21"/>
        <v>20</v>
      </c>
      <c r="E108" s="71">
        <f t="shared" si="22"/>
        <v>235</v>
      </c>
      <c r="F108" s="67">
        <v>0</v>
      </c>
      <c r="G108" s="67">
        <v>0</v>
      </c>
      <c r="H108" s="67">
        <v>20</v>
      </c>
      <c r="I108" s="67">
        <v>1</v>
      </c>
      <c r="J108" s="67">
        <f t="shared" si="33"/>
        <v>43</v>
      </c>
      <c r="K108" s="67">
        <f t="shared" si="33"/>
        <v>43</v>
      </c>
      <c r="L108" s="67">
        <f t="shared" si="33"/>
        <v>43</v>
      </c>
      <c r="M108" s="67">
        <f t="shared" si="32"/>
        <v>43</v>
      </c>
      <c r="N108" s="67">
        <f t="shared" si="32"/>
        <v>43</v>
      </c>
      <c r="P108" s="70">
        <f t="shared" si="24"/>
        <v>0</v>
      </c>
      <c r="Q108" s="70">
        <f t="shared" si="25"/>
        <v>5</v>
      </c>
      <c r="R108" s="70">
        <f t="shared" si="26"/>
        <v>8</v>
      </c>
      <c r="S108" s="70">
        <f t="shared" si="27"/>
        <v>4</v>
      </c>
      <c r="T108" s="70">
        <f t="shared" si="28"/>
        <v>2</v>
      </c>
      <c r="U108" s="70">
        <f t="shared" si="29"/>
        <v>1</v>
      </c>
      <c r="V108" s="66">
        <f t="shared" si="20"/>
        <v>106</v>
      </c>
      <c r="W108" s="66" t="str">
        <f t="shared" si="30"/>
        <v/>
      </c>
    </row>
    <row r="109" spans="1:23" ht="12.75" x14ac:dyDescent="0.2">
      <c r="A109" s="66">
        <v>107</v>
      </c>
      <c r="B109" s="66">
        <f t="shared" si="18"/>
        <v>21</v>
      </c>
      <c r="C109" s="67">
        <f t="shared" si="19"/>
        <v>220</v>
      </c>
      <c r="D109" s="68">
        <f t="shared" si="21"/>
        <v>20</v>
      </c>
      <c r="E109" s="71">
        <f t="shared" si="22"/>
        <v>240</v>
      </c>
      <c r="F109" s="67">
        <v>0</v>
      </c>
      <c r="G109" s="67">
        <v>0</v>
      </c>
      <c r="H109" s="67">
        <v>19</v>
      </c>
      <c r="I109" s="67">
        <v>2</v>
      </c>
      <c r="J109" s="67">
        <f t="shared" si="33"/>
        <v>44</v>
      </c>
      <c r="K109" s="67">
        <f t="shared" si="33"/>
        <v>44</v>
      </c>
      <c r="L109" s="67">
        <f t="shared" si="33"/>
        <v>44</v>
      </c>
      <c r="M109" s="67">
        <f t="shared" si="32"/>
        <v>44</v>
      </c>
      <c r="N109" s="67">
        <f t="shared" si="32"/>
        <v>44</v>
      </c>
      <c r="P109" s="70">
        <f t="shared" si="24"/>
        <v>0</v>
      </c>
      <c r="Q109" s="70">
        <f t="shared" si="25"/>
        <v>5</v>
      </c>
      <c r="R109" s="70">
        <f t="shared" si="26"/>
        <v>8</v>
      </c>
      <c r="S109" s="70">
        <f t="shared" si="27"/>
        <v>4</v>
      </c>
      <c r="T109" s="70">
        <f t="shared" si="28"/>
        <v>2</v>
      </c>
      <c r="U109" s="70">
        <f t="shared" si="29"/>
        <v>1</v>
      </c>
      <c r="V109" s="66">
        <f t="shared" si="20"/>
        <v>107</v>
      </c>
      <c r="W109" s="66" t="str">
        <f t="shared" si="30"/>
        <v/>
      </c>
    </row>
    <row r="110" spans="1:23" ht="12.75" x14ac:dyDescent="0.2">
      <c r="A110" s="66">
        <v>108</v>
      </c>
      <c r="B110" s="66">
        <f t="shared" si="18"/>
        <v>21</v>
      </c>
      <c r="C110" s="67">
        <f t="shared" si="19"/>
        <v>225</v>
      </c>
      <c r="D110" s="68">
        <f t="shared" si="21"/>
        <v>20</v>
      </c>
      <c r="E110" s="71">
        <f t="shared" si="22"/>
        <v>245</v>
      </c>
      <c r="F110" s="67">
        <v>0</v>
      </c>
      <c r="G110" s="67">
        <v>0</v>
      </c>
      <c r="H110" s="67">
        <v>18</v>
      </c>
      <c r="I110" s="67">
        <v>3</v>
      </c>
      <c r="J110" s="67">
        <f t="shared" si="33"/>
        <v>45</v>
      </c>
      <c r="K110" s="67">
        <f t="shared" si="33"/>
        <v>45</v>
      </c>
      <c r="L110" s="67">
        <f t="shared" si="33"/>
        <v>45</v>
      </c>
      <c r="M110" s="67">
        <f t="shared" si="32"/>
        <v>45</v>
      </c>
      <c r="N110" s="67">
        <f t="shared" si="32"/>
        <v>45</v>
      </c>
      <c r="P110" s="70">
        <f t="shared" si="24"/>
        <v>0</v>
      </c>
      <c r="Q110" s="70">
        <f t="shared" si="25"/>
        <v>5</v>
      </c>
      <c r="R110" s="70">
        <f t="shared" si="26"/>
        <v>8</v>
      </c>
      <c r="S110" s="70">
        <f t="shared" si="27"/>
        <v>4</v>
      </c>
      <c r="T110" s="70">
        <f t="shared" si="28"/>
        <v>2</v>
      </c>
      <c r="U110" s="70">
        <f t="shared" si="29"/>
        <v>1</v>
      </c>
      <c r="V110" s="66">
        <f t="shared" si="20"/>
        <v>108</v>
      </c>
      <c r="W110" s="66" t="str">
        <f t="shared" si="30"/>
        <v/>
      </c>
    </row>
    <row r="111" spans="1:23" ht="12.75" x14ac:dyDescent="0.2">
      <c r="A111" s="66">
        <v>109</v>
      </c>
      <c r="B111" s="66">
        <f t="shared" si="18"/>
        <v>21</v>
      </c>
      <c r="C111" s="67">
        <f t="shared" si="19"/>
        <v>230</v>
      </c>
      <c r="D111" s="68">
        <f t="shared" si="21"/>
        <v>20</v>
      </c>
      <c r="E111" s="71">
        <f t="shared" si="22"/>
        <v>250</v>
      </c>
      <c r="F111" s="67">
        <v>0</v>
      </c>
      <c r="G111" s="67">
        <v>0</v>
      </c>
      <c r="H111" s="67">
        <v>17</v>
      </c>
      <c r="I111" s="67">
        <v>4</v>
      </c>
      <c r="J111" s="67">
        <f t="shared" si="33"/>
        <v>46</v>
      </c>
      <c r="K111" s="67">
        <f t="shared" si="33"/>
        <v>46</v>
      </c>
      <c r="L111" s="67">
        <f t="shared" si="33"/>
        <v>46</v>
      </c>
      <c r="M111" s="67">
        <f t="shared" si="32"/>
        <v>46</v>
      </c>
      <c r="N111" s="67">
        <f t="shared" si="32"/>
        <v>46</v>
      </c>
      <c r="P111" s="70">
        <f t="shared" si="24"/>
        <v>0</v>
      </c>
      <c r="Q111" s="70">
        <f t="shared" si="25"/>
        <v>5</v>
      </c>
      <c r="R111" s="70">
        <f t="shared" si="26"/>
        <v>8</v>
      </c>
      <c r="S111" s="70">
        <f t="shared" si="27"/>
        <v>4</v>
      </c>
      <c r="T111" s="70">
        <f t="shared" si="28"/>
        <v>2</v>
      </c>
      <c r="U111" s="70">
        <f t="shared" si="29"/>
        <v>1</v>
      </c>
      <c r="V111" s="66">
        <f t="shared" si="20"/>
        <v>109</v>
      </c>
      <c r="W111" s="66" t="str">
        <f t="shared" si="30"/>
        <v/>
      </c>
    </row>
    <row r="112" spans="1:23" ht="12.75" x14ac:dyDescent="0.2">
      <c r="A112" s="66">
        <v>110</v>
      </c>
      <c r="B112" s="66">
        <f t="shared" si="18"/>
        <v>22</v>
      </c>
      <c r="C112" s="67">
        <f t="shared" si="19"/>
        <v>220</v>
      </c>
      <c r="D112" s="68">
        <f t="shared" si="21"/>
        <v>21</v>
      </c>
      <c r="E112" s="71">
        <f t="shared" si="22"/>
        <v>241</v>
      </c>
      <c r="F112" s="67">
        <v>0</v>
      </c>
      <c r="G112" s="67">
        <v>0</v>
      </c>
      <c r="H112" s="67">
        <v>22</v>
      </c>
      <c r="I112" s="67">
        <v>0</v>
      </c>
      <c r="J112" s="67">
        <f t="shared" si="33"/>
        <v>44</v>
      </c>
      <c r="K112" s="67">
        <f t="shared" si="33"/>
        <v>44</v>
      </c>
      <c r="L112" s="67">
        <f t="shared" si="33"/>
        <v>44</v>
      </c>
      <c r="M112" s="67">
        <f t="shared" si="32"/>
        <v>44</v>
      </c>
      <c r="N112" s="67">
        <f t="shared" si="32"/>
        <v>44</v>
      </c>
      <c r="P112" s="70">
        <f t="shared" si="24"/>
        <v>0</v>
      </c>
      <c r="Q112" s="70">
        <f t="shared" si="25"/>
        <v>6</v>
      </c>
      <c r="R112" s="70">
        <f t="shared" si="26"/>
        <v>8</v>
      </c>
      <c r="S112" s="70">
        <f t="shared" si="27"/>
        <v>4</v>
      </c>
      <c r="T112" s="70">
        <f t="shared" si="28"/>
        <v>2</v>
      </c>
      <c r="U112" s="70">
        <f t="shared" si="29"/>
        <v>1</v>
      </c>
      <c r="V112" s="66">
        <f t="shared" si="20"/>
        <v>110</v>
      </c>
      <c r="W112" s="66" t="str">
        <f t="shared" si="30"/>
        <v/>
      </c>
    </row>
    <row r="113" spans="1:23" ht="12.75" x14ac:dyDescent="0.2">
      <c r="A113" s="66">
        <v>111</v>
      </c>
      <c r="B113" s="66">
        <f t="shared" si="18"/>
        <v>22</v>
      </c>
      <c r="C113" s="67">
        <f t="shared" si="19"/>
        <v>225</v>
      </c>
      <c r="D113" s="68">
        <f t="shared" si="21"/>
        <v>21</v>
      </c>
      <c r="E113" s="71">
        <f t="shared" si="22"/>
        <v>246</v>
      </c>
      <c r="F113" s="67">
        <v>0</v>
      </c>
      <c r="G113" s="67">
        <v>0</v>
      </c>
      <c r="H113" s="67">
        <v>21</v>
      </c>
      <c r="I113" s="67">
        <v>1</v>
      </c>
      <c r="J113" s="67">
        <f t="shared" si="33"/>
        <v>45</v>
      </c>
      <c r="K113" s="67">
        <f t="shared" si="33"/>
        <v>45</v>
      </c>
      <c r="L113" s="67">
        <f t="shared" si="33"/>
        <v>45</v>
      </c>
      <c r="M113" s="67">
        <f t="shared" si="32"/>
        <v>45</v>
      </c>
      <c r="N113" s="67">
        <f t="shared" si="32"/>
        <v>45</v>
      </c>
      <c r="P113" s="70">
        <f t="shared" si="24"/>
        <v>0</v>
      </c>
      <c r="Q113" s="70">
        <f t="shared" si="25"/>
        <v>6</v>
      </c>
      <c r="R113" s="70">
        <f t="shared" si="26"/>
        <v>8</v>
      </c>
      <c r="S113" s="70">
        <f t="shared" si="27"/>
        <v>4</v>
      </c>
      <c r="T113" s="70">
        <f t="shared" si="28"/>
        <v>2</v>
      </c>
      <c r="U113" s="70">
        <f t="shared" si="29"/>
        <v>1</v>
      </c>
      <c r="V113" s="66">
        <f t="shared" si="20"/>
        <v>111</v>
      </c>
      <c r="W113" s="66" t="str">
        <f t="shared" si="30"/>
        <v/>
      </c>
    </row>
    <row r="114" spans="1:23" ht="12.75" x14ac:dyDescent="0.2">
      <c r="A114" s="66">
        <v>112</v>
      </c>
      <c r="B114" s="66">
        <f t="shared" si="18"/>
        <v>22</v>
      </c>
      <c r="C114" s="67">
        <f t="shared" si="19"/>
        <v>230</v>
      </c>
      <c r="D114" s="68">
        <f t="shared" si="21"/>
        <v>21</v>
      </c>
      <c r="E114" s="71">
        <f t="shared" si="22"/>
        <v>251</v>
      </c>
      <c r="F114" s="67">
        <v>0</v>
      </c>
      <c r="G114" s="67">
        <v>0</v>
      </c>
      <c r="H114" s="67">
        <v>20</v>
      </c>
      <c r="I114" s="67">
        <v>2</v>
      </c>
      <c r="J114" s="67">
        <f t="shared" si="33"/>
        <v>46</v>
      </c>
      <c r="K114" s="67">
        <f t="shared" si="33"/>
        <v>46</v>
      </c>
      <c r="L114" s="67">
        <f t="shared" si="33"/>
        <v>46</v>
      </c>
      <c r="M114" s="67">
        <f t="shared" si="32"/>
        <v>46</v>
      </c>
      <c r="N114" s="67">
        <f t="shared" si="32"/>
        <v>46</v>
      </c>
      <c r="P114" s="70">
        <f t="shared" si="24"/>
        <v>0</v>
      </c>
      <c r="Q114" s="70">
        <f t="shared" si="25"/>
        <v>6</v>
      </c>
      <c r="R114" s="70">
        <f t="shared" si="26"/>
        <v>8</v>
      </c>
      <c r="S114" s="70">
        <f t="shared" si="27"/>
        <v>4</v>
      </c>
      <c r="T114" s="70">
        <f t="shared" si="28"/>
        <v>2</v>
      </c>
      <c r="U114" s="70">
        <f t="shared" si="29"/>
        <v>1</v>
      </c>
      <c r="V114" s="66">
        <f t="shared" si="20"/>
        <v>112</v>
      </c>
      <c r="W114" s="66" t="str">
        <f t="shared" si="30"/>
        <v/>
      </c>
    </row>
    <row r="115" spans="1:23" ht="12.75" x14ac:dyDescent="0.2">
      <c r="A115" s="66">
        <v>113</v>
      </c>
      <c r="B115" s="66">
        <f t="shared" si="18"/>
        <v>22</v>
      </c>
      <c r="C115" s="67">
        <f t="shared" si="19"/>
        <v>235</v>
      </c>
      <c r="D115" s="68">
        <f t="shared" si="21"/>
        <v>21</v>
      </c>
      <c r="E115" s="71">
        <f t="shared" si="22"/>
        <v>256</v>
      </c>
      <c r="F115" s="67">
        <v>0</v>
      </c>
      <c r="G115" s="67">
        <v>0</v>
      </c>
      <c r="H115" s="67">
        <v>19</v>
      </c>
      <c r="I115" s="67">
        <v>3</v>
      </c>
      <c r="J115" s="67">
        <f t="shared" si="33"/>
        <v>47</v>
      </c>
      <c r="K115" s="67">
        <f t="shared" si="33"/>
        <v>47</v>
      </c>
      <c r="L115" s="67">
        <f t="shared" si="33"/>
        <v>47</v>
      </c>
      <c r="M115" s="67">
        <f t="shared" si="32"/>
        <v>47</v>
      </c>
      <c r="N115" s="67">
        <f t="shared" si="32"/>
        <v>47</v>
      </c>
      <c r="P115" s="70">
        <f t="shared" si="24"/>
        <v>0</v>
      </c>
      <c r="Q115" s="70">
        <f t="shared" si="25"/>
        <v>6</v>
      </c>
      <c r="R115" s="70">
        <f t="shared" si="26"/>
        <v>8</v>
      </c>
      <c r="S115" s="70">
        <f t="shared" si="27"/>
        <v>4</v>
      </c>
      <c r="T115" s="70">
        <f t="shared" si="28"/>
        <v>2</v>
      </c>
      <c r="U115" s="70">
        <f t="shared" si="29"/>
        <v>1</v>
      </c>
      <c r="V115" s="66">
        <f t="shared" si="20"/>
        <v>113</v>
      </c>
      <c r="W115" s="66" t="str">
        <f t="shared" si="30"/>
        <v/>
      </c>
    </row>
    <row r="116" spans="1:23" ht="12.75" x14ac:dyDescent="0.2">
      <c r="A116" s="66">
        <v>114</v>
      </c>
      <c r="B116" s="66">
        <f t="shared" si="18"/>
        <v>22</v>
      </c>
      <c r="C116" s="67">
        <f t="shared" si="19"/>
        <v>240</v>
      </c>
      <c r="D116" s="68">
        <f t="shared" si="21"/>
        <v>21</v>
      </c>
      <c r="E116" s="71">
        <f t="shared" si="22"/>
        <v>261</v>
      </c>
      <c r="F116" s="67">
        <v>0</v>
      </c>
      <c r="G116" s="67">
        <v>0</v>
      </c>
      <c r="H116" s="67">
        <v>18</v>
      </c>
      <c r="I116" s="67">
        <v>4</v>
      </c>
      <c r="J116" s="67">
        <f t="shared" si="33"/>
        <v>48</v>
      </c>
      <c r="K116" s="67">
        <f t="shared" si="33"/>
        <v>48</v>
      </c>
      <c r="L116" s="67">
        <f t="shared" si="33"/>
        <v>48</v>
      </c>
      <c r="M116" s="67">
        <f t="shared" si="32"/>
        <v>48</v>
      </c>
      <c r="N116" s="67">
        <f t="shared" si="32"/>
        <v>48</v>
      </c>
      <c r="P116" s="70">
        <f t="shared" si="24"/>
        <v>0</v>
      </c>
      <c r="Q116" s="70">
        <f t="shared" si="25"/>
        <v>6</v>
      </c>
      <c r="R116" s="70">
        <f t="shared" si="26"/>
        <v>8</v>
      </c>
      <c r="S116" s="70">
        <f t="shared" si="27"/>
        <v>4</v>
      </c>
      <c r="T116" s="70">
        <f t="shared" si="28"/>
        <v>2</v>
      </c>
      <c r="U116" s="70">
        <f t="shared" si="29"/>
        <v>1</v>
      </c>
      <c r="V116" s="66">
        <f t="shared" si="20"/>
        <v>114</v>
      </c>
      <c r="W116" s="66" t="str">
        <f t="shared" si="30"/>
        <v/>
      </c>
    </row>
    <row r="117" spans="1:23" ht="12.75" x14ac:dyDescent="0.2">
      <c r="A117" s="66">
        <v>115</v>
      </c>
      <c r="B117" s="66">
        <f t="shared" si="18"/>
        <v>23</v>
      </c>
      <c r="C117" s="67">
        <f t="shared" si="19"/>
        <v>230</v>
      </c>
      <c r="D117" s="68">
        <f t="shared" si="21"/>
        <v>22</v>
      </c>
      <c r="E117" s="71">
        <f t="shared" si="22"/>
        <v>252</v>
      </c>
      <c r="F117" s="67">
        <v>0</v>
      </c>
      <c r="G117" s="67">
        <v>0</v>
      </c>
      <c r="H117" s="67">
        <v>23</v>
      </c>
      <c r="I117" s="67">
        <v>0</v>
      </c>
      <c r="J117" s="67">
        <f t="shared" si="33"/>
        <v>46</v>
      </c>
      <c r="K117" s="67">
        <f t="shared" si="33"/>
        <v>46</v>
      </c>
      <c r="L117" s="67">
        <f t="shared" si="33"/>
        <v>46</v>
      </c>
      <c r="M117" s="67">
        <f t="shared" si="32"/>
        <v>46</v>
      </c>
      <c r="N117" s="67">
        <f t="shared" si="32"/>
        <v>46</v>
      </c>
      <c r="P117" s="70">
        <f t="shared" si="24"/>
        <v>0</v>
      </c>
      <c r="Q117" s="70">
        <f t="shared" si="25"/>
        <v>7</v>
      </c>
      <c r="R117" s="70">
        <f t="shared" si="26"/>
        <v>8</v>
      </c>
      <c r="S117" s="70">
        <f t="shared" si="27"/>
        <v>4</v>
      </c>
      <c r="T117" s="70">
        <f t="shared" si="28"/>
        <v>2</v>
      </c>
      <c r="U117" s="70">
        <f t="shared" si="29"/>
        <v>1</v>
      </c>
      <c r="V117" s="66">
        <f t="shared" si="20"/>
        <v>115</v>
      </c>
      <c r="W117" s="66" t="str">
        <f t="shared" si="30"/>
        <v/>
      </c>
    </row>
    <row r="118" spans="1:23" ht="12.75" x14ac:dyDescent="0.2">
      <c r="A118" s="66">
        <v>116</v>
      </c>
      <c r="B118" s="66">
        <f t="shared" si="18"/>
        <v>23</v>
      </c>
      <c r="C118" s="67">
        <f t="shared" si="19"/>
        <v>235</v>
      </c>
      <c r="D118" s="68">
        <f t="shared" si="21"/>
        <v>22</v>
      </c>
      <c r="E118" s="71">
        <f t="shared" si="22"/>
        <v>257</v>
      </c>
      <c r="F118" s="67">
        <v>0</v>
      </c>
      <c r="G118" s="67">
        <v>0</v>
      </c>
      <c r="H118" s="67">
        <v>22</v>
      </c>
      <c r="I118" s="67">
        <v>1</v>
      </c>
      <c r="J118" s="67">
        <f t="shared" si="33"/>
        <v>47</v>
      </c>
      <c r="K118" s="67">
        <f t="shared" si="33"/>
        <v>47</v>
      </c>
      <c r="L118" s="67">
        <f t="shared" si="33"/>
        <v>47</v>
      </c>
      <c r="M118" s="67">
        <f t="shared" si="32"/>
        <v>47</v>
      </c>
      <c r="N118" s="67">
        <f t="shared" si="32"/>
        <v>47</v>
      </c>
      <c r="P118" s="70">
        <f t="shared" si="24"/>
        <v>0</v>
      </c>
      <c r="Q118" s="70">
        <f t="shared" si="25"/>
        <v>7</v>
      </c>
      <c r="R118" s="70">
        <f t="shared" si="26"/>
        <v>8</v>
      </c>
      <c r="S118" s="70">
        <f t="shared" si="27"/>
        <v>4</v>
      </c>
      <c r="T118" s="70">
        <f t="shared" si="28"/>
        <v>2</v>
      </c>
      <c r="U118" s="70">
        <f t="shared" si="29"/>
        <v>1</v>
      </c>
      <c r="V118" s="66">
        <f t="shared" si="20"/>
        <v>116</v>
      </c>
      <c r="W118" s="66" t="str">
        <f t="shared" si="30"/>
        <v/>
      </c>
    </row>
    <row r="119" spans="1:23" ht="12.75" x14ac:dyDescent="0.2">
      <c r="A119" s="66">
        <v>117</v>
      </c>
      <c r="B119" s="66">
        <f t="shared" si="18"/>
        <v>23</v>
      </c>
      <c r="C119" s="67">
        <f t="shared" si="19"/>
        <v>240</v>
      </c>
      <c r="D119" s="68">
        <f t="shared" si="21"/>
        <v>22</v>
      </c>
      <c r="E119" s="71">
        <f t="shared" si="22"/>
        <v>262</v>
      </c>
      <c r="F119" s="67">
        <v>0</v>
      </c>
      <c r="G119" s="67">
        <v>0</v>
      </c>
      <c r="H119" s="67">
        <v>21</v>
      </c>
      <c r="I119" s="67">
        <v>2</v>
      </c>
      <c r="J119" s="67">
        <f t="shared" si="33"/>
        <v>48</v>
      </c>
      <c r="K119" s="67">
        <f t="shared" si="33"/>
        <v>48</v>
      </c>
      <c r="L119" s="67">
        <f t="shared" si="33"/>
        <v>48</v>
      </c>
      <c r="M119" s="67">
        <f t="shared" si="32"/>
        <v>48</v>
      </c>
      <c r="N119" s="67">
        <f t="shared" si="32"/>
        <v>48</v>
      </c>
      <c r="P119" s="70">
        <f t="shared" si="24"/>
        <v>0</v>
      </c>
      <c r="Q119" s="70">
        <f t="shared" si="25"/>
        <v>7</v>
      </c>
      <c r="R119" s="70">
        <f t="shared" si="26"/>
        <v>8</v>
      </c>
      <c r="S119" s="70">
        <f t="shared" si="27"/>
        <v>4</v>
      </c>
      <c r="T119" s="70">
        <f t="shared" si="28"/>
        <v>2</v>
      </c>
      <c r="U119" s="70">
        <f t="shared" si="29"/>
        <v>1</v>
      </c>
      <c r="V119" s="66">
        <f t="shared" si="20"/>
        <v>117</v>
      </c>
      <c r="W119" s="66" t="str">
        <f t="shared" si="30"/>
        <v/>
      </c>
    </row>
    <row r="120" spans="1:23" ht="12.75" x14ac:dyDescent="0.2">
      <c r="A120" s="66">
        <v>118</v>
      </c>
      <c r="B120" s="66">
        <f t="shared" si="18"/>
        <v>23</v>
      </c>
      <c r="C120" s="67">
        <f t="shared" si="19"/>
        <v>245</v>
      </c>
      <c r="D120" s="68">
        <f t="shared" si="21"/>
        <v>22</v>
      </c>
      <c r="E120" s="71">
        <f t="shared" si="22"/>
        <v>267</v>
      </c>
      <c r="F120" s="67">
        <v>0</v>
      </c>
      <c r="G120" s="67">
        <v>0</v>
      </c>
      <c r="H120" s="67">
        <v>20</v>
      </c>
      <c r="I120" s="67">
        <v>3</v>
      </c>
      <c r="J120" s="67">
        <f t="shared" si="33"/>
        <v>49</v>
      </c>
      <c r="K120" s="67">
        <f t="shared" si="33"/>
        <v>49</v>
      </c>
      <c r="L120" s="67">
        <f t="shared" si="33"/>
        <v>49</v>
      </c>
      <c r="M120" s="67">
        <f t="shared" si="32"/>
        <v>49</v>
      </c>
      <c r="N120" s="67">
        <f t="shared" si="32"/>
        <v>49</v>
      </c>
      <c r="P120" s="70">
        <f t="shared" si="24"/>
        <v>0</v>
      </c>
      <c r="Q120" s="70">
        <f t="shared" si="25"/>
        <v>7</v>
      </c>
      <c r="R120" s="70">
        <f t="shared" si="26"/>
        <v>8</v>
      </c>
      <c r="S120" s="70">
        <f t="shared" si="27"/>
        <v>4</v>
      </c>
      <c r="T120" s="70">
        <f t="shared" si="28"/>
        <v>2</v>
      </c>
      <c r="U120" s="70">
        <f t="shared" si="29"/>
        <v>1</v>
      </c>
      <c r="V120" s="66">
        <f t="shared" si="20"/>
        <v>118</v>
      </c>
      <c r="W120" s="66" t="str">
        <f t="shared" si="30"/>
        <v/>
      </c>
    </row>
    <row r="121" spans="1:23" ht="12.75" x14ac:dyDescent="0.2">
      <c r="A121" s="66">
        <v>119</v>
      </c>
      <c r="B121" s="66">
        <f t="shared" si="18"/>
        <v>23</v>
      </c>
      <c r="C121" s="67">
        <f t="shared" si="19"/>
        <v>250</v>
      </c>
      <c r="D121" s="68">
        <f t="shared" si="21"/>
        <v>22</v>
      </c>
      <c r="E121" s="71">
        <f t="shared" si="22"/>
        <v>272</v>
      </c>
      <c r="F121" s="67">
        <v>0</v>
      </c>
      <c r="G121" s="67">
        <v>0</v>
      </c>
      <c r="H121" s="67">
        <v>19</v>
      </c>
      <c r="I121" s="67">
        <v>4</v>
      </c>
      <c r="J121" s="67">
        <f t="shared" si="33"/>
        <v>50</v>
      </c>
      <c r="K121" s="67">
        <f t="shared" si="33"/>
        <v>50</v>
      </c>
      <c r="L121" s="67">
        <f t="shared" si="33"/>
        <v>50</v>
      </c>
      <c r="M121" s="67">
        <f t="shared" si="32"/>
        <v>50</v>
      </c>
      <c r="N121" s="67">
        <f t="shared" si="32"/>
        <v>50</v>
      </c>
      <c r="P121" s="70">
        <f t="shared" si="24"/>
        <v>0</v>
      </c>
      <c r="Q121" s="70">
        <f t="shared" si="25"/>
        <v>7</v>
      </c>
      <c r="R121" s="70">
        <f t="shared" si="26"/>
        <v>8</v>
      </c>
      <c r="S121" s="70">
        <f t="shared" si="27"/>
        <v>4</v>
      </c>
      <c r="T121" s="70">
        <f t="shared" si="28"/>
        <v>2</v>
      </c>
      <c r="U121" s="70">
        <f t="shared" si="29"/>
        <v>1</v>
      </c>
      <c r="V121" s="66">
        <f t="shared" si="20"/>
        <v>119</v>
      </c>
      <c r="W121" s="66" t="str">
        <f t="shared" si="30"/>
        <v/>
      </c>
    </row>
    <row r="122" spans="1:23" ht="12.75" x14ac:dyDescent="0.2">
      <c r="A122" s="66">
        <v>120</v>
      </c>
      <c r="B122" s="66">
        <f t="shared" si="18"/>
        <v>24</v>
      </c>
      <c r="C122" s="67">
        <f t="shared" si="19"/>
        <v>240</v>
      </c>
      <c r="D122" s="68">
        <f t="shared" si="21"/>
        <v>23</v>
      </c>
      <c r="E122" s="71">
        <f t="shared" si="22"/>
        <v>263</v>
      </c>
      <c r="F122" s="67">
        <v>0</v>
      </c>
      <c r="G122" s="67">
        <v>0</v>
      </c>
      <c r="H122" s="67">
        <v>24</v>
      </c>
      <c r="I122" s="67">
        <v>0</v>
      </c>
      <c r="J122" s="67">
        <f t="shared" si="33"/>
        <v>48</v>
      </c>
      <c r="K122" s="67">
        <f t="shared" si="33"/>
        <v>48</v>
      </c>
      <c r="L122" s="67">
        <f t="shared" si="33"/>
        <v>48</v>
      </c>
      <c r="M122" s="67">
        <f t="shared" si="32"/>
        <v>48</v>
      </c>
      <c r="N122" s="67">
        <f t="shared" si="32"/>
        <v>48</v>
      </c>
      <c r="P122" s="70">
        <f t="shared" si="24"/>
        <v>0</v>
      </c>
      <c r="Q122" s="70">
        <f t="shared" si="25"/>
        <v>8</v>
      </c>
      <c r="R122" s="70">
        <f t="shared" si="26"/>
        <v>8</v>
      </c>
      <c r="S122" s="70">
        <f t="shared" si="27"/>
        <v>4</v>
      </c>
      <c r="T122" s="70">
        <f t="shared" si="28"/>
        <v>2</v>
      </c>
      <c r="U122" s="70">
        <f t="shared" si="29"/>
        <v>1</v>
      </c>
      <c r="V122" s="66">
        <f t="shared" si="20"/>
        <v>120</v>
      </c>
      <c r="W122" s="66" t="str">
        <f t="shared" si="30"/>
        <v/>
      </c>
    </row>
    <row r="123" spans="1:23" ht="12.75" x14ac:dyDescent="0.2">
      <c r="A123" s="66">
        <v>121</v>
      </c>
      <c r="B123" s="66">
        <f t="shared" si="18"/>
        <v>24</v>
      </c>
      <c r="C123" s="67">
        <f t="shared" si="19"/>
        <v>245</v>
      </c>
      <c r="D123" s="68">
        <f t="shared" si="21"/>
        <v>23</v>
      </c>
      <c r="E123" s="71">
        <f t="shared" si="22"/>
        <v>268</v>
      </c>
      <c r="F123" s="67">
        <v>0</v>
      </c>
      <c r="G123" s="67">
        <v>0</v>
      </c>
      <c r="H123" s="67">
        <v>23</v>
      </c>
      <c r="I123" s="67">
        <v>1</v>
      </c>
      <c r="J123" s="67">
        <f t="shared" si="33"/>
        <v>49</v>
      </c>
      <c r="K123" s="67">
        <f t="shared" si="33"/>
        <v>49</v>
      </c>
      <c r="L123" s="67">
        <f t="shared" si="33"/>
        <v>49</v>
      </c>
      <c r="M123" s="67">
        <f t="shared" si="32"/>
        <v>49</v>
      </c>
      <c r="N123" s="67">
        <f t="shared" si="32"/>
        <v>49</v>
      </c>
      <c r="P123" s="70">
        <f t="shared" si="24"/>
        <v>0</v>
      </c>
      <c r="Q123" s="70">
        <f t="shared" si="25"/>
        <v>8</v>
      </c>
      <c r="R123" s="70">
        <f t="shared" si="26"/>
        <v>8</v>
      </c>
      <c r="S123" s="70">
        <f t="shared" si="27"/>
        <v>4</v>
      </c>
      <c r="T123" s="70">
        <f t="shared" si="28"/>
        <v>2</v>
      </c>
      <c r="U123" s="70">
        <f t="shared" si="29"/>
        <v>1</v>
      </c>
      <c r="V123" s="66">
        <f t="shared" si="20"/>
        <v>121</v>
      </c>
      <c r="W123" s="66" t="str">
        <f t="shared" si="30"/>
        <v/>
      </c>
    </row>
    <row r="124" spans="1:23" ht="12.75" x14ac:dyDescent="0.2">
      <c r="A124" s="66">
        <v>122</v>
      </c>
      <c r="B124" s="66">
        <f t="shared" si="18"/>
        <v>24</v>
      </c>
      <c r="C124" s="67">
        <f t="shared" si="19"/>
        <v>250</v>
      </c>
      <c r="D124" s="68">
        <f t="shared" si="21"/>
        <v>23</v>
      </c>
      <c r="E124" s="71">
        <f t="shared" si="22"/>
        <v>273</v>
      </c>
      <c r="F124" s="67">
        <v>0</v>
      </c>
      <c r="G124" s="67">
        <v>0</v>
      </c>
      <c r="H124" s="67">
        <v>22</v>
      </c>
      <c r="I124" s="67">
        <v>2</v>
      </c>
      <c r="J124" s="67">
        <f t="shared" si="33"/>
        <v>50</v>
      </c>
      <c r="K124" s="67">
        <f t="shared" si="33"/>
        <v>50</v>
      </c>
      <c r="L124" s="67">
        <f t="shared" si="33"/>
        <v>50</v>
      </c>
      <c r="M124" s="67">
        <f t="shared" si="32"/>
        <v>50</v>
      </c>
      <c r="N124" s="67">
        <f t="shared" si="32"/>
        <v>50</v>
      </c>
      <c r="P124" s="70">
        <f t="shared" si="24"/>
        <v>0</v>
      </c>
      <c r="Q124" s="70">
        <f t="shared" si="25"/>
        <v>8</v>
      </c>
      <c r="R124" s="70">
        <f t="shared" si="26"/>
        <v>8</v>
      </c>
      <c r="S124" s="70">
        <f t="shared" si="27"/>
        <v>4</v>
      </c>
      <c r="T124" s="70">
        <f t="shared" si="28"/>
        <v>2</v>
      </c>
      <c r="U124" s="70">
        <f t="shared" si="29"/>
        <v>1</v>
      </c>
      <c r="V124" s="66">
        <f t="shared" si="20"/>
        <v>122</v>
      </c>
      <c r="W124" s="66" t="str">
        <f t="shared" si="30"/>
        <v/>
      </c>
    </row>
    <row r="125" spans="1:23" ht="12.75" x14ac:dyDescent="0.2">
      <c r="A125" s="66">
        <v>123</v>
      </c>
      <c r="B125" s="66">
        <f t="shared" si="18"/>
        <v>24</v>
      </c>
      <c r="C125" s="67">
        <f t="shared" si="19"/>
        <v>255</v>
      </c>
      <c r="D125" s="68">
        <f t="shared" si="21"/>
        <v>23</v>
      </c>
      <c r="E125" s="71">
        <f t="shared" si="22"/>
        <v>278</v>
      </c>
      <c r="F125" s="67">
        <v>0</v>
      </c>
      <c r="G125" s="67">
        <v>0</v>
      </c>
      <c r="H125" s="67">
        <v>21</v>
      </c>
      <c r="I125" s="67">
        <v>3</v>
      </c>
      <c r="J125" s="67">
        <f t="shared" si="33"/>
        <v>51</v>
      </c>
      <c r="K125" s="67">
        <f t="shared" si="33"/>
        <v>51</v>
      </c>
      <c r="L125" s="67">
        <f t="shared" si="33"/>
        <v>51</v>
      </c>
      <c r="M125" s="67">
        <f t="shared" si="32"/>
        <v>51</v>
      </c>
      <c r="N125" s="67">
        <f t="shared" si="32"/>
        <v>51</v>
      </c>
      <c r="P125" s="70">
        <f t="shared" si="24"/>
        <v>0</v>
      </c>
      <c r="Q125" s="70">
        <f t="shared" si="25"/>
        <v>8</v>
      </c>
      <c r="R125" s="70">
        <f t="shared" si="26"/>
        <v>8</v>
      </c>
      <c r="S125" s="70">
        <f t="shared" si="27"/>
        <v>4</v>
      </c>
      <c r="T125" s="70">
        <f t="shared" si="28"/>
        <v>2</v>
      </c>
      <c r="U125" s="70">
        <f t="shared" si="29"/>
        <v>1</v>
      </c>
      <c r="V125" s="66">
        <f t="shared" si="20"/>
        <v>123</v>
      </c>
      <c r="W125" s="66" t="str">
        <f t="shared" si="30"/>
        <v/>
      </c>
    </row>
    <row r="126" spans="1:23" ht="12.75" x14ac:dyDescent="0.2">
      <c r="A126" s="66">
        <v>124</v>
      </c>
      <c r="B126" s="66">
        <f t="shared" si="18"/>
        <v>24</v>
      </c>
      <c r="C126" s="67">
        <f t="shared" si="19"/>
        <v>260</v>
      </c>
      <c r="D126" s="68">
        <f t="shared" si="21"/>
        <v>23</v>
      </c>
      <c r="E126" s="71">
        <f t="shared" si="22"/>
        <v>283</v>
      </c>
      <c r="F126" s="67">
        <v>0</v>
      </c>
      <c r="G126" s="67">
        <v>0</v>
      </c>
      <c r="H126" s="67">
        <v>20</v>
      </c>
      <c r="I126" s="67">
        <v>4</v>
      </c>
      <c r="J126" s="67">
        <f t="shared" si="33"/>
        <v>52</v>
      </c>
      <c r="K126" s="67">
        <f t="shared" si="33"/>
        <v>52</v>
      </c>
      <c r="L126" s="67">
        <f t="shared" si="33"/>
        <v>52</v>
      </c>
      <c r="M126" s="67">
        <f t="shared" si="32"/>
        <v>52</v>
      </c>
      <c r="N126" s="67">
        <f t="shared" si="32"/>
        <v>52</v>
      </c>
      <c r="P126" s="70">
        <f t="shared" si="24"/>
        <v>0</v>
      </c>
      <c r="Q126" s="70">
        <f t="shared" si="25"/>
        <v>8</v>
      </c>
      <c r="R126" s="70">
        <f t="shared" si="26"/>
        <v>8</v>
      </c>
      <c r="S126" s="70">
        <f t="shared" si="27"/>
        <v>4</v>
      </c>
      <c r="T126" s="70">
        <f t="shared" si="28"/>
        <v>2</v>
      </c>
      <c r="U126" s="70">
        <f t="shared" si="29"/>
        <v>1</v>
      </c>
      <c r="V126" s="66">
        <f t="shared" si="20"/>
        <v>124</v>
      </c>
      <c r="W126" s="66" t="str">
        <f t="shared" si="30"/>
        <v/>
      </c>
    </row>
    <row r="127" spans="1:23" ht="12.75" x14ac:dyDescent="0.2">
      <c r="A127" s="66">
        <v>125</v>
      </c>
      <c r="B127" s="66">
        <f t="shared" si="18"/>
        <v>25</v>
      </c>
      <c r="C127" s="67">
        <f t="shared" si="19"/>
        <v>250</v>
      </c>
      <c r="D127" s="68">
        <f t="shared" si="21"/>
        <v>24</v>
      </c>
      <c r="E127" s="71">
        <f t="shared" si="22"/>
        <v>274</v>
      </c>
      <c r="F127" s="67">
        <v>0</v>
      </c>
      <c r="G127" s="67">
        <v>0</v>
      </c>
      <c r="H127" s="67">
        <v>25</v>
      </c>
      <c r="I127" s="67">
        <v>0</v>
      </c>
      <c r="J127" s="67">
        <f t="shared" si="33"/>
        <v>50</v>
      </c>
      <c r="K127" s="67">
        <f t="shared" si="33"/>
        <v>50</v>
      </c>
      <c r="L127" s="67">
        <f t="shared" si="33"/>
        <v>50</v>
      </c>
      <c r="M127" s="67">
        <f t="shared" si="32"/>
        <v>50</v>
      </c>
      <c r="N127" s="67">
        <f t="shared" si="32"/>
        <v>50</v>
      </c>
      <c r="P127" s="70">
        <f t="shared" si="24"/>
        <v>0</v>
      </c>
      <c r="Q127" s="70">
        <f t="shared" si="25"/>
        <v>9</v>
      </c>
      <c r="R127" s="70">
        <f t="shared" si="26"/>
        <v>8</v>
      </c>
      <c r="S127" s="70">
        <f t="shared" si="27"/>
        <v>4</v>
      </c>
      <c r="T127" s="70">
        <f t="shared" si="28"/>
        <v>2</v>
      </c>
      <c r="U127" s="70">
        <f t="shared" si="29"/>
        <v>1</v>
      </c>
      <c r="V127" s="66">
        <f t="shared" si="20"/>
        <v>125</v>
      </c>
      <c r="W127" s="66" t="str">
        <f t="shared" si="30"/>
        <v/>
      </c>
    </row>
    <row r="128" spans="1:23" ht="12.75" x14ac:dyDescent="0.2">
      <c r="A128" s="66">
        <v>126</v>
      </c>
      <c r="B128" s="66">
        <f t="shared" si="18"/>
        <v>25</v>
      </c>
      <c r="C128" s="67">
        <f t="shared" si="19"/>
        <v>255</v>
      </c>
      <c r="D128" s="68">
        <f t="shared" si="21"/>
        <v>24</v>
      </c>
      <c r="E128" s="71">
        <f t="shared" si="22"/>
        <v>279</v>
      </c>
      <c r="F128" s="67">
        <v>0</v>
      </c>
      <c r="G128" s="67">
        <v>0</v>
      </c>
      <c r="H128" s="67">
        <v>24</v>
      </c>
      <c r="I128" s="67">
        <v>1</v>
      </c>
      <c r="J128" s="67">
        <f t="shared" si="33"/>
        <v>51</v>
      </c>
      <c r="K128" s="67">
        <f t="shared" si="33"/>
        <v>51</v>
      </c>
      <c r="L128" s="67">
        <f t="shared" si="33"/>
        <v>51</v>
      </c>
      <c r="M128" s="67">
        <f t="shared" si="32"/>
        <v>51</v>
      </c>
      <c r="N128" s="67">
        <f t="shared" si="32"/>
        <v>51</v>
      </c>
      <c r="P128" s="70">
        <f t="shared" si="24"/>
        <v>0</v>
      </c>
      <c r="Q128" s="70">
        <f t="shared" si="25"/>
        <v>9</v>
      </c>
      <c r="R128" s="70">
        <f t="shared" si="26"/>
        <v>8</v>
      </c>
      <c r="S128" s="70">
        <f t="shared" si="27"/>
        <v>4</v>
      </c>
      <c r="T128" s="70">
        <f t="shared" si="28"/>
        <v>2</v>
      </c>
      <c r="U128" s="70">
        <f t="shared" si="29"/>
        <v>1</v>
      </c>
      <c r="V128" s="66">
        <f t="shared" si="20"/>
        <v>126</v>
      </c>
      <c r="W128" s="66" t="str">
        <f t="shared" si="30"/>
        <v/>
      </c>
    </row>
    <row r="129" spans="1:23" ht="12.75" x14ac:dyDescent="0.2">
      <c r="A129" s="66">
        <v>127</v>
      </c>
      <c r="B129" s="66">
        <f t="shared" si="18"/>
        <v>25</v>
      </c>
      <c r="C129" s="67">
        <f t="shared" si="19"/>
        <v>260</v>
      </c>
      <c r="D129" s="68">
        <f t="shared" si="21"/>
        <v>24</v>
      </c>
      <c r="E129" s="71">
        <f t="shared" si="22"/>
        <v>284</v>
      </c>
      <c r="F129" s="67">
        <v>0</v>
      </c>
      <c r="G129" s="67">
        <v>0</v>
      </c>
      <c r="H129" s="67">
        <v>23</v>
      </c>
      <c r="I129" s="67">
        <v>2</v>
      </c>
      <c r="J129" s="67">
        <f t="shared" si="33"/>
        <v>52</v>
      </c>
      <c r="K129" s="67">
        <f t="shared" si="33"/>
        <v>52</v>
      </c>
      <c r="L129" s="67">
        <f t="shared" si="33"/>
        <v>52</v>
      </c>
      <c r="M129" s="67">
        <f t="shared" si="32"/>
        <v>52</v>
      </c>
      <c r="N129" s="67">
        <f t="shared" si="32"/>
        <v>52</v>
      </c>
      <c r="P129" s="70">
        <f t="shared" si="24"/>
        <v>0</v>
      </c>
      <c r="Q129" s="70">
        <f t="shared" si="25"/>
        <v>9</v>
      </c>
      <c r="R129" s="70">
        <f t="shared" si="26"/>
        <v>8</v>
      </c>
      <c r="S129" s="70">
        <f t="shared" si="27"/>
        <v>4</v>
      </c>
      <c r="T129" s="70">
        <f t="shared" si="28"/>
        <v>2</v>
      </c>
      <c r="U129" s="70">
        <f t="shared" si="29"/>
        <v>1</v>
      </c>
      <c r="V129" s="66">
        <f t="shared" si="20"/>
        <v>127</v>
      </c>
      <c r="W129" s="66" t="str">
        <f t="shared" si="30"/>
        <v/>
      </c>
    </row>
    <row r="130" spans="1:23" ht="12.75" x14ac:dyDescent="0.2">
      <c r="A130" s="66">
        <v>128</v>
      </c>
      <c r="B130" s="66">
        <f>SUM(F130:I130)</f>
        <v>25</v>
      </c>
      <c r="C130" s="67">
        <f>F130*3+G130*6+H130*10+I130*15</f>
        <v>265</v>
      </c>
      <c r="D130" s="68">
        <f t="shared" si="21"/>
        <v>24</v>
      </c>
      <c r="E130" s="71">
        <f t="shared" si="22"/>
        <v>289</v>
      </c>
      <c r="F130" s="67">
        <v>0</v>
      </c>
      <c r="G130" s="67">
        <v>0</v>
      </c>
      <c r="H130" s="67">
        <v>22</v>
      </c>
      <c r="I130" s="67">
        <v>3</v>
      </c>
      <c r="J130" s="67">
        <f t="shared" si="33"/>
        <v>53</v>
      </c>
      <c r="K130" s="67">
        <f t="shared" si="33"/>
        <v>53</v>
      </c>
      <c r="L130" s="67">
        <f t="shared" si="33"/>
        <v>53</v>
      </c>
      <c r="M130" s="67">
        <f t="shared" si="32"/>
        <v>53</v>
      </c>
      <c r="N130" s="67">
        <f t="shared" si="32"/>
        <v>53</v>
      </c>
      <c r="P130" s="70">
        <f t="shared" si="24"/>
        <v>0</v>
      </c>
      <c r="Q130" s="70">
        <f t="shared" si="25"/>
        <v>9</v>
      </c>
      <c r="R130" s="70">
        <f t="shared" si="26"/>
        <v>8</v>
      </c>
      <c r="S130" s="70">
        <f t="shared" si="27"/>
        <v>4</v>
      </c>
      <c r="T130" s="70">
        <f t="shared" si="28"/>
        <v>2</v>
      </c>
      <c r="U130" s="70">
        <f t="shared" si="29"/>
        <v>1</v>
      </c>
      <c r="V130" s="66">
        <f>F130*3+G130*4+H130*5+I130*6</f>
        <v>128</v>
      </c>
      <c r="W130" s="66" t="str">
        <f t="shared" si="30"/>
        <v/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O1" sqref="O1:O1048576"/>
    </sheetView>
  </sheetViews>
  <sheetFormatPr defaultRowHeight="15" x14ac:dyDescent="0.25"/>
  <cols>
    <col min="1" max="1" width="8.85546875" style="66" bestFit="1" customWidth="1"/>
    <col min="2" max="2" width="10.28515625" style="66" bestFit="1" customWidth="1"/>
    <col min="3" max="3" width="16" style="67" bestFit="1" customWidth="1"/>
    <col min="4" max="4" width="15.140625" style="69" bestFit="1" customWidth="1"/>
    <col min="5" max="5" width="11.42578125" style="71" bestFit="1" customWidth="1"/>
    <col min="6" max="8" width="11.42578125" style="67" bestFit="1" customWidth="1"/>
    <col min="9" max="9" width="11.42578125" style="67" customWidth="1"/>
    <col min="10" max="14" width="9.140625" style="67"/>
    <col min="15" max="15" width="7.140625" style="67" customWidth="1"/>
    <col min="16" max="17" width="4.5703125" style="68" bestFit="1" customWidth="1"/>
    <col min="18" max="20" width="3.5703125" style="68" bestFit="1" customWidth="1"/>
    <col min="21" max="21" width="6" style="68" bestFit="1" customWidth="1"/>
    <col min="22" max="22" width="4.42578125" style="66" bestFit="1" customWidth="1"/>
    <col min="23" max="16384" width="9.140625" style="66"/>
  </cols>
  <sheetData>
    <row r="1" spans="1:23" ht="12.75" x14ac:dyDescent="0.2">
      <c r="A1" s="66" t="s">
        <v>14</v>
      </c>
      <c r="B1" s="66" t="s">
        <v>29</v>
      </c>
      <c r="C1" s="67" t="s">
        <v>71</v>
      </c>
      <c r="D1" s="68" t="s">
        <v>72</v>
      </c>
      <c r="E1" s="71" t="s">
        <v>30</v>
      </c>
      <c r="F1" s="67" t="s">
        <v>25</v>
      </c>
      <c r="G1" s="67" t="s">
        <v>26</v>
      </c>
      <c r="H1" s="67" t="s">
        <v>27</v>
      </c>
      <c r="I1" s="67" t="s">
        <v>59</v>
      </c>
      <c r="J1" s="67" t="s">
        <v>34</v>
      </c>
      <c r="K1" s="67" t="s">
        <v>35</v>
      </c>
      <c r="L1" s="67" t="s">
        <v>36</v>
      </c>
      <c r="M1" s="67" t="s">
        <v>37</v>
      </c>
      <c r="N1" s="67" t="s">
        <v>38</v>
      </c>
      <c r="O1" s="67" t="s">
        <v>75</v>
      </c>
      <c r="P1" s="68" t="s">
        <v>68</v>
      </c>
      <c r="Q1" s="68" t="s">
        <v>67</v>
      </c>
      <c r="R1" s="68" t="s">
        <v>0</v>
      </c>
      <c r="S1" s="68" t="s">
        <v>1</v>
      </c>
      <c r="T1" s="68" t="s">
        <v>2</v>
      </c>
      <c r="U1" s="68" t="s">
        <v>3</v>
      </c>
      <c r="V1" s="66" t="s">
        <v>28</v>
      </c>
    </row>
    <row r="2" spans="1:23" ht="12.75" x14ac:dyDescent="0.2">
      <c r="A2" s="66">
        <v>0</v>
      </c>
      <c r="B2" s="66">
        <f t="shared" ref="B2:B65" si="0">SUM(F2:I2)</f>
        <v>0</v>
      </c>
      <c r="C2" s="67">
        <f t="shared" ref="C2:C65" si="1">F2*3+G2*6+H2*10+I2*15</f>
        <v>0</v>
      </c>
      <c r="D2" s="68">
        <f>SUM(P2:U2)</f>
        <v>0</v>
      </c>
      <c r="E2" s="71">
        <f>+C2+D2</f>
        <v>0</v>
      </c>
      <c r="F2" s="67">
        <v>0</v>
      </c>
      <c r="G2" s="67">
        <v>0</v>
      </c>
      <c r="H2" s="67">
        <v>0</v>
      </c>
      <c r="I2" s="67">
        <v>0</v>
      </c>
      <c r="J2" s="67">
        <f t="shared" ref="J2:L21" si="2">$F2*1+$G2*2+$H2*2+$I2*3</f>
        <v>0</v>
      </c>
      <c r="K2" s="67">
        <f t="shared" si="2"/>
        <v>0</v>
      </c>
      <c r="L2" s="67">
        <f t="shared" si="2"/>
        <v>0</v>
      </c>
      <c r="M2" s="67">
        <f>$H2*2+$I2*3</f>
        <v>0</v>
      </c>
      <c r="N2" s="67">
        <f>$H2*2+$I2*3</f>
        <v>0</v>
      </c>
      <c r="P2" s="70">
        <f>IF(SUM(F2:I2)&gt;=64,32,IF(SUM(F2:I2)&gt;32,SUM(F2:I2)-32,0))</f>
        <v>0</v>
      </c>
      <c r="Q2" s="70">
        <f>IF(SUM(F2:I2)&gt;=32,16,IF(SUM(F2:I2)&gt;16,SUM(F2:I2)-16,0))</f>
        <v>0</v>
      </c>
      <c r="R2" s="70">
        <f>IF(SUM(F2:I2)&gt;=16,8,IF(SUM(F2:I2)&gt;8,SUM(F2:I2)-8,0))</f>
        <v>0</v>
      </c>
      <c r="S2" s="70">
        <f>IF(SUM(F2:I2)&gt;=8,4,IF(SUM(F2:I2)&gt;4,SUM(F2:I2)-4,0))</f>
        <v>0</v>
      </c>
      <c r="T2" s="70">
        <f>IF(SUM(F2:I2)&gt;=4,2,IF(SUM(F2:I2)&gt;2,4-SUM(F2:I2),0))</f>
        <v>0</v>
      </c>
      <c r="U2" s="70">
        <f>IF(SUM(F2:I2)&gt;=2,1,IF(A2=2,1,0))</f>
        <v>0</v>
      </c>
      <c r="V2" s="66">
        <f t="shared" ref="V2:V65" si="3">F2*3+G2*4+H2*5+I2*6</f>
        <v>0</v>
      </c>
    </row>
    <row r="3" spans="1:23" ht="12.75" x14ac:dyDescent="0.2">
      <c r="A3" s="66">
        <v>1</v>
      </c>
      <c r="B3" s="66">
        <f t="shared" si="0"/>
        <v>0</v>
      </c>
      <c r="C3" s="67">
        <f t="shared" si="1"/>
        <v>0</v>
      </c>
      <c r="D3" s="68">
        <f t="shared" ref="D3:D66" si="4">SUM(P3:U3)</f>
        <v>0</v>
      </c>
      <c r="E3" s="71">
        <f t="shared" ref="E3:E66" si="5">+C3+D3</f>
        <v>0</v>
      </c>
      <c r="F3" s="67">
        <v>0</v>
      </c>
      <c r="G3" s="67">
        <v>0</v>
      </c>
      <c r="H3" s="67">
        <v>0</v>
      </c>
      <c r="I3" s="67">
        <v>0</v>
      </c>
      <c r="J3" s="67">
        <f t="shared" si="2"/>
        <v>0</v>
      </c>
      <c r="K3" s="67">
        <f t="shared" si="2"/>
        <v>0</v>
      </c>
      <c r="L3" s="67">
        <f t="shared" si="2"/>
        <v>0</v>
      </c>
      <c r="M3" s="67">
        <f t="shared" ref="M3:N34" si="6">$H3*2+$I3*3</f>
        <v>0</v>
      </c>
      <c r="N3" s="67">
        <f t="shared" si="6"/>
        <v>0</v>
      </c>
      <c r="P3" s="70">
        <f t="shared" ref="P3:P66" si="7">IF(SUM(F3:I3)&gt;=64,32,IF(SUM(F3:I3)&gt;32,SUM(F3:I3)-32,0))</f>
        <v>0</v>
      </c>
      <c r="Q3" s="70">
        <f t="shared" ref="Q3:Q66" si="8">IF(SUM(F3:I3)&gt;=32,16,IF(SUM(F3:I3)&gt;16,SUM(F3:I3)-16,0))</f>
        <v>0</v>
      </c>
      <c r="R3" s="70">
        <f t="shared" ref="R3:R66" si="9">IF(SUM(F3:I3)&gt;=16,8,IF(SUM(F3:I3)&gt;8,SUM(F3:I3)-8,0))</f>
        <v>0</v>
      </c>
      <c r="S3" s="70">
        <f t="shared" ref="S3:S66" si="10">IF(SUM(F3:I3)&gt;=8,4,IF(SUM(F3:I3)&gt;4,SUM(F3:I3)-4,0))</f>
        <v>0</v>
      </c>
      <c r="T3" s="70">
        <f t="shared" ref="T3:T66" si="11">IF(SUM(F3:I3)&gt;=4,2,IF(SUM(F3:I3)&gt;2,4-SUM(F3:I3),0))</f>
        <v>0</v>
      </c>
      <c r="U3" s="70">
        <f t="shared" ref="U3:U66" si="12">IF(SUM(F3:I3)&gt;=2,1,IF(A3=2,1,0))</f>
        <v>0</v>
      </c>
      <c r="V3" s="66">
        <f t="shared" si="3"/>
        <v>0</v>
      </c>
    </row>
    <row r="4" spans="1:23" ht="12.75" x14ac:dyDescent="0.2">
      <c r="A4" s="66">
        <v>2</v>
      </c>
      <c r="B4" s="66">
        <f t="shared" si="0"/>
        <v>0</v>
      </c>
      <c r="C4" s="67">
        <f t="shared" si="1"/>
        <v>0</v>
      </c>
      <c r="D4" s="68">
        <f t="shared" si="4"/>
        <v>1</v>
      </c>
      <c r="E4" s="71">
        <f t="shared" si="5"/>
        <v>1</v>
      </c>
      <c r="F4" s="67">
        <v>0</v>
      </c>
      <c r="G4" s="67">
        <v>0</v>
      </c>
      <c r="H4" s="67">
        <v>0</v>
      </c>
      <c r="I4" s="67">
        <v>0</v>
      </c>
      <c r="J4" s="67">
        <f t="shared" si="2"/>
        <v>0</v>
      </c>
      <c r="K4" s="67">
        <f t="shared" si="2"/>
        <v>0</v>
      </c>
      <c r="L4" s="67">
        <f t="shared" si="2"/>
        <v>0</v>
      </c>
      <c r="M4" s="67">
        <f t="shared" si="6"/>
        <v>0</v>
      </c>
      <c r="N4" s="67">
        <f t="shared" si="6"/>
        <v>0</v>
      </c>
      <c r="P4" s="70">
        <f t="shared" si="7"/>
        <v>0</v>
      </c>
      <c r="Q4" s="70">
        <f t="shared" si="8"/>
        <v>0</v>
      </c>
      <c r="R4" s="70">
        <f t="shared" si="9"/>
        <v>0</v>
      </c>
      <c r="S4" s="70">
        <f t="shared" si="10"/>
        <v>0</v>
      </c>
      <c r="T4" s="70">
        <f t="shared" si="11"/>
        <v>0</v>
      </c>
      <c r="U4" s="70">
        <f t="shared" si="12"/>
        <v>1</v>
      </c>
      <c r="V4" s="66">
        <f t="shared" si="3"/>
        <v>0</v>
      </c>
    </row>
    <row r="5" spans="1:23" ht="12.75" x14ac:dyDescent="0.2">
      <c r="A5" s="66">
        <v>3</v>
      </c>
      <c r="B5" s="66">
        <f t="shared" si="0"/>
        <v>1</v>
      </c>
      <c r="C5" s="67">
        <f t="shared" si="1"/>
        <v>3</v>
      </c>
      <c r="D5" s="68">
        <f t="shared" si="4"/>
        <v>0</v>
      </c>
      <c r="E5" s="71">
        <f t="shared" si="5"/>
        <v>3</v>
      </c>
      <c r="F5" s="67">
        <v>1</v>
      </c>
      <c r="G5" s="67">
        <v>0</v>
      </c>
      <c r="H5" s="67">
        <v>0</v>
      </c>
      <c r="I5" s="67">
        <v>0</v>
      </c>
      <c r="J5" s="67">
        <f t="shared" si="2"/>
        <v>1</v>
      </c>
      <c r="K5" s="67">
        <f t="shared" si="2"/>
        <v>1</v>
      </c>
      <c r="L5" s="67">
        <f t="shared" si="2"/>
        <v>1</v>
      </c>
      <c r="M5" s="67">
        <f t="shared" si="6"/>
        <v>0</v>
      </c>
      <c r="N5" s="67">
        <f t="shared" si="6"/>
        <v>0</v>
      </c>
      <c r="P5" s="70">
        <f t="shared" si="7"/>
        <v>0</v>
      </c>
      <c r="Q5" s="70">
        <f t="shared" si="8"/>
        <v>0</v>
      </c>
      <c r="R5" s="70">
        <f t="shared" si="9"/>
        <v>0</v>
      </c>
      <c r="S5" s="70">
        <f t="shared" si="10"/>
        <v>0</v>
      </c>
      <c r="T5" s="70">
        <f t="shared" si="11"/>
        <v>0</v>
      </c>
      <c r="U5" s="70">
        <f t="shared" si="12"/>
        <v>0</v>
      </c>
      <c r="V5" s="66">
        <f t="shared" si="3"/>
        <v>3</v>
      </c>
      <c r="W5" s="66" t="str">
        <f t="shared" ref="W5:W68" si="13">IF(A5&lt;&gt;V5,"FEJL","")</f>
        <v/>
      </c>
    </row>
    <row r="6" spans="1:23" ht="12.75" x14ac:dyDescent="0.2">
      <c r="A6" s="66">
        <v>4</v>
      </c>
      <c r="B6" s="66">
        <f t="shared" si="0"/>
        <v>1</v>
      </c>
      <c r="C6" s="67">
        <f t="shared" si="1"/>
        <v>6</v>
      </c>
      <c r="D6" s="68">
        <f t="shared" si="4"/>
        <v>0</v>
      </c>
      <c r="E6" s="71">
        <f t="shared" si="5"/>
        <v>6</v>
      </c>
      <c r="F6" s="67">
        <v>0</v>
      </c>
      <c r="G6" s="67">
        <v>1</v>
      </c>
      <c r="H6" s="67">
        <v>0</v>
      </c>
      <c r="I6" s="67">
        <v>0</v>
      </c>
      <c r="J6" s="67">
        <f t="shared" si="2"/>
        <v>2</v>
      </c>
      <c r="K6" s="67">
        <f t="shared" si="2"/>
        <v>2</v>
      </c>
      <c r="L6" s="67">
        <f t="shared" si="2"/>
        <v>2</v>
      </c>
      <c r="M6" s="67">
        <f t="shared" si="6"/>
        <v>0</v>
      </c>
      <c r="N6" s="67">
        <f t="shared" si="6"/>
        <v>0</v>
      </c>
      <c r="P6" s="70">
        <f t="shared" si="7"/>
        <v>0</v>
      </c>
      <c r="Q6" s="70">
        <f t="shared" si="8"/>
        <v>0</v>
      </c>
      <c r="R6" s="70">
        <f t="shared" si="9"/>
        <v>0</v>
      </c>
      <c r="S6" s="70">
        <f t="shared" si="10"/>
        <v>0</v>
      </c>
      <c r="T6" s="70">
        <f t="shared" si="11"/>
        <v>0</v>
      </c>
      <c r="U6" s="70">
        <f t="shared" si="12"/>
        <v>0</v>
      </c>
      <c r="V6" s="66">
        <f t="shared" si="3"/>
        <v>4</v>
      </c>
      <c r="W6" s="66" t="str">
        <f t="shared" si="13"/>
        <v/>
      </c>
    </row>
    <row r="7" spans="1:23" ht="12.75" x14ac:dyDescent="0.2">
      <c r="A7" s="66">
        <v>5</v>
      </c>
      <c r="B7" s="66">
        <f t="shared" si="0"/>
        <v>1</v>
      </c>
      <c r="C7" s="67">
        <f t="shared" si="1"/>
        <v>10</v>
      </c>
      <c r="D7" s="68">
        <f t="shared" si="4"/>
        <v>0</v>
      </c>
      <c r="E7" s="71">
        <f t="shared" si="5"/>
        <v>10</v>
      </c>
      <c r="F7" s="67">
        <v>0</v>
      </c>
      <c r="G7" s="67">
        <v>0</v>
      </c>
      <c r="H7" s="67">
        <v>1</v>
      </c>
      <c r="I7" s="67">
        <v>0</v>
      </c>
      <c r="J7" s="67">
        <f t="shared" si="2"/>
        <v>2</v>
      </c>
      <c r="K7" s="67">
        <f t="shared" si="2"/>
        <v>2</v>
      </c>
      <c r="L7" s="67">
        <f t="shared" si="2"/>
        <v>2</v>
      </c>
      <c r="M7" s="67">
        <f t="shared" si="6"/>
        <v>2</v>
      </c>
      <c r="N7" s="67">
        <f t="shared" si="6"/>
        <v>2</v>
      </c>
      <c r="P7" s="70">
        <f t="shared" si="7"/>
        <v>0</v>
      </c>
      <c r="Q7" s="70">
        <f t="shared" si="8"/>
        <v>0</v>
      </c>
      <c r="R7" s="70">
        <f t="shared" si="9"/>
        <v>0</v>
      </c>
      <c r="S7" s="70">
        <f t="shared" si="10"/>
        <v>0</v>
      </c>
      <c r="T7" s="70">
        <f t="shared" si="11"/>
        <v>0</v>
      </c>
      <c r="U7" s="70">
        <f t="shared" si="12"/>
        <v>0</v>
      </c>
      <c r="V7" s="66">
        <f t="shared" si="3"/>
        <v>5</v>
      </c>
      <c r="W7" s="66" t="str">
        <f t="shared" si="13"/>
        <v/>
      </c>
    </row>
    <row r="8" spans="1:23" ht="12.75" x14ac:dyDescent="0.2">
      <c r="A8" s="66">
        <v>6</v>
      </c>
      <c r="B8" s="66">
        <f t="shared" si="0"/>
        <v>1</v>
      </c>
      <c r="C8" s="67">
        <f t="shared" si="1"/>
        <v>15</v>
      </c>
      <c r="D8" s="68">
        <f t="shared" si="4"/>
        <v>0</v>
      </c>
      <c r="E8" s="71">
        <f t="shared" si="5"/>
        <v>15</v>
      </c>
      <c r="F8" s="67">
        <v>0</v>
      </c>
      <c r="G8" s="67">
        <v>0</v>
      </c>
      <c r="H8" s="67">
        <v>0</v>
      </c>
      <c r="I8" s="67">
        <v>1</v>
      </c>
      <c r="J8" s="67">
        <f t="shared" si="2"/>
        <v>3</v>
      </c>
      <c r="K8" s="67">
        <f t="shared" si="2"/>
        <v>3</v>
      </c>
      <c r="L8" s="67">
        <f t="shared" si="2"/>
        <v>3</v>
      </c>
      <c r="M8" s="67">
        <f t="shared" si="6"/>
        <v>3</v>
      </c>
      <c r="N8" s="67">
        <f t="shared" si="6"/>
        <v>3</v>
      </c>
      <c r="P8" s="70">
        <f t="shared" si="7"/>
        <v>0</v>
      </c>
      <c r="Q8" s="70">
        <f t="shared" si="8"/>
        <v>0</v>
      </c>
      <c r="R8" s="70">
        <f t="shared" si="9"/>
        <v>0</v>
      </c>
      <c r="S8" s="70">
        <f t="shared" si="10"/>
        <v>0</v>
      </c>
      <c r="T8" s="70">
        <f t="shared" si="11"/>
        <v>0</v>
      </c>
      <c r="U8" s="70">
        <f t="shared" si="12"/>
        <v>0</v>
      </c>
      <c r="V8" s="66">
        <f t="shared" si="3"/>
        <v>6</v>
      </c>
      <c r="W8" s="66" t="str">
        <f t="shared" si="13"/>
        <v/>
      </c>
    </row>
    <row r="9" spans="1:23" ht="12.75" x14ac:dyDescent="0.2">
      <c r="A9" s="66">
        <v>7</v>
      </c>
      <c r="B9" s="66">
        <f t="shared" si="0"/>
        <v>2</v>
      </c>
      <c r="C9" s="67">
        <f t="shared" si="1"/>
        <v>9</v>
      </c>
      <c r="D9" s="68">
        <f t="shared" si="4"/>
        <v>1</v>
      </c>
      <c r="E9" s="71">
        <f t="shared" si="5"/>
        <v>10</v>
      </c>
      <c r="F9" s="67">
        <v>1</v>
      </c>
      <c r="G9" s="67">
        <v>1</v>
      </c>
      <c r="H9" s="67">
        <v>0</v>
      </c>
      <c r="I9" s="67">
        <v>0</v>
      </c>
      <c r="J9" s="67">
        <f t="shared" si="2"/>
        <v>3</v>
      </c>
      <c r="K9" s="67">
        <f t="shared" si="2"/>
        <v>3</v>
      </c>
      <c r="L9" s="67">
        <f t="shared" si="2"/>
        <v>3</v>
      </c>
      <c r="M9" s="67">
        <f t="shared" si="6"/>
        <v>0</v>
      </c>
      <c r="N9" s="67">
        <f t="shared" si="6"/>
        <v>0</v>
      </c>
      <c r="P9" s="70">
        <f t="shared" si="7"/>
        <v>0</v>
      </c>
      <c r="Q9" s="70">
        <f t="shared" si="8"/>
        <v>0</v>
      </c>
      <c r="R9" s="70">
        <f t="shared" si="9"/>
        <v>0</v>
      </c>
      <c r="S9" s="70">
        <f t="shared" si="10"/>
        <v>0</v>
      </c>
      <c r="T9" s="70">
        <f t="shared" si="11"/>
        <v>0</v>
      </c>
      <c r="U9" s="70">
        <f t="shared" si="12"/>
        <v>1</v>
      </c>
      <c r="V9" s="66">
        <f t="shared" si="3"/>
        <v>7</v>
      </c>
      <c r="W9" s="66" t="str">
        <f t="shared" si="13"/>
        <v/>
      </c>
    </row>
    <row r="10" spans="1:23" ht="12.75" x14ac:dyDescent="0.2">
      <c r="A10" s="66">
        <v>8</v>
      </c>
      <c r="B10" s="66">
        <f t="shared" si="0"/>
        <v>2</v>
      </c>
      <c r="C10" s="67">
        <f t="shared" si="1"/>
        <v>12</v>
      </c>
      <c r="D10" s="68">
        <f t="shared" si="4"/>
        <v>1</v>
      </c>
      <c r="E10" s="71">
        <f t="shared" si="5"/>
        <v>13</v>
      </c>
      <c r="F10" s="67">
        <v>0</v>
      </c>
      <c r="G10" s="67">
        <v>2</v>
      </c>
      <c r="H10" s="67">
        <v>0</v>
      </c>
      <c r="I10" s="67">
        <v>0</v>
      </c>
      <c r="J10" s="67">
        <f t="shared" si="2"/>
        <v>4</v>
      </c>
      <c r="K10" s="67">
        <f t="shared" si="2"/>
        <v>4</v>
      </c>
      <c r="L10" s="67">
        <f t="shared" si="2"/>
        <v>4</v>
      </c>
      <c r="M10" s="67">
        <f t="shared" si="6"/>
        <v>0</v>
      </c>
      <c r="N10" s="67">
        <f t="shared" si="6"/>
        <v>0</v>
      </c>
      <c r="P10" s="70">
        <f t="shared" si="7"/>
        <v>0</v>
      </c>
      <c r="Q10" s="70">
        <f t="shared" si="8"/>
        <v>0</v>
      </c>
      <c r="R10" s="70">
        <f t="shared" si="9"/>
        <v>0</v>
      </c>
      <c r="S10" s="70">
        <f t="shared" si="10"/>
        <v>0</v>
      </c>
      <c r="T10" s="70">
        <f t="shared" si="11"/>
        <v>0</v>
      </c>
      <c r="U10" s="70">
        <f t="shared" si="12"/>
        <v>1</v>
      </c>
      <c r="V10" s="66">
        <f t="shared" si="3"/>
        <v>8</v>
      </c>
      <c r="W10" s="66" t="str">
        <f t="shared" si="13"/>
        <v/>
      </c>
    </row>
    <row r="11" spans="1:23" ht="12.75" x14ac:dyDescent="0.2">
      <c r="A11" s="66">
        <v>9</v>
      </c>
      <c r="B11" s="66">
        <f t="shared" si="0"/>
        <v>2</v>
      </c>
      <c r="C11" s="67">
        <f t="shared" si="1"/>
        <v>16</v>
      </c>
      <c r="D11" s="68">
        <f t="shared" si="4"/>
        <v>1</v>
      </c>
      <c r="E11" s="71">
        <f t="shared" si="5"/>
        <v>17</v>
      </c>
      <c r="F11" s="67">
        <v>0</v>
      </c>
      <c r="G11" s="67">
        <v>1</v>
      </c>
      <c r="H11" s="67">
        <v>1</v>
      </c>
      <c r="I11" s="67">
        <v>0</v>
      </c>
      <c r="J11" s="67">
        <f t="shared" si="2"/>
        <v>4</v>
      </c>
      <c r="K11" s="67">
        <f t="shared" si="2"/>
        <v>4</v>
      </c>
      <c r="L11" s="67">
        <f t="shared" si="2"/>
        <v>4</v>
      </c>
      <c r="M11" s="67">
        <f t="shared" si="6"/>
        <v>2</v>
      </c>
      <c r="N11" s="67">
        <f t="shared" si="6"/>
        <v>2</v>
      </c>
      <c r="P11" s="70">
        <f t="shared" si="7"/>
        <v>0</v>
      </c>
      <c r="Q11" s="70">
        <f t="shared" si="8"/>
        <v>0</v>
      </c>
      <c r="R11" s="70">
        <f t="shared" si="9"/>
        <v>0</v>
      </c>
      <c r="S11" s="70">
        <f t="shared" si="10"/>
        <v>0</v>
      </c>
      <c r="T11" s="70">
        <f t="shared" si="11"/>
        <v>0</v>
      </c>
      <c r="U11" s="70">
        <f t="shared" si="12"/>
        <v>1</v>
      </c>
      <c r="V11" s="66">
        <f t="shared" si="3"/>
        <v>9</v>
      </c>
      <c r="W11" s="66" t="str">
        <f t="shared" si="13"/>
        <v/>
      </c>
    </row>
    <row r="12" spans="1:23" ht="12.75" x14ac:dyDescent="0.2">
      <c r="A12" s="66">
        <v>10</v>
      </c>
      <c r="B12" s="66">
        <f t="shared" si="0"/>
        <v>2</v>
      </c>
      <c r="C12" s="67">
        <f t="shared" si="1"/>
        <v>20</v>
      </c>
      <c r="D12" s="68">
        <f t="shared" si="4"/>
        <v>1</v>
      </c>
      <c r="E12" s="71">
        <f t="shared" si="5"/>
        <v>21</v>
      </c>
      <c r="F12" s="67">
        <v>0</v>
      </c>
      <c r="G12" s="67">
        <v>0</v>
      </c>
      <c r="H12" s="67">
        <v>2</v>
      </c>
      <c r="I12" s="67">
        <v>0</v>
      </c>
      <c r="J12" s="67">
        <f t="shared" si="2"/>
        <v>4</v>
      </c>
      <c r="K12" s="67">
        <f t="shared" si="2"/>
        <v>4</v>
      </c>
      <c r="L12" s="67">
        <f t="shared" si="2"/>
        <v>4</v>
      </c>
      <c r="M12" s="67">
        <f t="shared" si="6"/>
        <v>4</v>
      </c>
      <c r="N12" s="67">
        <f t="shared" si="6"/>
        <v>4</v>
      </c>
      <c r="P12" s="70">
        <f t="shared" si="7"/>
        <v>0</v>
      </c>
      <c r="Q12" s="70">
        <f t="shared" si="8"/>
        <v>0</v>
      </c>
      <c r="R12" s="70">
        <f t="shared" si="9"/>
        <v>0</v>
      </c>
      <c r="S12" s="70">
        <f t="shared" si="10"/>
        <v>0</v>
      </c>
      <c r="T12" s="70">
        <f t="shared" si="11"/>
        <v>0</v>
      </c>
      <c r="U12" s="70">
        <f t="shared" si="12"/>
        <v>1</v>
      </c>
      <c r="V12" s="66">
        <f t="shared" si="3"/>
        <v>10</v>
      </c>
      <c r="W12" s="66" t="str">
        <f t="shared" si="13"/>
        <v/>
      </c>
    </row>
    <row r="13" spans="1:23" ht="12.75" x14ac:dyDescent="0.2">
      <c r="A13" s="66">
        <v>11</v>
      </c>
      <c r="B13" s="66">
        <f t="shared" si="0"/>
        <v>2</v>
      </c>
      <c r="C13" s="67">
        <f t="shared" si="1"/>
        <v>25</v>
      </c>
      <c r="D13" s="68">
        <f t="shared" si="4"/>
        <v>1</v>
      </c>
      <c r="E13" s="71">
        <f t="shared" si="5"/>
        <v>26</v>
      </c>
      <c r="F13" s="67">
        <v>0</v>
      </c>
      <c r="G13" s="67">
        <v>0</v>
      </c>
      <c r="H13" s="67">
        <v>1</v>
      </c>
      <c r="I13" s="67">
        <v>1</v>
      </c>
      <c r="J13" s="67">
        <f t="shared" si="2"/>
        <v>5</v>
      </c>
      <c r="K13" s="67">
        <f t="shared" si="2"/>
        <v>5</v>
      </c>
      <c r="L13" s="67">
        <f t="shared" si="2"/>
        <v>5</v>
      </c>
      <c r="M13" s="67">
        <f t="shared" si="6"/>
        <v>5</v>
      </c>
      <c r="N13" s="67">
        <f t="shared" si="6"/>
        <v>5</v>
      </c>
      <c r="P13" s="70">
        <f t="shared" si="7"/>
        <v>0</v>
      </c>
      <c r="Q13" s="70">
        <f t="shared" si="8"/>
        <v>0</v>
      </c>
      <c r="R13" s="70">
        <f t="shared" si="9"/>
        <v>0</v>
      </c>
      <c r="S13" s="70">
        <f t="shared" si="10"/>
        <v>0</v>
      </c>
      <c r="T13" s="70">
        <f t="shared" si="11"/>
        <v>0</v>
      </c>
      <c r="U13" s="70">
        <f t="shared" si="12"/>
        <v>1</v>
      </c>
      <c r="V13" s="66">
        <f t="shared" si="3"/>
        <v>11</v>
      </c>
      <c r="W13" s="66" t="str">
        <f t="shared" si="13"/>
        <v/>
      </c>
    </row>
    <row r="14" spans="1:23" ht="12.75" x14ac:dyDescent="0.2">
      <c r="A14" s="66">
        <v>12</v>
      </c>
      <c r="B14" s="66">
        <f t="shared" si="0"/>
        <v>2</v>
      </c>
      <c r="C14" s="67">
        <f t="shared" si="1"/>
        <v>30</v>
      </c>
      <c r="D14" s="68">
        <f t="shared" si="4"/>
        <v>1</v>
      </c>
      <c r="E14" s="71">
        <f t="shared" si="5"/>
        <v>31</v>
      </c>
      <c r="F14" s="67">
        <v>0</v>
      </c>
      <c r="G14" s="67">
        <v>0</v>
      </c>
      <c r="H14" s="67">
        <v>0</v>
      </c>
      <c r="I14" s="67">
        <v>2</v>
      </c>
      <c r="J14" s="67">
        <f t="shared" si="2"/>
        <v>6</v>
      </c>
      <c r="K14" s="67">
        <f t="shared" si="2"/>
        <v>6</v>
      </c>
      <c r="L14" s="67">
        <f t="shared" si="2"/>
        <v>6</v>
      </c>
      <c r="M14" s="67">
        <f t="shared" si="6"/>
        <v>6</v>
      </c>
      <c r="N14" s="67">
        <f t="shared" si="6"/>
        <v>6</v>
      </c>
      <c r="P14" s="70">
        <f t="shared" si="7"/>
        <v>0</v>
      </c>
      <c r="Q14" s="70">
        <f t="shared" si="8"/>
        <v>0</v>
      </c>
      <c r="R14" s="70">
        <f t="shared" si="9"/>
        <v>0</v>
      </c>
      <c r="S14" s="70">
        <f t="shared" si="10"/>
        <v>0</v>
      </c>
      <c r="T14" s="70">
        <f t="shared" si="11"/>
        <v>0</v>
      </c>
      <c r="U14" s="70">
        <f t="shared" si="12"/>
        <v>1</v>
      </c>
      <c r="V14" s="66">
        <f t="shared" si="3"/>
        <v>12</v>
      </c>
      <c r="W14" s="66" t="str">
        <f t="shared" si="13"/>
        <v/>
      </c>
    </row>
    <row r="15" spans="1:23" ht="12.75" x14ac:dyDescent="0.2">
      <c r="A15" s="66">
        <v>13</v>
      </c>
      <c r="B15" s="66">
        <f t="shared" si="0"/>
        <v>3</v>
      </c>
      <c r="C15" s="67">
        <f t="shared" si="1"/>
        <v>22</v>
      </c>
      <c r="D15" s="68">
        <f t="shared" si="4"/>
        <v>2</v>
      </c>
      <c r="E15" s="71">
        <f t="shared" si="5"/>
        <v>24</v>
      </c>
      <c r="F15" s="67">
        <v>0</v>
      </c>
      <c r="G15" s="67">
        <v>2</v>
      </c>
      <c r="H15" s="67">
        <v>1</v>
      </c>
      <c r="I15" s="67">
        <v>0</v>
      </c>
      <c r="J15" s="67">
        <f t="shared" si="2"/>
        <v>6</v>
      </c>
      <c r="K15" s="67">
        <f t="shared" si="2"/>
        <v>6</v>
      </c>
      <c r="L15" s="67">
        <f t="shared" si="2"/>
        <v>6</v>
      </c>
      <c r="M15" s="67">
        <f t="shared" si="6"/>
        <v>2</v>
      </c>
      <c r="N15" s="67">
        <f t="shared" si="6"/>
        <v>2</v>
      </c>
      <c r="P15" s="70">
        <f t="shared" si="7"/>
        <v>0</v>
      </c>
      <c r="Q15" s="70">
        <f t="shared" si="8"/>
        <v>0</v>
      </c>
      <c r="R15" s="70">
        <f t="shared" si="9"/>
        <v>0</v>
      </c>
      <c r="S15" s="70">
        <f t="shared" si="10"/>
        <v>0</v>
      </c>
      <c r="T15" s="70">
        <f t="shared" si="11"/>
        <v>1</v>
      </c>
      <c r="U15" s="70">
        <f t="shared" si="12"/>
        <v>1</v>
      </c>
      <c r="V15" s="66">
        <f t="shared" si="3"/>
        <v>13</v>
      </c>
      <c r="W15" s="66" t="str">
        <f t="shared" si="13"/>
        <v/>
      </c>
    </row>
    <row r="16" spans="1:23" ht="12.75" x14ac:dyDescent="0.2">
      <c r="A16" s="66">
        <v>14</v>
      </c>
      <c r="B16" s="66">
        <f t="shared" si="0"/>
        <v>3</v>
      </c>
      <c r="C16" s="67">
        <f t="shared" si="1"/>
        <v>26</v>
      </c>
      <c r="D16" s="68">
        <f t="shared" si="4"/>
        <v>2</v>
      </c>
      <c r="E16" s="71">
        <f t="shared" si="5"/>
        <v>28</v>
      </c>
      <c r="F16" s="67">
        <v>0</v>
      </c>
      <c r="G16" s="67">
        <v>1</v>
      </c>
      <c r="H16" s="67">
        <v>2</v>
      </c>
      <c r="I16" s="67">
        <v>0</v>
      </c>
      <c r="J16" s="67">
        <f t="shared" si="2"/>
        <v>6</v>
      </c>
      <c r="K16" s="67">
        <f t="shared" si="2"/>
        <v>6</v>
      </c>
      <c r="L16" s="67">
        <f t="shared" si="2"/>
        <v>6</v>
      </c>
      <c r="M16" s="67">
        <f t="shared" si="6"/>
        <v>4</v>
      </c>
      <c r="N16" s="67">
        <f t="shared" si="6"/>
        <v>4</v>
      </c>
      <c r="P16" s="70">
        <f t="shared" si="7"/>
        <v>0</v>
      </c>
      <c r="Q16" s="70">
        <f t="shared" si="8"/>
        <v>0</v>
      </c>
      <c r="R16" s="70">
        <f t="shared" si="9"/>
        <v>0</v>
      </c>
      <c r="S16" s="70">
        <f t="shared" si="10"/>
        <v>0</v>
      </c>
      <c r="T16" s="70">
        <f t="shared" si="11"/>
        <v>1</v>
      </c>
      <c r="U16" s="70">
        <f t="shared" si="12"/>
        <v>1</v>
      </c>
      <c r="V16" s="66">
        <f t="shared" si="3"/>
        <v>14</v>
      </c>
      <c r="W16" s="66" t="str">
        <f t="shared" si="13"/>
        <v/>
      </c>
    </row>
    <row r="17" spans="1:23" ht="12.75" x14ac:dyDescent="0.2">
      <c r="A17" s="66">
        <v>15</v>
      </c>
      <c r="B17" s="66">
        <f t="shared" si="0"/>
        <v>3</v>
      </c>
      <c r="C17" s="67">
        <f t="shared" si="1"/>
        <v>30</v>
      </c>
      <c r="D17" s="68">
        <f t="shared" si="4"/>
        <v>2</v>
      </c>
      <c r="E17" s="71">
        <f t="shared" si="5"/>
        <v>32</v>
      </c>
      <c r="F17" s="67">
        <v>0</v>
      </c>
      <c r="G17" s="67">
        <v>0</v>
      </c>
      <c r="H17" s="67">
        <v>3</v>
      </c>
      <c r="I17" s="67">
        <v>0</v>
      </c>
      <c r="J17" s="67">
        <f t="shared" si="2"/>
        <v>6</v>
      </c>
      <c r="K17" s="67">
        <f t="shared" si="2"/>
        <v>6</v>
      </c>
      <c r="L17" s="67">
        <f t="shared" si="2"/>
        <v>6</v>
      </c>
      <c r="M17" s="67">
        <f t="shared" si="6"/>
        <v>6</v>
      </c>
      <c r="N17" s="67">
        <f t="shared" si="6"/>
        <v>6</v>
      </c>
      <c r="P17" s="70">
        <f t="shared" si="7"/>
        <v>0</v>
      </c>
      <c r="Q17" s="70">
        <f t="shared" si="8"/>
        <v>0</v>
      </c>
      <c r="R17" s="70">
        <f t="shared" si="9"/>
        <v>0</v>
      </c>
      <c r="S17" s="70">
        <f t="shared" si="10"/>
        <v>0</v>
      </c>
      <c r="T17" s="70">
        <f t="shared" si="11"/>
        <v>1</v>
      </c>
      <c r="U17" s="70">
        <f t="shared" si="12"/>
        <v>1</v>
      </c>
      <c r="V17" s="66">
        <f t="shared" si="3"/>
        <v>15</v>
      </c>
      <c r="W17" s="66" t="str">
        <f t="shared" si="13"/>
        <v/>
      </c>
    </row>
    <row r="18" spans="1:23" ht="12.75" x14ac:dyDescent="0.2">
      <c r="A18" s="66">
        <v>16</v>
      </c>
      <c r="B18" s="66">
        <f t="shared" si="0"/>
        <v>3</v>
      </c>
      <c r="C18" s="67">
        <f t="shared" si="1"/>
        <v>35</v>
      </c>
      <c r="D18" s="68">
        <f t="shared" si="4"/>
        <v>2</v>
      </c>
      <c r="E18" s="71">
        <f t="shared" si="5"/>
        <v>37</v>
      </c>
      <c r="F18" s="67">
        <v>0</v>
      </c>
      <c r="G18" s="67">
        <v>0</v>
      </c>
      <c r="H18" s="67">
        <v>2</v>
      </c>
      <c r="I18" s="67">
        <v>1</v>
      </c>
      <c r="J18" s="67">
        <f t="shared" si="2"/>
        <v>7</v>
      </c>
      <c r="K18" s="67">
        <f t="shared" si="2"/>
        <v>7</v>
      </c>
      <c r="L18" s="67">
        <f t="shared" si="2"/>
        <v>7</v>
      </c>
      <c r="M18" s="67">
        <f t="shared" si="6"/>
        <v>7</v>
      </c>
      <c r="N18" s="67">
        <f t="shared" si="6"/>
        <v>7</v>
      </c>
      <c r="P18" s="70">
        <f t="shared" si="7"/>
        <v>0</v>
      </c>
      <c r="Q18" s="70">
        <f t="shared" si="8"/>
        <v>0</v>
      </c>
      <c r="R18" s="70">
        <f t="shared" si="9"/>
        <v>0</v>
      </c>
      <c r="S18" s="70">
        <f t="shared" si="10"/>
        <v>0</v>
      </c>
      <c r="T18" s="70">
        <f t="shared" si="11"/>
        <v>1</v>
      </c>
      <c r="U18" s="70">
        <f t="shared" si="12"/>
        <v>1</v>
      </c>
      <c r="V18" s="66">
        <f t="shared" si="3"/>
        <v>16</v>
      </c>
      <c r="W18" s="66" t="str">
        <f t="shared" si="13"/>
        <v/>
      </c>
    </row>
    <row r="19" spans="1:23" ht="12.75" x14ac:dyDescent="0.2">
      <c r="A19" s="66">
        <v>17</v>
      </c>
      <c r="B19" s="66">
        <f t="shared" si="0"/>
        <v>3</v>
      </c>
      <c r="C19" s="67">
        <f t="shared" si="1"/>
        <v>40</v>
      </c>
      <c r="D19" s="68">
        <f t="shared" si="4"/>
        <v>2</v>
      </c>
      <c r="E19" s="71">
        <f t="shared" si="5"/>
        <v>42</v>
      </c>
      <c r="F19" s="67">
        <v>0</v>
      </c>
      <c r="G19" s="67">
        <v>0</v>
      </c>
      <c r="H19" s="67">
        <v>1</v>
      </c>
      <c r="I19" s="67">
        <v>2</v>
      </c>
      <c r="J19" s="67">
        <f t="shared" si="2"/>
        <v>8</v>
      </c>
      <c r="K19" s="67">
        <f t="shared" si="2"/>
        <v>8</v>
      </c>
      <c r="L19" s="67">
        <f t="shared" si="2"/>
        <v>8</v>
      </c>
      <c r="M19" s="67">
        <f t="shared" si="6"/>
        <v>8</v>
      </c>
      <c r="N19" s="67">
        <f t="shared" si="6"/>
        <v>8</v>
      </c>
      <c r="P19" s="70">
        <f t="shared" si="7"/>
        <v>0</v>
      </c>
      <c r="Q19" s="70">
        <f t="shared" si="8"/>
        <v>0</v>
      </c>
      <c r="R19" s="70">
        <f t="shared" si="9"/>
        <v>0</v>
      </c>
      <c r="S19" s="70">
        <f t="shared" si="10"/>
        <v>0</v>
      </c>
      <c r="T19" s="70">
        <f t="shared" si="11"/>
        <v>1</v>
      </c>
      <c r="U19" s="70">
        <f t="shared" si="12"/>
        <v>1</v>
      </c>
      <c r="V19" s="66">
        <f t="shared" si="3"/>
        <v>17</v>
      </c>
      <c r="W19" s="66" t="str">
        <f t="shared" si="13"/>
        <v/>
      </c>
    </row>
    <row r="20" spans="1:23" ht="12.75" x14ac:dyDescent="0.2">
      <c r="A20" s="66">
        <v>18</v>
      </c>
      <c r="B20" s="66">
        <f t="shared" si="0"/>
        <v>3</v>
      </c>
      <c r="C20" s="67">
        <f t="shared" si="1"/>
        <v>45</v>
      </c>
      <c r="D20" s="68">
        <f t="shared" si="4"/>
        <v>2</v>
      </c>
      <c r="E20" s="71">
        <f t="shared" si="5"/>
        <v>47</v>
      </c>
      <c r="F20" s="67">
        <v>0</v>
      </c>
      <c r="G20" s="67">
        <v>0</v>
      </c>
      <c r="H20" s="67">
        <v>0</v>
      </c>
      <c r="I20" s="67">
        <v>3</v>
      </c>
      <c r="J20" s="67">
        <f t="shared" si="2"/>
        <v>9</v>
      </c>
      <c r="K20" s="67">
        <f t="shared" si="2"/>
        <v>9</v>
      </c>
      <c r="L20" s="67">
        <f t="shared" si="2"/>
        <v>9</v>
      </c>
      <c r="M20" s="67">
        <f t="shared" si="6"/>
        <v>9</v>
      </c>
      <c r="N20" s="67">
        <f t="shared" si="6"/>
        <v>9</v>
      </c>
      <c r="P20" s="70">
        <f t="shared" si="7"/>
        <v>0</v>
      </c>
      <c r="Q20" s="70">
        <f t="shared" si="8"/>
        <v>0</v>
      </c>
      <c r="R20" s="70">
        <f t="shared" si="9"/>
        <v>0</v>
      </c>
      <c r="S20" s="70">
        <f t="shared" si="10"/>
        <v>0</v>
      </c>
      <c r="T20" s="70">
        <f t="shared" si="11"/>
        <v>1</v>
      </c>
      <c r="U20" s="70">
        <f t="shared" si="12"/>
        <v>1</v>
      </c>
      <c r="V20" s="66">
        <f t="shared" si="3"/>
        <v>18</v>
      </c>
      <c r="W20" s="66" t="str">
        <f t="shared" si="13"/>
        <v/>
      </c>
    </row>
    <row r="21" spans="1:23" ht="12.75" x14ac:dyDescent="0.2">
      <c r="A21" s="66">
        <v>19</v>
      </c>
      <c r="B21" s="66">
        <f t="shared" si="0"/>
        <v>4</v>
      </c>
      <c r="C21" s="67">
        <f t="shared" si="1"/>
        <v>36</v>
      </c>
      <c r="D21" s="68">
        <f t="shared" si="4"/>
        <v>3</v>
      </c>
      <c r="E21" s="71">
        <f t="shared" si="5"/>
        <v>39</v>
      </c>
      <c r="F21" s="67">
        <v>0</v>
      </c>
      <c r="G21" s="67">
        <v>1</v>
      </c>
      <c r="H21" s="67">
        <v>3</v>
      </c>
      <c r="I21" s="67">
        <v>0</v>
      </c>
      <c r="J21" s="67">
        <f t="shared" si="2"/>
        <v>8</v>
      </c>
      <c r="K21" s="67">
        <f t="shared" si="2"/>
        <v>8</v>
      </c>
      <c r="L21" s="67">
        <f t="shared" si="2"/>
        <v>8</v>
      </c>
      <c r="M21" s="67">
        <f t="shared" si="6"/>
        <v>6</v>
      </c>
      <c r="N21" s="67">
        <f t="shared" si="6"/>
        <v>6</v>
      </c>
      <c r="P21" s="70">
        <f t="shared" si="7"/>
        <v>0</v>
      </c>
      <c r="Q21" s="70">
        <f t="shared" si="8"/>
        <v>0</v>
      </c>
      <c r="R21" s="70">
        <f t="shared" si="9"/>
        <v>0</v>
      </c>
      <c r="S21" s="70">
        <f t="shared" si="10"/>
        <v>0</v>
      </c>
      <c r="T21" s="70">
        <f t="shared" si="11"/>
        <v>2</v>
      </c>
      <c r="U21" s="70">
        <f t="shared" si="12"/>
        <v>1</v>
      </c>
      <c r="V21" s="66">
        <f t="shared" si="3"/>
        <v>19</v>
      </c>
      <c r="W21" s="66" t="str">
        <f t="shared" si="13"/>
        <v/>
      </c>
    </row>
    <row r="22" spans="1:23" ht="12.75" x14ac:dyDescent="0.2">
      <c r="A22" s="66">
        <v>20</v>
      </c>
      <c r="B22" s="66">
        <f t="shared" si="0"/>
        <v>4</v>
      </c>
      <c r="C22" s="67">
        <f t="shared" si="1"/>
        <v>40</v>
      </c>
      <c r="D22" s="68">
        <f t="shared" si="4"/>
        <v>3</v>
      </c>
      <c r="E22" s="71">
        <f t="shared" si="5"/>
        <v>43</v>
      </c>
      <c r="F22" s="67">
        <v>0</v>
      </c>
      <c r="G22" s="67">
        <v>0</v>
      </c>
      <c r="H22" s="67">
        <v>4</v>
      </c>
      <c r="I22" s="67">
        <v>0</v>
      </c>
      <c r="J22" s="67">
        <f t="shared" ref="J22:L41" si="14">$F22*1+$G22*2+$H22*2+$I22*3</f>
        <v>8</v>
      </c>
      <c r="K22" s="67">
        <f t="shared" si="14"/>
        <v>8</v>
      </c>
      <c r="L22" s="67">
        <f t="shared" si="14"/>
        <v>8</v>
      </c>
      <c r="M22" s="67">
        <f t="shared" si="6"/>
        <v>8</v>
      </c>
      <c r="N22" s="67">
        <f t="shared" si="6"/>
        <v>8</v>
      </c>
      <c r="P22" s="70">
        <f t="shared" si="7"/>
        <v>0</v>
      </c>
      <c r="Q22" s="70">
        <f t="shared" si="8"/>
        <v>0</v>
      </c>
      <c r="R22" s="70">
        <f t="shared" si="9"/>
        <v>0</v>
      </c>
      <c r="S22" s="70">
        <f t="shared" si="10"/>
        <v>0</v>
      </c>
      <c r="T22" s="70">
        <f t="shared" si="11"/>
        <v>2</v>
      </c>
      <c r="U22" s="70">
        <f t="shared" si="12"/>
        <v>1</v>
      </c>
      <c r="V22" s="66">
        <f t="shared" si="3"/>
        <v>20</v>
      </c>
      <c r="W22" s="66" t="str">
        <f t="shared" si="13"/>
        <v/>
      </c>
    </row>
    <row r="23" spans="1:23" ht="12.75" x14ac:dyDescent="0.2">
      <c r="A23" s="66">
        <v>21</v>
      </c>
      <c r="B23" s="66">
        <f t="shared" si="0"/>
        <v>4</v>
      </c>
      <c r="C23" s="67">
        <f t="shared" si="1"/>
        <v>45</v>
      </c>
      <c r="D23" s="68">
        <f t="shared" si="4"/>
        <v>3</v>
      </c>
      <c r="E23" s="71">
        <f t="shared" si="5"/>
        <v>48</v>
      </c>
      <c r="F23" s="67">
        <v>0</v>
      </c>
      <c r="G23" s="67">
        <v>0</v>
      </c>
      <c r="H23" s="67">
        <v>3</v>
      </c>
      <c r="I23" s="67">
        <v>1</v>
      </c>
      <c r="J23" s="67">
        <f t="shared" si="14"/>
        <v>9</v>
      </c>
      <c r="K23" s="67">
        <f t="shared" si="14"/>
        <v>9</v>
      </c>
      <c r="L23" s="67">
        <f t="shared" si="14"/>
        <v>9</v>
      </c>
      <c r="M23" s="67">
        <f t="shared" si="6"/>
        <v>9</v>
      </c>
      <c r="N23" s="67">
        <f t="shared" si="6"/>
        <v>9</v>
      </c>
      <c r="P23" s="70">
        <f t="shared" si="7"/>
        <v>0</v>
      </c>
      <c r="Q23" s="70">
        <f t="shared" si="8"/>
        <v>0</v>
      </c>
      <c r="R23" s="70">
        <f t="shared" si="9"/>
        <v>0</v>
      </c>
      <c r="S23" s="70">
        <f t="shared" si="10"/>
        <v>0</v>
      </c>
      <c r="T23" s="70">
        <f t="shared" si="11"/>
        <v>2</v>
      </c>
      <c r="U23" s="70">
        <f t="shared" si="12"/>
        <v>1</v>
      </c>
      <c r="V23" s="66">
        <f t="shared" si="3"/>
        <v>21</v>
      </c>
      <c r="W23" s="66" t="str">
        <f t="shared" si="13"/>
        <v/>
      </c>
    </row>
    <row r="24" spans="1:23" ht="12.75" x14ac:dyDescent="0.2">
      <c r="A24" s="66">
        <v>22</v>
      </c>
      <c r="B24" s="66">
        <f t="shared" si="0"/>
        <v>4</v>
      </c>
      <c r="C24" s="67">
        <f t="shared" si="1"/>
        <v>50</v>
      </c>
      <c r="D24" s="68">
        <f t="shared" si="4"/>
        <v>3</v>
      </c>
      <c r="E24" s="71">
        <f t="shared" si="5"/>
        <v>53</v>
      </c>
      <c r="F24" s="67">
        <v>0</v>
      </c>
      <c r="G24" s="67">
        <v>0</v>
      </c>
      <c r="H24" s="67">
        <v>2</v>
      </c>
      <c r="I24" s="67">
        <v>2</v>
      </c>
      <c r="J24" s="67">
        <f t="shared" si="14"/>
        <v>10</v>
      </c>
      <c r="K24" s="67">
        <f t="shared" si="14"/>
        <v>10</v>
      </c>
      <c r="L24" s="67">
        <f t="shared" si="14"/>
        <v>10</v>
      </c>
      <c r="M24" s="67">
        <f t="shared" si="6"/>
        <v>10</v>
      </c>
      <c r="N24" s="67">
        <f t="shared" si="6"/>
        <v>10</v>
      </c>
      <c r="P24" s="70">
        <f t="shared" si="7"/>
        <v>0</v>
      </c>
      <c r="Q24" s="70">
        <f t="shared" si="8"/>
        <v>0</v>
      </c>
      <c r="R24" s="70">
        <f t="shared" si="9"/>
        <v>0</v>
      </c>
      <c r="S24" s="70">
        <f t="shared" si="10"/>
        <v>0</v>
      </c>
      <c r="T24" s="70">
        <f t="shared" si="11"/>
        <v>2</v>
      </c>
      <c r="U24" s="70">
        <f t="shared" si="12"/>
        <v>1</v>
      </c>
      <c r="V24" s="66">
        <f t="shared" si="3"/>
        <v>22</v>
      </c>
      <c r="W24" s="66" t="str">
        <f t="shared" si="13"/>
        <v/>
      </c>
    </row>
    <row r="25" spans="1:23" ht="12.75" x14ac:dyDescent="0.2">
      <c r="A25" s="66">
        <v>23</v>
      </c>
      <c r="B25" s="66">
        <f t="shared" si="0"/>
        <v>4</v>
      </c>
      <c r="C25" s="67">
        <f t="shared" si="1"/>
        <v>55</v>
      </c>
      <c r="D25" s="68">
        <f t="shared" si="4"/>
        <v>3</v>
      </c>
      <c r="E25" s="71">
        <f t="shared" si="5"/>
        <v>58</v>
      </c>
      <c r="F25" s="67">
        <v>0</v>
      </c>
      <c r="G25" s="67">
        <v>0</v>
      </c>
      <c r="H25" s="67">
        <v>1</v>
      </c>
      <c r="I25" s="67">
        <v>3</v>
      </c>
      <c r="J25" s="67">
        <f t="shared" si="14"/>
        <v>11</v>
      </c>
      <c r="K25" s="67">
        <f t="shared" si="14"/>
        <v>11</v>
      </c>
      <c r="L25" s="67">
        <f t="shared" si="14"/>
        <v>11</v>
      </c>
      <c r="M25" s="67">
        <f t="shared" si="6"/>
        <v>11</v>
      </c>
      <c r="N25" s="67">
        <f t="shared" si="6"/>
        <v>11</v>
      </c>
      <c r="P25" s="70">
        <f t="shared" si="7"/>
        <v>0</v>
      </c>
      <c r="Q25" s="70">
        <f t="shared" si="8"/>
        <v>0</v>
      </c>
      <c r="R25" s="70">
        <f t="shared" si="9"/>
        <v>0</v>
      </c>
      <c r="S25" s="70">
        <f t="shared" si="10"/>
        <v>0</v>
      </c>
      <c r="T25" s="70">
        <f t="shared" si="11"/>
        <v>2</v>
      </c>
      <c r="U25" s="70">
        <f t="shared" si="12"/>
        <v>1</v>
      </c>
      <c r="V25" s="66">
        <f t="shared" si="3"/>
        <v>23</v>
      </c>
      <c r="W25" s="66" t="str">
        <f t="shared" si="13"/>
        <v/>
      </c>
    </row>
    <row r="26" spans="1:23" ht="12.75" x14ac:dyDescent="0.2">
      <c r="A26" s="66">
        <v>24</v>
      </c>
      <c r="B26" s="66">
        <f t="shared" si="0"/>
        <v>4</v>
      </c>
      <c r="C26" s="67">
        <f t="shared" si="1"/>
        <v>60</v>
      </c>
      <c r="D26" s="68">
        <f t="shared" si="4"/>
        <v>3</v>
      </c>
      <c r="E26" s="71">
        <f t="shared" si="5"/>
        <v>63</v>
      </c>
      <c r="F26" s="67">
        <v>0</v>
      </c>
      <c r="G26" s="67">
        <v>0</v>
      </c>
      <c r="H26" s="67">
        <v>0</v>
      </c>
      <c r="I26" s="67">
        <v>4</v>
      </c>
      <c r="J26" s="67">
        <f t="shared" si="14"/>
        <v>12</v>
      </c>
      <c r="K26" s="67">
        <f t="shared" si="14"/>
        <v>12</v>
      </c>
      <c r="L26" s="67">
        <f t="shared" si="14"/>
        <v>12</v>
      </c>
      <c r="M26" s="67">
        <f t="shared" si="6"/>
        <v>12</v>
      </c>
      <c r="N26" s="67">
        <f t="shared" si="6"/>
        <v>12</v>
      </c>
      <c r="P26" s="70">
        <f t="shared" si="7"/>
        <v>0</v>
      </c>
      <c r="Q26" s="70">
        <f t="shared" si="8"/>
        <v>0</v>
      </c>
      <c r="R26" s="70">
        <f t="shared" si="9"/>
        <v>0</v>
      </c>
      <c r="S26" s="70">
        <f t="shared" si="10"/>
        <v>0</v>
      </c>
      <c r="T26" s="70">
        <f t="shared" si="11"/>
        <v>2</v>
      </c>
      <c r="U26" s="70">
        <f t="shared" si="12"/>
        <v>1</v>
      </c>
      <c r="V26" s="66">
        <f t="shared" si="3"/>
        <v>24</v>
      </c>
      <c r="W26" s="66" t="str">
        <f t="shared" si="13"/>
        <v/>
      </c>
    </row>
    <row r="27" spans="1:23" ht="12.75" x14ac:dyDescent="0.2">
      <c r="A27" s="66">
        <v>25</v>
      </c>
      <c r="B27" s="66">
        <f t="shared" si="0"/>
        <v>5</v>
      </c>
      <c r="C27" s="67">
        <f t="shared" si="1"/>
        <v>50</v>
      </c>
      <c r="D27" s="68">
        <f t="shared" si="4"/>
        <v>4</v>
      </c>
      <c r="E27" s="71">
        <f t="shared" si="5"/>
        <v>54</v>
      </c>
      <c r="F27" s="67">
        <v>0</v>
      </c>
      <c r="G27" s="67">
        <v>0</v>
      </c>
      <c r="H27" s="67">
        <v>5</v>
      </c>
      <c r="I27" s="67">
        <v>0</v>
      </c>
      <c r="J27" s="67">
        <f t="shared" si="14"/>
        <v>10</v>
      </c>
      <c r="K27" s="67">
        <f t="shared" si="14"/>
        <v>10</v>
      </c>
      <c r="L27" s="67">
        <f t="shared" si="14"/>
        <v>10</v>
      </c>
      <c r="M27" s="67">
        <f t="shared" si="6"/>
        <v>10</v>
      </c>
      <c r="N27" s="67">
        <f t="shared" si="6"/>
        <v>10</v>
      </c>
      <c r="P27" s="70">
        <f t="shared" si="7"/>
        <v>0</v>
      </c>
      <c r="Q27" s="70">
        <f t="shared" si="8"/>
        <v>0</v>
      </c>
      <c r="R27" s="70">
        <f t="shared" si="9"/>
        <v>0</v>
      </c>
      <c r="S27" s="70">
        <f t="shared" si="10"/>
        <v>1</v>
      </c>
      <c r="T27" s="70">
        <f t="shared" si="11"/>
        <v>2</v>
      </c>
      <c r="U27" s="70">
        <f t="shared" si="12"/>
        <v>1</v>
      </c>
      <c r="V27" s="66">
        <f t="shared" si="3"/>
        <v>25</v>
      </c>
      <c r="W27" s="66" t="str">
        <f t="shared" si="13"/>
        <v/>
      </c>
    </row>
    <row r="28" spans="1:23" ht="12.75" x14ac:dyDescent="0.2">
      <c r="A28" s="66">
        <v>26</v>
      </c>
      <c r="B28" s="66">
        <f t="shared" si="0"/>
        <v>5</v>
      </c>
      <c r="C28" s="67">
        <f t="shared" si="1"/>
        <v>55</v>
      </c>
      <c r="D28" s="68">
        <f t="shared" si="4"/>
        <v>4</v>
      </c>
      <c r="E28" s="71">
        <f t="shared" si="5"/>
        <v>59</v>
      </c>
      <c r="F28" s="67">
        <v>0</v>
      </c>
      <c r="G28" s="67">
        <v>0</v>
      </c>
      <c r="H28" s="67">
        <v>4</v>
      </c>
      <c r="I28" s="67">
        <v>1</v>
      </c>
      <c r="J28" s="67">
        <f t="shared" si="14"/>
        <v>11</v>
      </c>
      <c r="K28" s="67">
        <f t="shared" si="14"/>
        <v>11</v>
      </c>
      <c r="L28" s="67">
        <f t="shared" si="14"/>
        <v>11</v>
      </c>
      <c r="M28" s="67">
        <f t="shared" si="6"/>
        <v>11</v>
      </c>
      <c r="N28" s="67">
        <f t="shared" si="6"/>
        <v>11</v>
      </c>
      <c r="P28" s="70">
        <f t="shared" si="7"/>
        <v>0</v>
      </c>
      <c r="Q28" s="70">
        <f t="shared" si="8"/>
        <v>0</v>
      </c>
      <c r="R28" s="70">
        <f t="shared" si="9"/>
        <v>0</v>
      </c>
      <c r="S28" s="70">
        <f t="shared" si="10"/>
        <v>1</v>
      </c>
      <c r="T28" s="70">
        <f t="shared" si="11"/>
        <v>2</v>
      </c>
      <c r="U28" s="70">
        <f t="shared" si="12"/>
        <v>1</v>
      </c>
      <c r="V28" s="66">
        <f t="shared" si="3"/>
        <v>26</v>
      </c>
      <c r="W28" s="66" t="str">
        <f t="shared" si="13"/>
        <v/>
      </c>
    </row>
    <row r="29" spans="1:23" ht="12.75" x14ac:dyDescent="0.2">
      <c r="A29" s="66">
        <v>27</v>
      </c>
      <c r="B29" s="66">
        <f t="shared" si="0"/>
        <v>5</v>
      </c>
      <c r="C29" s="67">
        <f t="shared" si="1"/>
        <v>60</v>
      </c>
      <c r="D29" s="68">
        <f t="shared" si="4"/>
        <v>4</v>
      </c>
      <c r="E29" s="71">
        <f t="shared" si="5"/>
        <v>64</v>
      </c>
      <c r="F29" s="67">
        <v>0</v>
      </c>
      <c r="G29" s="67">
        <v>0</v>
      </c>
      <c r="H29" s="67">
        <v>3</v>
      </c>
      <c r="I29" s="67">
        <v>2</v>
      </c>
      <c r="J29" s="67">
        <f t="shared" si="14"/>
        <v>12</v>
      </c>
      <c r="K29" s="67">
        <f t="shared" si="14"/>
        <v>12</v>
      </c>
      <c r="L29" s="67">
        <f t="shared" si="14"/>
        <v>12</v>
      </c>
      <c r="M29" s="67">
        <f t="shared" si="6"/>
        <v>12</v>
      </c>
      <c r="N29" s="67">
        <f t="shared" si="6"/>
        <v>12</v>
      </c>
      <c r="P29" s="70">
        <f t="shared" si="7"/>
        <v>0</v>
      </c>
      <c r="Q29" s="70">
        <f t="shared" si="8"/>
        <v>0</v>
      </c>
      <c r="R29" s="70">
        <f t="shared" si="9"/>
        <v>0</v>
      </c>
      <c r="S29" s="70">
        <f t="shared" si="10"/>
        <v>1</v>
      </c>
      <c r="T29" s="70">
        <f t="shared" si="11"/>
        <v>2</v>
      </c>
      <c r="U29" s="70">
        <f t="shared" si="12"/>
        <v>1</v>
      </c>
      <c r="V29" s="66">
        <f t="shared" si="3"/>
        <v>27</v>
      </c>
      <c r="W29" s="66" t="str">
        <f t="shared" si="13"/>
        <v/>
      </c>
    </row>
    <row r="30" spans="1:23" ht="12.75" x14ac:dyDescent="0.2">
      <c r="A30" s="66">
        <v>28</v>
      </c>
      <c r="B30" s="66">
        <f t="shared" si="0"/>
        <v>5</v>
      </c>
      <c r="C30" s="67">
        <f t="shared" si="1"/>
        <v>65</v>
      </c>
      <c r="D30" s="68">
        <f t="shared" si="4"/>
        <v>4</v>
      </c>
      <c r="E30" s="71">
        <f t="shared" si="5"/>
        <v>69</v>
      </c>
      <c r="F30" s="67">
        <v>0</v>
      </c>
      <c r="G30" s="67">
        <v>0</v>
      </c>
      <c r="H30" s="67">
        <v>2</v>
      </c>
      <c r="I30" s="67">
        <v>3</v>
      </c>
      <c r="J30" s="67">
        <f t="shared" si="14"/>
        <v>13</v>
      </c>
      <c r="K30" s="67">
        <f t="shared" si="14"/>
        <v>13</v>
      </c>
      <c r="L30" s="67">
        <f t="shared" si="14"/>
        <v>13</v>
      </c>
      <c r="M30" s="67">
        <f t="shared" si="6"/>
        <v>13</v>
      </c>
      <c r="N30" s="67">
        <f t="shared" si="6"/>
        <v>13</v>
      </c>
      <c r="P30" s="70">
        <f t="shared" si="7"/>
        <v>0</v>
      </c>
      <c r="Q30" s="70">
        <f t="shared" si="8"/>
        <v>0</v>
      </c>
      <c r="R30" s="70">
        <f t="shared" si="9"/>
        <v>0</v>
      </c>
      <c r="S30" s="70">
        <f t="shared" si="10"/>
        <v>1</v>
      </c>
      <c r="T30" s="70">
        <f t="shared" si="11"/>
        <v>2</v>
      </c>
      <c r="U30" s="70">
        <f t="shared" si="12"/>
        <v>1</v>
      </c>
      <c r="V30" s="66">
        <f t="shared" si="3"/>
        <v>28</v>
      </c>
      <c r="W30" s="66" t="str">
        <f t="shared" si="13"/>
        <v/>
      </c>
    </row>
    <row r="31" spans="1:23" ht="12.75" x14ac:dyDescent="0.2">
      <c r="A31" s="66">
        <v>29</v>
      </c>
      <c r="B31" s="66">
        <f t="shared" si="0"/>
        <v>5</v>
      </c>
      <c r="C31" s="67">
        <f t="shared" si="1"/>
        <v>70</v>
      </c>
      <c r="D31" s="68">
        <f t="shared" si="4"/>
        <v>4</v>
      </c>
      <c r="E31" s="71">
        <f t="shared" si="5"/>
        <v>74</v>
      </c>
      <c r="F31" s="67">
        <v>0</v>
      </c>
      <c r="G31" s="67">
        <v>0</v>
      </c>
      <c r="H31" s="67">
        <v>1</v>
      </c>
      <c r="I31" s="67">
        <v>4</v>
      </c>
      <c r="J31" s="67">
        <f t="shared" si="14"/>
        <v>14</v>
      </c>
      <c r="K31" s="67">
        <f t="shared" si="14"/>
        <v>14</v>
      </c>
      <c r="L31" s="67">
        <f t="shared" si="14"/>
        <v>14</v>
      </c>
      <c r="M31" s="67">
        <f t="shared" si="6"/>
        <v>14</v>
      </c>
      <c r="N31" s="67">
        <f t="shared" si="6"/>
        <v>14</v>
      </c>
      <c r="P31" s="70">
        <f t="shared" si="7"/>
        <v>0</v>
      </c>
      <c r="Q31" s="70">
        <f t="shared" si="8"/>
        <v>0</v>
      </c>
      <c r="R31" s="70">
        <f t="shared" si="9"/>
        <v>0</v>
      </c>
      <c r="S31" s="70">
        <f t="shared" si="10"/>
        <v>1</v>
      </c>
      <c r="T31" s="70">
        <f t="shared" si="11"/>
        <v>2</v>
      </c>
      <c r="U31" s="70">
        <f t="shared" si="12"/>
        <v>1</v>
      </c>
      <c r="V31" s="66">
        <f t="shared" si="3"/>
        <v>29</v>
      </c>
      <c r="W31" s="66" t="str">
        <f t="shared" si="13"/>
        <v/>
      </c>
    </row>
    <row r="32" spans="1:23" ht="12.75" x14ac:dyDescent="0.2">
      <c r="A32" s="66">
        <v>30</v>
      </c>
      <c r="B32" s="66">
        <f t="shared" si="0"/>
        <v>5</v>
      </c>
      <c r="C32" s="67">
        <f t="shared" si="1"/>
        <v>75</v>
      </c>
      <c r="D32" s="68">
        <f t="shared" si="4"/>
        <v>4</v>
      </c>
      <c r="E32" s="71">
        <f t="shared" si="5"/>
        <v>79</v>
      </c>
      <c r="F32" s="67">
        <v>0</v>
      </c>
      <c r="G32" s="67">
        <v>0</v>
      </c>
      <c r="H32" s="67">
        <v>0</v>
      </c>
      <c r="I32" s="67">
        <v>5</v>
      </c>
      <c r="J32" s="67">
        <f t="shared" si="14"/>
        <v>15</v>
      </c>
      <c r="K32" s="67">
        <f t="shared" si="14"/>
        <v>15</v>
      </c>
      <c r="L32" s="67">
        <f t="shared" si="14"/>
        <v>15</v>
      </c>
      <c r="M32" s="67">
        <f t="shared" si="6"/>
        <v>15</v>
      </c>
      <c r="N32" s="67">
        <f t="shared" si="6"/>
        <v>15</v>
      </c>
      <c r="P32" s="70">
        <f t="shared" si="7"/>
        <v>0</v>
      </c>
      <c r="Q32" s="70">
        <f t="shared" si="8"/>
        <v>0</v>
      </c>
      <c r="R32" s="70">
        <f t="shared" si="9"/>
        <v>0</v>
      </c>
      <c r="S32" s="70">
        <f t="shared" si="10"/>
        <v>1</v>
      </c>
      <c r="T32" s="70">
        <f t="shared" si="11"/>
        <v>2</v>
      </c>
      <c r="U32" s="70">
        <f t="shared" si="12"/>
        <v>1</v>
      </c>
      <c r="V32" s="66">
        <f t="shared" si="3"/>
        <v>30</v>
      </c>
      <c r="W32" s="66" t="str">
        <f t="shared" si="13"/>
        <v/>
      </c>
    </row>
    <row r="33" spans="1:23" ht="12.75" x14ac:dyDescent="0.2">
      <c r="A33" s="66">
        <v>31</v>
      </c>
      <c r="B33" s="66">
        <f t="shared" si="0"/>
        <v>6</v>
      </c>
      <c r="C33" s="67">
        <f t="shared" si="1"/>
        <v>65</v>
      </c>
      <c r="D33" s="68">
        <f t="shared" si="4"/>
        <v>5</v>
      </c>
      <c r="E33" s="71">
        <f t="shared" si="5"/>
        <v>70</v>
      </c>
      <c r="F33" s="67">
        <v>0</v>
      </c>
      <c r="G33" s="67">
        <v>0</v>
      </c>
      <c r="H33" s="67">
        <v>5</v>
      </c>
      <c r="I33" s="67">
        <v>1</v>
      </c>
      <c r="J33" s="67">
        <f t="shared" si="14"/>
        <v>13</v>
      </c>
      <c r="K33" s="67">
        <f t="shared" si="14"/>
        <v>13</v>
      </c>
      <c r="L33" s="67">
        <f t="shared" si="14"/>
        <v>13</v>
      </c>
      <c r="M33" s="67">
        <f t="shared" si="6"/>
        <v>13</v>
      </c>
      <c r="N33" s="67">
        <f t="shared" si="6"/>
        <v>13</v>
      </c>
      <c r="P33" s="70">
        <f t="shared" si="7"/>
        <v>0</v>
      </c>
      <c r="Q33" s="70">
        <f t="shared" si="8"/>
        <v>0</v>
      </c>
      <c r="R33" s="70">
        <f t="shared" si="9"/>
        <v>0</v>
      </c>
      <c r="S33" s="70">
        <f t="shared" si="10"/>
        <v>2</v>
      </c>
      <c r="T33" s="70">
        <f t="shared" si="11"/>
        <v>2</v>
      </c>
      <c r="U33" s="70">
        <f t="shared" si="12"/>
        <v>1</v>
      </c>
      <c r="V33" s="66">
        <f t="shared" si="3"/>
        <v>31</v>
      </c>
      <c r="W33" s="66" t="str">
        <f t="shared" si="13"/>
        <v/>
      </c>
    </row>
    <row r="34" spans="1:23" ht="12.75" x14ac:dyDescent="0.2">
      <c r="A34" s="66">
        <v>32</v>
      </c>
      <c r="B34" s="66">
        <f t="shared" si="0"/>
        <v>6</v>
      </c>
      <c r="C34" s="67">
        <f t="shared" si="1"/>
        <v>70</v>
      </c>
      <c r="D34" s="68">
        <f t="shared" si="4"/>
        <v>5</v>
      </c>
      <c r="E34" s="71">
        <f t="shared" si="5"/>
        <v>75</v>
      </c>
      <c r="F34" s="67">
        <v>0</v>
      </c>
      <c r="G34" s="67">
        <v>0</v>
      </c>
      <c r="H34" s="67">
        <v>4</v>
      </c>
      <c r="I34" s="67">
        <v>2</v>
      </c>
      <c r="J34" s="67">
        <f t="shared" si="14"/>
        <v>14</v>
      </c>
      <c r="K34" s="67">
        <f t="shared" si="14"/>
        <v>14</v>
      </c>
      <c r="L34" s="67">
        <f t="shared" si="14"/>
        <v>14</v>
      </c>
      <c r="M34" s="67">
        <f t="shared" si="6"/>
        <v>14</v>
      </c>
      <c r="N34" s="67">
        <f t="shared" si="6"/>
        <v>14</v>
      </c>
      <c r="P34" s="70">
        <f t="shared" si="7"/>
        <v>0</v>
      </c>
      <c r="Q34" s="70">
        <f t="shared" si="8"/>
        <v>0</v>
      </c>
      <c r="R34" s="70">
        <f t="shared" si="9"/>
        <v>0</v>
      </c>
      <c r="S34" s="70">
        <f t="shared" si="10"/>
        <v>2</v>
      </c>
      <c r="T34" s="70">
        <f t="shared" si="11"/>
        <v>2</v>
      </c>
      <c r="U34" s="70">
        <f t="shared" si="12"/>
        <v>1</v>
      </c>
      <c r="V34" s="66">
        <f t="shared" si="3"/>
        <v>32</v>
      </c>
      <c r="W34" s="66" t="str">
        <f t="shared" si="13"/>
        <v/>
      </c>
    </row>
    <row r="35" spans="1:23" ht="12.75" x14ac:dyDescent="0.2">
      <c r="A35" s="66">
        <v>33</v>
      </c>
      <c r="B35" s="66">
        <f t="shared" si="0"/>
        <v>6</v>
      </c>
      <c r="C35" s="67">
        <f t="shared" si="1"/>
        <v>75</v>
      </c>
      <c r="D35" s="68">
        <f t="shared" si="4"/>
        <v>5</v>
      </c>
      <c r="E35" s="71">
        <f t="shared" si="5"/>
        <v>80</v>
      </c>
      <c r="F35" s="67">
        <v>0</v>
      </c>
      <c r="G35" s="67">
        <v>0</v>
      </c>
      <c r="H35" s="67">
        <v>3</v>
      </c>
      <c r="I35" s="67">
        <v>3</v>
      </c>
      <c r="J35" s="67">
        <f t="shared" si="14"/>
        <v>15</v>
      </c>
      <c r="K35" s="67">
        <f t="shared" si="14"/>
        <v>15</v>
      </c>
      <c r="L35" s="67">
        <f t="shared" si="14"/>
        <v>15</v>
      </c>
      <c r="M35" s="67">
        <f t="shared" ref="M35:N66" si="15">$H35*2+$I35*3</f>
        <v>15</v>
      </c>
      <c r="N35" s="67">
        <f t="shared" si="15"/>
        <v>15</v>
      </c>
      <c r="P35" s="70">
        <f t="shared" si="7"/>
        <v>0</v>
      </c>
      <c r="Q35" s="70">
        <f t="shared" si="8"/>
        <v>0</v>
      </c>
      <c r="R35" s="70">
        <f t="shared" si="9"/>
        <v>0</v>
      </c>
      <c r="S35" s="70">
        <f t="shared" si="10"/>
        <v>2</v>
      </c>
      <c r="T35" s="70">
        <f t="shared" si="11"/>
        <v>2</v>
      </c>
      <c r="U35" s="70">
        <f t="shared" si="12"/>
        <v>1</v>
      </c>
      <c r="V35" s="66">
        <f t="shared" si="3"/>
        <v>33</v>
      </c>
      <c r="W35" s="66" t="str">
        <f t="shared" si="13"/>
        <v/>
      </c>
    </row>
    <row r="36" spans="1:23" ht="12.75" x14ac:dyDescent="0.2">
      <c r="A36" s="66">
        <v>34</v>
      </c>
      <c r="B36" s="66">
        <f t="shared" si="0"/>
        <v>6</v>
      </c>
      <c r="C36" s="67">
        <f t="shared" si="1"/>
        <v>80</v>
      </c>
      <c r="D36" s="68">
        <f t="shared" si="4"/>
        <v>5</v>
      </c>
      <c r="E36" s="71">
        <f t="shared" si="5"/>
        <v>85</v>
      </c>
      <c r="F36" s="67">
        <v>0</v>
      </c>
      <c r="G36" s="67">
        <v>0</v>
      </c>
      <c r="H36" s="67">
        <v>2</v>
      </c>
      <c r="I36" s="67">
        <v>4</v>
      </c>
      <c r="J36" s="67">
        <f t="shared" si="14"/>
        <v>16</v>
      </c>
      <c r="K36" s="67">
        <f t="shared" si="14"/>
        <v>16</v>
      </c>
      <c r="L36" s="67">
        <f t="shared" si="14"/>
        <v>16</v>
      </c>
      <c r="M36" s="67">
        <f t="shared" si="15"/>
        <v>16</v>
      </c>
      <c r="N36" s="67">
        <f t="shared" si="15"/>
        <v>16</v>
      </c>
      <c r="P36" s="70">
        <f t="shared" si="7"/>
        <v>0</v>
      </c>
      <c r="Q36" s="70">
        <f t="shared" si="8"/>
        <v>0</v>
      </c>
      <c r="R36" s="70">
        <f t="shared" si="9"/>
        <v>0</v>
      </c>
      <c r="S36" s="70">
        <f t="shared" si="10"/>
        <v>2</v>
      </c>
      <c r="T36" s="70">
        <f t="shared" si="11"/>
        <v>2</v>
      </c>
      <c r="U36" s="70">
        <f t="shared" si="12"/>
        <v>1</v>
      </c>
      <c r="V36" s="66">
        <f t="shared" si="3"/>
        <v>34</v>
      </c>
      <c r="W36" s="66" t="str">
        <f t="shared" si="13"/>
        <v/>
      </c>
    </row>
    <row r="37" spans="1:23" ht="12.75" x14ac:dyDescent="0.2">
      <c r="A37" s="66">
        <v>35</v>
      </c>
      <c r="B37" s="66">
        <f t="shared" si="0"/>
        <v>6</v>
      </c>
      <c r="C37" s="67">
        <f t="shared" si="1"/>
        <v>85</v>
      </c>
      <c r="D37" s="68">
        <f t="shared" si="4"/>
        <v>5</v>
      </c>
      <c r="E37" s="71">
        <f t="shared" si="5"/>
        <v>90</v>
      </c>
      <c r="F37" s="67">
        <v>0</v>
      </c>
      <c r="G37" s="67">
        <v>0</v>
      </c>
      <c r="H37" s="67">
        <v>1</v>
      </c>
      <c r="I37" s="67">
        <v>5</v>
      </c>
      <c r="J37" s="67">
        <f t="shared" si="14"/>
        <v>17</v>
      </c>
      <c r="K37" s="67">
        <f t="shared" si="14"/>
        <v>17</v>
      </c>
      <c r="L37" s="67">
        <f t="shared" si="14"/>
        <v>17</v>
      </c>
      <c r="M37" s="67">
        <f t="shared" si="15"/>
        <v>17</v>
      </c>
      <c r="N37" s="67">
        <f t="shared" si="15"/>
        <v>17</v>
      </c>
      <c r="P37" s="70">
        <f t="shared" si="7"/>
        <v>0</v>
      </c>
      <c r="Q37" s="70">
        <f t="shared" si="8"/>
        <v>0</v>
      </c>
      <c r="R37" s="70">
        <f t="shared" si="9"/>
        <v>0</v>
      </c>
      <c r="S37" s="70">
        <f t="shared" si="10"/>
        <v>2</v>
      </c>
      <c r="T37" s="70">
        <f t="shared" si="11"/>
        <v>2</v>
      </c>
      <c r="U37" s="70">
        <f t="shared" si="12"/>
        <v>1</v>
      </c>
      <c r="V37" s="66">
        <f t="shared" si="3"/>
        <v>35</v>
      </c>
      <c r="W37" s="66" t="str">
        <f t="shared" si="13"/>
        <v/>
      </c>
    </row>
    <row r="38" spans="1:23" ht="12.75" x14ac:dyDescent="0.2">
      <c r="A38" s="66">
        <v>36</v>
      </c>
      <c r="B38" s="66">
        <f t="shared" si="0"/>
        <v>6</v>
      </c>
      <c r="C38" s="67">
        <f t="shared" si="1"/>
        <v>90</v>
      </c>
      <c r="D38" s="68">
        <f t="shared" si="4"/>
        <v>5</v>
      </c>
      <c r="E38" s="71">
        <f t="shared" si="5"/>
        <v>95</v>
      </c>
      <c r="F38" s="67">
        <v>0</v>
      </c>
      <c r="G38" s="67">
        <v>0</v>
      </c>
      <c r="H38" s="67">
        <v>0</v>
      </c>
      <c r="I38" s="67">
        <v>6</v>
      </c>
      <c r="J38" s="67">
        <f t="shared" si="14"/>
        <v>18</v>
      </c>
      <c r="K38" s="67">
        <f t="shared" si="14"/>
        <v>18</v>
      </c>
      <c r="L38" s="67">
        <f t="shared" si="14"/>
        <v>18</v>
      </c>
      <c r="M38" s="67">
        <f t="shared" si="15"/>
        <v>18</v>
      </c>
      <c r="N38" s="67">
        <f t="shared" si="15"/>
        <v>18</v>
      </c>
      <c r="P38" s="70">
        <f t="shared" si="7"/>
        <v>0</v>
      </c>
      <c r="Q38" s="70">
        <f t="shared" si="8"/>
        <v>0</v>
      </c>
      <c r="R38" s="70">
        <f t="shared" si="9"/>
        <v>0</v>
      </c>
      <c r="S38" s="70">
        <f t="shared" si="10"/>
        <v>2</v>
      </c>
      <c r="T38" s="70">
        <f t="shared" si="11"/>
        <v>2</v>
      </c>
      <c r="U38" s="70">
        <f t="shared" si="12"/>
        <v>1</v>
      </c>
      <c r="V38" s="66">
        <f t="shared" si="3"/>
        <v>36</v>
      </c>
      <c r="W38" s="66" t="str">
        <f t="shared" si="13"/>
        <v/>
      </c>
    </row>
    <row r="39" spans="1:23" ht="12.75" x14ac:dyDescent="0.2">
      <c r="A39" s="66">
        <v>37</v>
      </c>
      <c r="B39" s="66">
        <f t="shared" si="0"/>
        <v>7</v>
      </c>
      <c r="C39" s="67">
        <f t="shared" si="1"/>
        <v>80</v>
      </c>
      <c r="D39" s="68">
        <f t="shared" si="4"/>
        <v>6</v>
      </c>
      <c r="E39" s="71">
        <f t="shared" si="5"/>
        <v>86</v>
      </c>
      <c r="F39" s="67">
        <v>0</v>
      </c>
      <c r="G39" s="67">
        <v>0</v>
      </c>
      <c r="H39" s="67">
        <v>5</v>
      </c>
      <c r="I39" s="67">
        <v>2</v>
      </c>
      <c r="J39" s="67">
        <f t="shared" si="14"/>
        <v>16</v>
      </c>
      <c r="K39" s="67">
        <f t="shared" si="14"/>
        <v>16</v>
      </c>
      <c r="L39" s="67">
        <f t="shared" si="14"/>
        <v>16</v>
      </c>
      <c r="M39" s="67">
        <f t="shared" si="15"/>
        <v>16</v>
      </c>
      <c r="N39" s="67">
        <f t="shared" si="15"/>
        <v>16</v>
      </c>
      <c r="P39" s="70">
        <f t="shared" si="7"/>
        <v>0</v>
      </c>
      <c r="Q39" s="70">
        <f t="shared" si="8"/>
        <v>0</v>
      </c>
      <c r="R39" s="70">
        <f t="shared" si="9"/>
        <v>0</v>
      </c>
      <c r="S39" s="70">
        <f t="shared" si="10"/>
        <v>3</v>
      </c>
      <c r="T39" s="70">
        <f t="shared" si="11"/>
        <v>2</v>
      </c>
      <c r="U39" s="70">
        <f t="shared" si="12"/>
        <v>1</v>
      </c>
      <c r="V39" s="66">
        <f t="shared" si="3"/>
        <v>37</v>
      </c>
      <c r="W39" s="66" t="str">
        <f t="shared" si="13"/>
        <v/>
      </c>
    </row>
    <row r="40" spans="1:23" ht="12.75" x14ac:dyDescent="0.2">
      <c r="A40" s="66">
        <v>38</v>
      </c>
      <c r="B40" s="66">
        <f t="shared" si="0"/>
        <v>7</v>
      </c>
      <c r="C40" s="67">
        <f t="shared" si="1"/>
        <v>85</v>
      </c>
      <c r="D40" s="68">
        <f t="shared" si="4"/>
        <v>6</v>
      </c>
      <c r="E40" s="71">
        <f t="shared" si="5"/>
        <v>91</v>
      </c>
      <c r="F40" s="67">
        <v>0</v>
      </c>
      <c r="G40" s="67">
        <v>0</v>
      </c>
      <c r="H40" s="67">
        <v>4</v>
      </c>
      <c r="I40" s="67">
        <v>3</v>
      </c>
      <c r="J40" s="67">
        <f t="shared" si="14"/>
        <v>17</v>
      </c>
      <c r="K40" s="67">
        <f t="shared" si="14"/>
        <v>17</v>
      </c>
      <c r="L40" s="67">
        <f t="shared" si="14"/>
        <v>17</v>
      </c>
      <c r="M40" s="67">
        <f t="shared" si="15"/>
        <v>17</v>
      </c>
      <c r="N40" s="67">
        <f t="shared" si="15"/>
        <v>17</v>
      </c>
      <c r="P40" s="70">
        <f t="shared" si="7"/>
        <v>0</v>
      </c>
      <c r="Q40" s="70">
        <f t="shared" si="8"/>
        <v>0</v>
      </c>
      <c r="R40" s="70">
        <f t="shared" si="9"/>
        <v>0</v>
      </c>
      <c r="S40" s="70">
        <f t="shared" si="10"/>
        <v>3</v>
      </c>
      <c r="T40" s="70">
        <f t="shared" si="11"/>
        <v>2</v>
      </c>
      <c r="U40" s="70">
        <f t="shared" si="12"/>
        <v>1</v>
      </c>
      <c r="V40" s="66">
        <f t="shared" si="3"/>
        <v>38</v>
      </c>
      <c r="W40" s="66" t="str">
        <f t="shared" si="13"/>
        <v/>
      </c>
    </row>
    <row r="41" spans="1:23" ht="12.75" x14ac:dyDescent="0.2">
      <c r="A41" s="66">
        <v>39</v>
      </c>
      <c r="B41" s="66">
        <f t="shared" si="0"/>
        <v>7</v>
      </c>
      <c r="C41" s="67">
        <f t="shared" si="1"/>
        <v>90</v>
      </c>
      <c r="D41" s="68">
        <f t="shared" si="4"/>
        <v>6</v>
      </c>
      <c r="E41" s="71">
        <f t="shared" si="5"/>
        <v>96</v>
      </c>
      <c r="F41" s="67">
        <v>0</v>
      </c>
      <c r="G41" s="67">
        <v>0</v>
      </c>
      <c r="H41" s="67">
        <v>3</v>
      </c>
      <c r="I41" s="67">
        <v>4</v>
      </c>
      <c r="J41" s="67">
        <f t="shared" si="14"/>
        <v>18</v>
      </c>
      <c r="K41" s="67">
        <f t="shared" si="14"/>
        <v>18</v>
      </c>
      <c r="L41" s="67">
        <f t="shared" si="14"/>
        <v>18</v>
      </c>
      <c r="M41" s="67">
        <f t="shared" si="15"/>
        <v>18</v>
      </c>
      <c r="N41" s="67">
        <f t="shared" si="15"/>
        <v>18</v>
      </c>
      <c r="P41" s="70">
        <f t="shared" si="7"/>
        <v>0</v>
      </c>
      <c r="Q41" s="70">
        <f t="shared" si="8"/>
        <v>0</v>
      </c>
      <c r="R41" s="70">
        <f t="shared" si="9"/>
        <v>0</v>
      </c>
      <c r="S41" s="70">
        <f t="shared" si="10"/>
        <v>3</v>
      </c>
      <c r="T41" s="70">
        <f t="shared" si="11"/>
        <v>2</v>
      </c>
      <c r="U41" s="70">
        <f t="shared" si="12"/>
        <v>1</v>
      </c>
      <c r="V41" s="66">
        <f t="shared" si="3"/>
        <v>39</v>
      </c>
      <c r="W41" s="66" t="str">
        <f t="shared" si="13"/>
        <v/>
      </c>
    </row>
    <row r="42" spans="1:23" ht="12.75" x14ac:dyDescent="0.2">
      <c r="A42" s="66">
        <v>40</v>
      </c>
      <c r="B42" s="66">
        <f t="shared" si="0"/>
        <v>7</v>
      </c>
      <c r="C42" s="67">
        <f t="shared" si="1"/>
        <v>95</v>
      </c>
      <c r="D42" s="68">
        <f t="shared" si="4"/>
        <v>6</v>
      </c>
      <c r="E42" s="71">
        <f t="shared" si="5"/>
        <v>101</v>
      </c>
      <c r="F42" s="67">
        <v>0</v>
      </c>
      <c r="G42" s="67">
        <v>0</v>
      </c>
      <c r="H42" s="67">
        <v>2</v>
      </c>
      <c r="I42" s="67">
        <v>5</v>
      </c>
      <c r="J42" s="67">
        <f t="shared" ref="J42:L61" si="16">$F42*1+$G42*2+$H42*2+$I42*3</f>
        <v>19</v>
      </c>
      <c r="K42" s="67">
        <f t="shared" si="16"/>
        <v>19</v>
      </c>
      <c r="L42" s="67">
        <f t="shared" si="16"/>
        <v>19</v>
      </c>
      <c r="M42" s="67">
        <f t="shared" si="15"/>
        <v>19</v>
      </c>
      <c r="N42" s="67">
        <f t="shared" si="15"/>
        <v>19</v>
      </c>
      <c r="P42" s="70">
        <f t="shared" si="7"/>
        <v>0</v>
      </c>
      <c r="Q42" s="70">
        <f t="shared" si="8"/>
        <v>0</v>
      </c>
      <c r="R42" s="70">
        <f t="shared" si="9"/>
        <v>0</v>
      </c>
      <c r="S42" s="70">
        <f t="shared" si="10"/>
        <v>3</v>
      </c>
      <c r="T42" s="70">
        <f t="shared" si="11"/>
        <v>2</v>
      </c>
      <c r="U42" s="70">
        <f t="shared" si="12"/>
        <v>1</v>
      </c>
      <c r="V42" s="66">
        <f t="shared" si="3"/>
        <v>40</v>
      </c>
      <c r="W42" s="66" t="str">
        <f t="shared" si="13"/>
        <v/>
      </c>
    </row>
    <row r="43" spans="1:23" ht="12.75" x14ac:dyDescent="0.2">
      <c r="A43" s="66">
        <v>41</v>
      </c>
      <c r="B43" s="66">
        <f t="shared" si="0"/>
        <v>7</v>
      </c>
      <c r="C43" s="67">
        <f t="shared" si="1"/>
        <v>100</v>
      </c>
      <c r="D43" s="68">
        <f t="shared" si="4"/>
        <v>6</v>
      </c>
      <c r="E43" s="71">
        <f t="shared" si="5"/>
        <v>106</v>
      </c>
      <c r="F43" s="67">
        <v>0</v>
      </c>
      <c r="G43" s="67">
        <v>0</v>
      </c>
      <c r="H43" s="67">
        <v>1</v>
      </c>
      <c r="I43" s="67">
        <v>6</v>
      </c>
      <c r="J43" s="67">
        <f t="shared" si="16"/>
        <v>20</v>
      </c>
      <c r="K43" s="67">
        <f t="shared" si="16"/>
        <v>20</v>
      </c>
      <c r="L43" s="67">
        <f t="shared" si="16"/>
        <v>20</v>
      </c>
      <c r="M43" s="67">
        <f t="shared" si="15"/>
        <v>20</v>
      </c>
      <c r="N43" s="67">
        <f t="shared" si="15"/>
        <v>20</v>
      </c>
      <c r="P43" s="70">
        <f t="shared" si="7"/>
        <v>0</v>
      </c>
      <c r="Q43" s="70">
        <f t="shared" si="8"/>
        <v>0</v>
      </c>
      <c r="R43" s="70">
        <f t="shared" si="9"/>
        <v>0</v>
      </c>
      <c r="S43" s="70">
        <f t="shared" si="10"/>
        <v>3</v>
      </c>
      <c r="T43" s="70">
        <f t="shared" si="11"/>
        <v>2</v>
      </c>
      <c r="U43" s="70">
        <f t="shared" si="12"/>
        <v>1</v>
      </c>
      <c r="V43" s="66">
        <f t="shared" si="3"/>
        <v>41</v>
      </c>
      <c r="W43" s="66" t="str">
        <f t="shared" si="13"/>
        <v/>
      </c>
    </row>
    <row r="44" spans="1:23" ht="12.75" x14ac:dyDescent="0.2">
      <c r="A44" s="66">
        <v>42</v>
      </c>
      <c r="B44" s="66">
        <f t="shared" si="0"/>
        <v>7</v>
      </c>
      <c r="C44" s="67">
        <f t="shared" si="1"/>
        <v>105</v>
      </c>
      <c r="D44" s="68">
        <f t="shared" si="4"/>
        <v>6</v>
      </c>
      <c r="E44" s="71">
        <f t="shared" si="5"/>
        <v>111</v>
      </c>
      <c r="F44" s="67">
        <v>0</v>
      </c>
      <c r="G44" s="67">
        <v>0</v>
      </c>
      <c r="H44" s="67">
        <v>0</v>
      </c>
      <c r="I44" s="67">
        <v>7</v>
      </c>
      <c r="J44" s="67">
        <f t="shared" si="16"/>
        <v>21</v>
      </c>
      <c r="K44" s="67">
        <f t="shared" si="16"/>
        <v>21</v>
      </c>
      <c r="L44" s="67">
        <f t="shared" si="16"/>
        <v>21</v>
      </c>
      <c r="M44" s="67">
        <f t="shared" si="15"/>
        <v>21</v>
      </c>
      <c r="N44" s="67">
        <f t="shared" si="15"/>
        <v>21</v>
      </c>
      <c r="P44" s="70">
        <f t="shared" si="7"/>
        <v>0</v>
      </c>
      <c r="Q44" s="70">
        <f t="shared" si="8"/>
        <v>0</v>
      </c>
      <c r="R44" s="70">
        <f t="shared" si="9"/>
        <v>0</v>
      </c>
      <c r="S44" s="70">
        <f t="shared" si="10"/>
        <v>3</v>
      </c>
      <c r="T44" s="70">
        <f t="shared" si="11"/>
        <v>2</v>
      </c>
      <c r="U44" s="70">
        <f t="shared" si="12"/>
        <v>1</v>
      </c>
      <c r="V44" s="66">
        <f t="shared" si="3"/>
        <v>42</v>
      </c>
      <c r="W44" s="66" t="str">
        <f t="shared" si="13"/>
        <v/>
      </c>
    </row>
    <row r="45" spans="1:23" ht="12.75" x14ac:dyDescent="0.2">
      <c r="A45" s="66">
        <v>43</v>
      </c>
      <c r="B45" s="66">
        <f t="shared" si="0"/>
        <v>8</v>
      </c>
      <c r="C45" s="67">
        <f t="shared" si="1"/>
        <v>95</v>
      </c>
      <c r="D45" s="68">
        <f t="shared" si="4"/>
        <v>7</v>
      </c>
      <c r="E45" s="71">
        <f t="shared" si="5"/>
        <v>102</v>
      </c>
      <c r="F45" s="67">
        <v>0</v>
      </c>
      <c r="G45" s="67">
        <v>0</v>
      </c>
      <c r="H45" s="67">
        <v>5</v>
      </c>
      <c r="I45" s="67">
        <v>3</v>
      </c>
      <c r="J45" s="67">
        <f t="shared" si="16"/>
        <v>19</v>
      </c>
      <c r="K45" s="67">
        <f t="shared" si="16"/>
        <v>19</v>
      </c>
      <c r="L45" s="67">
        <f t="shared" si="16"/>
        <v>19</v>
      </c>
      <c r="M45" s="67">
        <f t="shared" si="15"/>
        <v>19</v>
      </c>
      <c r="N45" s="67">
        <f t="shared" si="15"/>
        <v>19</v>
      </c>
      <c r="P45" s="70">
        <f t="shared" si="7"/>
        <v>0</v>
      </c>
      <c r="Q45" s="70">
        <f t="shared" si="8"/>
        <v>0</v>
      </c>
      <c r="R45" s="70">
        <f t="shared" si="9"/>
        <v>0</v>
      </c>
      <c r="S45" s="70">
        <f t="shared" si="10"/>
        <v>4</v>
      </c>
      <c r="T45" s="70">
        <f t="shared" si="11"/>
        <v>2</v>
      </c>
      <c r="U45" s="70">
        <f t="shared" si="12"/>
        <v>1</v>
      </c>
      <c r="V45" s="66">
        <f t="shared" si="3"/>
        <v>43</v>
      </c>
      <c r="W45" s="66" t="str">
        <f t="shared" si="13"/>
        <v/>
      </c>
    </row>
    <row r="46" spans="1:23" ht="12.75" x14ac:dyDescent="0.2">
      <c r="A46" s="66">
        <v>44</v>
      </c>
      <c r="B46" s="66">
        <f t="shared" si="0"/>
        <v>8</v>
      </c>
      <c r="C46" s="67">
        <f t="shared" si="1"/>
        <v>100</v>
      </c>
      <c r="D46" s="68">
        <f t="shared" si="4"/>
        <v>7</v>
      </c>
      <c r="E46" s="71">
        <f t="shared" si="5"/>
        <v>107</v>
      </c>
      <c r="F46" s="67">
        <v>0</v>
      </c>
      <c r="G46" s="67">
        <v>0</v>
      </c>
      <c r="H46" s="67">
        <v>4</v>
      </c>
      <c r="I46" s="67">
        <v>4</v>
      </c>
      <c r="J46" s="67">
        <f t="shared" si="16"/>
        <v>20</v>
      </c>
      <c r="K46" s="67">
        <f t="shared" si="16"/>
        <v>20</v>
      </c>
      <c r="L46" s="67">
        <f t="shared" si="16"/>
        <v>20</v>
      </c>
      <c r="M46" s="67">
        <f t="shared" si="15"/>
        <v>20</v>
      </c>
      <c r="N46" s="67">
        <f t="shared" si="15"/>
        <v>20</v>
      </c>
      <c r="P46" s="70">
        <f t="shared" si="7"/>
        <v>0</v>
      </c>
      <c r="Q46" s="70">
        <f t="shared" si="8"/>
        <v>0</v>
      </c>
      <c r="R46" s="70">
        <f t="shared" si="9"/>
        <v>0</v>
      </c>
      <c r="S46" s="70">
        <f t="shared" si="10"/>
        <v>4</v>
      </c>
      <c r="T46" s="70">
        <f t="shared" si="11"/>
        <v>2</v>
      </c>
      <c r="U46" s="70">
        <f t="shared" si="12"/>
        <v>1</v>
      </c>
      <c r="V46" s="66">
        <f t="shared" si="3"/>
        <v>44</v>
      </c>
      <c r="W46" s="66" t="str">
        <f t="shared" si="13"/>
        <v/>
      </c>
    </row>
    <row r="47" spans="1:23" ht="12.75" x14ac:dyDescent="0.2">
      <c r="A47" s="66">
        <v>45</v>
      </c>
      <c r="B47" s="66">
        <f t="shared" si="0"/>
        <v>8</v>
      </c>
      <c r="C47" s="67">
        <f t="shared" si="1"/>
        <v>105</v>
      </c>
      <c r="D47" s="68">
        <f t="shared" si="4"/>
        <v>7</v>
      </c>
      <c r="E47" s="71">
        <f t="shared" si="5"/>
        <v>112</v>
      </c>
      <c r="F47" s="67">
        <v>0</v>
      </c>
      <c r="G47" s="67">
        <v>0</v>
      </c>
      <c r="H47" s="67">
        <v>3</v>
      </c>
      <c r="I47" s="67">
        <v>5</v>
      </c>
      <c r="J47" s="67">
        <f t="shared" si="16"/>
        <v>21</v>
      </c>
      <c r="K47" s="67">
        <f t="shared" si="16"/>
        <v>21</v>
      </c>
      <c r="L47" s="67">
        <f t="shared" si="16"/>
        <v>21</v>
      </c>
      <c r="M47" s="67">
        <f t="shared" si="15"/>
        <v>21</v>
      </c>
      <c r="N47" s="67">
        <f t="shared" si="15"/>
        <v>21</v>
      </c>
      <c r="P47" s="70">
        <f t="shared" si="7"/>
        <v>0</v>
      </c>
      <c r="Q47" s="70">
        <f t="shared" si="8"/>
        <v>0</v>
      </c>
      <c r="R47" s="70">
        <f t="shared" si="9"/>
        <v>0</v>
      </c>
      <c r="S47" s="70">
        <f t="shared" si="10"/>
        <v>4</v>
      </c>
      <c r="T47" s="70">
        <f t="shared" si="11"/>
        <v>2</v>
      </c>
      <c r="U47" s="70">
        <f t="shared" si="12"/>
        <v>1</v>
      </c>
      <c r="V47" s="66">
        <f t="shared" si="3"/>
        <v>45</v>
      </c>
      <c r="W47" s="66" t="str">
        <f t="shared" si="13"/>
        <v/>
      </c>
    </row>
    <row r="48" spans="1:23" ht="12.75" x14ac:dyDescent="0.2">
      <c r="A48" s="66">
        <v>46</v>
      </c>
      <c r="B48" s="66">
        <f t="shared" si="0"/>
        <v>8</v>
      </c>
      <c r="C48" s="67">
        <f t="shared" si="1"/>
        <v>110</v>
      </c>
      <c r="D48" s="68">
        <f t="shared" si="4"/>
        <v>7</v>
      </c>
      <c r="E48" s="71">
        <f t="shared" si="5"/>
        <v>117</v>
      </c>
      <c r="F48" s="67">
        <v>0</v>
      </c>
      <c r="G48" s="67">
        <v>0</v>
      </c>
      <c r="H48" s="67">
        <v>2</v>
      </c>
      <c r="I48" s="67">
        <v>6</v>
      </c>
      <c r="J48" s="67">
        <f t="shared" si="16"/>
        <v>22</v>
      </c>
      <c r="K48" s="67">
        <f t="shared" si="16"/>
        <v>22</v>
      </c>
      <c r="L48" s="67">
        <f t="shared" si="16"/>
        <v>22</v>
      </c>
      <c r="M48" s="67">
        <f t="shared" si="15"/>
        <v>22</v>
      </c>
      <c r="N48" s="67">
        <f t="shared" si="15"/>
        <v>22</v>
      </c>
      <c r="P48" s="70">
        <f t="shared" si="7"/>
        <v>0</v>
      </c>
      <c r="Q48" s="70">
        <f t="shared" si="8"/>
        <v>0</v>
      </c>
      <c r="R48" s="70">
        <f t="shared" si="9"/>
        <v>0</v>
      </c>
      <c r="S48" s="70">
        <f t="shared" si="10"/>
        <v>4</v>
      </c>
      <c r="T48" s="70">
        <f t="shared" si="11"/>
        <v>2</v>
      </c>
      <c r="U48" s="70">
        <f t="shared" si="12"/>
        <v>1</v>
      </c>
      <c r="V48" s="66">
        <f t="shared" si="3"/>
        <v>46</v>
      </c>
      <c r="W48" s="66" t="str">
        <f t="shared" si="13"/>
        <v/>
      </c>
    </row>
    <row r="49" spans="1:23" ht="12.75" x14ac:dyDescent="0.2">
      <c r="A49" s="66">
        <v>47</v>
      </c>
      <c r="B49" s="66">
        <f t="shared" si="0"/>
        <v>8</v>
      </c>
      <c r="C49" s="67">
        <f t="shared" si="1"/>
        <v>115</v>
      </c>
      <c r="D49" s="68">
        <f t="shared" si="4"/>
        <v>7</v>
      </c>
      <c r="E49" s="71">
        <f t="shared" si="5"/>
        <v>122</v>
      </c>
      <c r="F49" s="67">
        <v>0</v>
      </c>
      <c r="G49" s="67">
        <v>0</v>
      </c>
      <c r="H49" s="67">
        <v>1</v>
      </c>
      <c r="I49" s="67">
        <v>7</v>
      </c>
      <c r="J49" s="67">
        <f t="shared" si="16"/>
        <v>23</v>
      </c>
      <c r="K49" s="67">
        <f t="shared" si="16"/>
        <v>23</v>
      </c>
      <c r="L49" s="67">
        <f t="shared" si="16"/>
        <v>23</v>
      </c>
      <c r="M49" s="67">
        <f t="shared" si="15"/>
        <v>23</v>
      </c>
      <c r="N49" s="67">
        <f t="shared" si="15"/>
        <v>23</v>
      </c>
      <c r="P49" s="70">
        <f t="shared" si="7"/>
        <v>0</v>
      </c>
      <c r="Q49" s="70">
        <f t="shared" si="8"/>
        <v>0</v>
      </c>
      <c r="R49" s="70">
        <f t="shared" si="9"/>
        <v>0</v>
      </c>
      <c r="S49" s="70">
        <f t="shared" si="10"/>
        <v>4</v>
      </c>
      <c r="T49" s="70">
        <f t="shared" si="11"/>
        <v>2</v>
      </c>
      <c r="U49" s="70">
        <f t="shared" si="12"/>
        <v>1</v>
      </c>
      <c r="V49" s="66">
        <f t="shared" si="3"/>
        <v>47</v>
      </c>
      <c r="W49" s="66" t="str">
        <f t="shared" si="13"/>
        <v/>
      </c>
    </row>
    <row r="50" spans="1:23" ht="12.75" x14ac:dyDescent="0.2">
      <c r="A50" s="66">
        <v>48</v>
      </c>
      <c r="B50" s="66">
        <f t="shared" si="0"/>
        <v>8</v>
      </c>
      <c r="C50" s="67">
        <f t="shared" si="1"/>
        <v>120</v>
      </c>
      <c r="D50" s="68">
        <f t="shared" si="4"/>
        <v>7</v>
      </c>
      <c r="E50" s="71">
        <f t="shared" si="5"/>
        <v>127</v>
      </c>
      <c r="F50" s="67">
        <v>0</v>
      </c>
      <c r="G50" s="67">
        <v>0</v>
      </c>
      <c r="H50" s="67">
        <v>0</v>
      </c>
      <c r="I50" s="67">
        <v>8</v>
      </c>
      <c r="J50" s="67">
        <f t="shared" si="16"/>
        <v>24</v>
      </c>
      <c r="K50" s="67">
        <f t="shared" si="16"/>
        <v>24</v>
      </c>
      <c r="L50" s="67">
        <f t="shared" si="16"/>
        <v>24</v>
      </c>
      <c r="M50" s="67">
        <f t="shared" si="15"/>
        <v>24</v>
      </c>
      <c r="N50" s="67">
        <f t="shared" si="15"/>
        <v>24</v>
      </c>
      <c r="P50" s="70">
        <f t="shared" si="7"/>
        <v>0</v>
      </c>
      <c r="Q50" s="70">
        <f t="shared" si="8"/>
        <v>0</v>
      </c>
      <c r="R50" s="70">
        <f t="shared" si="9"/>
        <v>0</v>
      </c>
      <c r="S50" s="70">
        <f t="shared" si="10"/>
        <v>4</v>
      </c>
      <c r="T50" s="70">
        <f t="shared" si="11"/>
        <v>2</v>
      </c>
      <c r="U50" s="70">
        <f t="shared" si="12"/>
        <v>1</v>
      </c>
      <c r="V50" s="66">
        <f t="shared" si="3"/>
        <v>48</v>
      </c>
      <c r="W50" s="66" t="str">
        <f t="shared" si="13"/>
        <v/>
      </c>
    </row>
    <row r="51" spans="1:23" ht="12.75" x14ac:dyDescent="0.2">
      <c r="A51" s="66">
        <v>49</v>
      </c>
      <c r="B51" s="66">
        <f t="shared" si="0"/>
        <v>9</v>
      </c>
      <c r="C51" s="67">
        <f t="shared" si="1"/>
        <v>110</v>
      </c>
      <c r="D51" s="68">
        <f t="shared" si="4"/>
        <v>8</v>
      </c>
      <c r="E51" s="71">
        <f t="shared" si="5"/>
        <v>118</v>
      </c>
      <c r="F51" s="67">
        <v>0</v>
      </c>
      <c r="G51" s="67">
        <v>0</v>
      </c>
      <c r="H51" s="67">
        <v>5</v>
      </c>
      <c r="I51" s="67">
        <v>4</v>
      </c>
      <c r="J51" s="67">
        <f t="shared" si="16"/>
        <v>22</v>
      </c>
      <c r="K51" s="67">
        <f t="shared" si="16"/>
        <v>22</v>
      </c>
      <c r="L51" s="67">
        <f t="shared" si="16"/>
        <v>22</v>
      </c>
      <c r="M51" s="67">
        <f t="shared" si="15"/>
        <v>22</v>
      </c>
      <c r="N51" s="67">
        <f t="shared" si="15"/>
        <v>22</v>
      </c>
      <c r="P51" s="70">
        <f t="shared" si="7"/>
        <v>0</v>
      </c>
      <c r="Q51" s="70">
        <f t="shared" si="8"/>
        <v>0</v>
      </c>
      <c r="R51" s="70">
        <f t="shared" si="9"/>
        <v>1</v>
      </c>
      <c r="S51" s="70">
        <f t="shared" si="10"/>
        <v>4</v>
      </c>
      <c r="T51" s="70">
        <f t="shared" si="11"/>
        <v>2</v>
      </c>
      <c r="U51" s="70">
        <f t="shared" si="12"/>
        <v>1</v>
      </c>
      <c r="V51" s="66">
        <f t="shared" si="3"/>
        <v>49</v>
      </c>
      <c r="W51" s="66" t="str">
        <f t="shared" si="13"/>
        <v/>
      </c>
    </row>
    <row r="52" spans="1:23" ht="12.75" x14ac:dyDescent="0.2">
      <c r="A52" s="66">
        <v>50</v>
      </c>
      <c r="B52" s="66">
        <f t="shared" si="0"/>
        <v>9</v>
      </c>
      <c r="C52" s="67">
        <f t="shared" si="1"/>
        <v>115</v>
      </c>
      <c r="D52" s="68">
        <f t="shared" si="4"/>
        <v>8</v>
      </c>
      <c r="E52" s="71">
        <f t="shared" si="5"/>
        <v>123</v>
      </c>
      <c r="F52" s="67">
        <v>0</v>
      </c>
      <c r="G52" s="67">
        <v>0</v>
      </c>
      <c r="H52" s="67">
        <v>4</v>
      </c>
      <c r="I52" s="67">
        <v>5</v>
      </c>
      <c r="J52" s="67">
        <f t="shared" si="16"/>
        <v>23</v>
      </c>
      <c r="K52" s="67">
        <f t="shared" si="16"/>
        <v>23</v>
      </c>
      <c r="L52" s="67">
        <f t="shared" si="16"/>
        <v>23</v>
      </c>
      <c r="M52" s="67">
        <f t="shared" si="15"/>
        <v>23</v>
      </c>
      <c r="N52" s="67">
        <f t="shared" si="15"/>
        <v>23</v>
      </c>
      <c r="P52" s="70">
        <f t="shared" si="7"/>
        <v>0</v>
      </c>
      <c r="Q52" s="70">
        <f t="shared" si="8"/>
        <v>0</v>
      </c>
      <c r="R52" s="70">
        <f t="shared" si="9"/>
        <v>1</v>
      </c>
      <c r="S52" s="70">
        <f t="shared" si="10"/>
        <v>4</v>
      </c>
      <c r="T52" s="70">
        <f t="shared" si="11"/>
        <v>2</v>
      </c>
      <c r="U52" s="70">
        <f t="shared" si="12"/>
        <v>1</v>
      </c>
      <c r="V52" s="66">
        <f t="shared" si="3"/>
        <v>50</v>
      </c>
      <c r="W52" s="66" t="str">
        <f t="shared" si="13"/>
        <v/>
      </c>
    </row>
    <row r="53" spans="1:23" ht="12.75" x14ac:dyDescent="0.2">
      <c r="A53" s="66">
        <v>51</v>
      </c>
      <c r="B53" s="66">
        <f t="shared" si="0"/>
        <v>9</v>
      </c>
      <c r="C53" s="67">
        <f t="shared" si="1"/>
        <v>120</v>
      </c>
      <c r="D53" s="68">
        <f t="shared" si="4"/>
        <v>8</v>
      </c>
      <c r="E53" s="71">
        <f t="shared" si="5"/>
        <v>128</v>
      </c>
      <c r="F53" s="67">
        <v>0</v>
      </c>
      <c r="G53" s="67">
        <v>0</v>
      </c>
      <c r="H53" s="67">
        <v>3</v>
      </c>
      <c r="I53" s="67">
        <v>6</v>
      </c>
      <c r="J53" s="67">
        <f t="shared" si="16"/>
        <v>24</v>
      </c>
      <c r="K53" s="67">
        <f t="shared" si="16"/>
        <v>24</v>
      </c>
      <c r="L53" s="67">
        <f t="shared" si="16"/>
        <v>24</v>
      </c>
      <c r="M53" s="67">
        <f t="shared" si="15"/>
        <v>24</v>
      </c>
      <c r="N53" s="67">
        <f t="shared" si="15"/>
        <v>24</v>
      </c>
      <c r="P53" s="70">
        <f t="shared" si="7"/>
        <v>0</v>
      </c>
      <c r="Q53" s="70">
        <f t="shared" si="8"/>
        <v>0</v>
      </c>
      <c r="R53" s="70">
        <f t="shared" si="9"/>
        <v>1</v>
      </c>
      <c r="S53" s="70">
        <f t="shared" si="10"/>
        <v>4</v>
      </c>
      <c r="T53" s="70">
        <f t="shared" si="11"/>
        <v>2</v>
      </c>
      <c r="U53" s="70">
        <f t="shared" si="12"/>
        <v>1</v>
      </c>
      <c r="V53" s="66">
        <f t="shared" si="3"/>
        <v>51</v>
      </c>
      <c r="W53" s="66" t="str">
        <f t="shared" si="13"/>
        <v/>
      </c>
    </row>
    <row r="54" spans="1:23" ht="12.75" x14ac:dyDescent="0.2">
      <c r="A54" s="66">
        <v>52</v>
      </c>
      <c r="B54" s="66">
        <f t="shared" si="0"/>
        <v>9</v>
      </c>
      <c r="C54" s="67">
        <f t="shared" si="1"/>
        <v>125</v>
      </c>
      <c r="D54" s="68">
        <f t="shared" si="4"/>
        <v>8</v>
      </c>
      <c r="E54" s="71">
        <f t="shared" si="5"/>
        <v>133</v>
      </c>
      <c r="F54" s="67">
        <v>0</v>
      </c>
      <c r="G54" s="67">
        <v>0</v>
      </c>
      <c r="H54" s="67">
        <v>2</v>
      </c>
      <c r="I54" s="67">
        <v>7</v>
      </c>
      <c r="J54" s="67">
        <f t="shared" si="16"/>
        <v>25</v>
      </c>
      <c r="K54" s="67">
        <f t="shared" si="16"/>
        <v>25</v>
      </c>
      <c r="L54" s="67">
        <f t="shared" si="16"/>
        <v>25</v>
      </c>
      <c r="M54" s="67">
        <f t="shared" si="15"/>
        <v>25</v>
      </c>
      <c r="N54" s="67">
        <f t="shared" si="15"/>
        <v>25</v>
      </c>
      <c r="P54" s="70">
        <f t="shared" si="7"/>
        <v>0</v>
      </c>
      <c r="Q54" s="70">
        <f t="shared" si="8"/>
        <v>0</v>
      </c>
      <c r="R54" s="70">
        <f t="shared" si="9"/>
        <v>1</v>
      </c>
      <c r="S54" s="70">
        <f t="shared" si="10"/>
        <v>4</v>
      </c>
      <c r="T54" s="70">
        <f t="shared" si="11"/>
        <v>2</v>
      </c>
      <c r="U54" s="70">
        <f t="shared" si="12"/>
        <v>1</v>
      </c>
      <c r="V54" s="66">
        <f t="shared" si="3"/>
        <v>52</v>
      </c>
      <c r="W54" s="66" t="str">
        <f t="shared" si="13"/>
        <v/>
      </c>
    </row>
    <row r="55" spans="1:23" ht="12.75" x14ac:dyDescent="0.2">
      <c r="A55" s="66">
        <v>53</v>
      </c>
      <c r="B55" s="66">
        <f t="shared" si="0"/>
        <v>9</v>
      </c>
      <c r="C55" s="67">
        <f t="shared" si="1"/>
        <v>130</v>
      </c>
      <c r="D55" s="68">
        <f t="shared" si="4"/>
        <v>8</v>
      </c>
      <c r="E55" s="71">
        <f t="shared" si="5"/>
        <v>138</v>
      </c>
      <c r="F55" s="67">
        <v>0</v>
      </c>
      <c r="G55" s="67">
        <v>0</v>
      </c>
      <c r="H55" s="67">
        <v>1</v>
      </c>
      <c r="I55" s="67">
        <v>8</v>
      </c>
      <c r="J55" s="67">
        <f t="shared" si="16"/>
        <v>26</v>
      </c>
      <c r="K55" s="67">
        <f t="shared" si="16"/>
        <v>26</v>
      </c>
      <c r="L55" s="67">
        <f t="shared" si="16"/>
        <v>26</v>
      </c>
      <c r="M55" s="67">
        <f t="shared" si="15"/>
        <v>26</v>
      </c>
      <c r="N55" s="67">
        <f t="shared" si="15"/>
        <v>26</v>
      </c>
      <c r="P55" s="70">
        <f t="shared" si="7"/>
        <v>0</v>
      </c>
      <c r="Q55" s="70">
        <f t="shared" si="8"/>
        <v>0</v>
      </c>
      <c r="R55" s="70">
        <f t="shared" si="9"/>
        <v>1</v>
      </c>
      <c r="S55" s="70">
        <f t="shared" si="10"/>
        <v>4</v>
      </c>
      <c r="T55" s="70">
        <f t="shared" si="11"/>
        <v>2</v>
      </c>
      <c r="U55" s="70">
        <f t="shared" si="12"/>
        <v>1</v>
      </c>
      <c r="V55" s="66">
        <f t="shared" si="3"/>
        <v>53</v>
      </c>
      <c r="W55" s="66" t="str">
        <f t="shared" si="13"/>
        <v/>
      </c>
    </row>
    <row r="56" spans="1:23" ht="12.75" x14ac:dyDescent="0.2">
      <c r="A56" s="66">
        <v>54</v>
      </c>
      <c r="B56" s="66">
        <f t="shared" si="0"/>
        <v>9</v>
      </c>
      <c r="C56" s="67">
        <f t="shared" si="1"/>
        <v>135</v>
      </c>
      <c r="D56" s="68">
        <f t="shared" si="4"/>
        <v>8</v>
      </c>
      <c r="E56" s="71">
        <f t="shared" si="5"/>
        <v>143</v>
      </c>
      <c r="F56" s="67">
        <v>0</v>
      </c>
      <c r="G56" s="67">
        <v>0</v>
      </c>
      <c r="H56" s="67">
        <v>0</v>
      </c>
      <c r="I56" s="67">
        <v>9</v>
      </c>
      <c r="J56" s="67">
        <f t="shared" si="16"/>
        <v>27</v>
      </c>
      <c r="K56" s="67">
        <f t="shared" si="16"/>
        <v>27</v>
      </c>
      <c r="L56" s="67">
        <f t="shared" si="16"/>
        <v>27</v>
      </c>
      <c r="M56" s="67">
        <f t="shared" si="15"/>
        <v>27</v>
      </c>
      <c r="N56" s="67">
        <f t="shared" si="15"/>
        <v>27</v>
      </c>
      <c r="P56" s="70">
        <f t="shared" si="7"/>
        <v>0</v>
      </c>
      <c r="Q56" s="70">
        <f t="shared" si="8"/>
        <v>0</v>
      </c>
      <c r="R56" s="70">
        <f t="shared" si="9"/>
        <v>1</v>
      </c>
      <c r="S56" s="70">
        <f t="shared" si="10"/>
        <v>4</v>
      </c>
      <c r="T56" s="70">
        <f t="shared" si="11"/>
        <v>2</v>
      </c>
      <c r="U56" s="70">
        <f t="shared" si="12"/>
        <v>1</v>
      </c>
      <c r="V56" s="66">
        <f t="shared" si="3"/>
        <v>54</v>
      </c>
      <c r="W56" s="66" t="str">
        <f t="shared" si="13"/>
        <v/>
      </c>
    </row>
    <row r="57" spans="1:23" ht="12.75" x14ac:dyDescent="0.2">
      <c r="A57" s="66">
        <v>55</v>
      </c>
      <c r="B57" s="66">
        <f t="shared" si="0"/>
        <v>10</v>
      </c>
      <c r="C57" s="67">
        <f t="shared" si="1"/>
        <v>125</v>
      </c>
      <c r="D57" s="68">
        <f t="shared" si="4"/>
        <v>9</v>
      </c>
      <c r="E57" s="71">
        <f t="shared" si="5"/>
        <v>134</v>
      </c>
      <c r="F57" s="67">
        <v>0</v>
      </c>
      <c r="G57" s="67">
        <v>0</v>
      </c>
      <c r="H57" s="67">
        <v>5</v>
      </c>
      <c r="I57" s="67">
        <v>5</v>
      </c>
      <c r="J57" s="67">
        <f t="shared" si="16"/>
        <v>25</v>
      </c>
      <c r="K57" s="67">
        <f t="shared" si="16"/>
        <v>25</v>
      </c>
      <c r="L57" s="67">
        <f t="shared" si="16"/>
        <v>25</v>
      </c>
      <c r="M57" s="67">
        <f t="shared" si="15"/>
        <v>25</v>
      </c>
      <c r="N57" s="67">
        <f t="shared" si="15"/>
        <v>25</v>
      </c>
      <c r="P57" s="70">
        <f t="shared" si="7"/>
        <v>0</v>
      </c>
      <c r="Q57" s="70">
        <f t="shared" si="8"/>
        <v>0</v>
      </c>
      <c r="R57" s="70">
        <f t="shared" si="9"/>
        <v>2</v>
      </c>
      <c r="S57" s="70">
        <f t="shared" si="10"/>
        <v>4</v>
      </c>
      <c r="T57" s="70">
        <f t="shared" si="11"/>
        <v>2</v>
      </c>
      <c r="U57" s="70">
        <f t="shared" si="12"/>
        <v>1</v>
      </c>
      <c r="V57" s="66">
        <f t="shared" si="3"/>
        <v>55</v>
      </c>
      <c r="W57" s="66" t="str">
        <f t="shared" si="13"/>
        <v/>
      </c>
    </row>
    <row r="58" spans="1:23" ht="12.75" x14ac:dyDescent="0.2">
      <c r="A58" s="66">
        <v>56</v>
      </c>
      <c r="B58" s="66">
        <f t="shared" si="0"/>
        <v>10</v>
      </c>
      <c r="C58" s="67">
        <f t="shared" si="1"/>
        <v>130</v>
      </c>
      <c r="D58" s="68">
        <f t="shared" si="4"/>
        <v>9</v>
      </c>
      <c r="E58" s="71">
        <f t="shared" si="5"/>
        <v>139</v>
      </c>
      <c r="F58" s="67">
        <v>0</v>
      </c>
      <c r="G58" s="67">
        <v>0</v>
      </c>
      <c r="H58" s="67">
        <v>4</v>
      </c>
      <c r="I58" s="67">
        <v>6</v>
      </c>
      <c r="J58" s="67">
        <f t="shared" si="16"/>
        <v>26</v>
      </c>
      <c r="K58" s="67">
        <f t="shared" si="16"/>
        <v>26</v>
      </c>
      <c r="L58" s="67">
        <f t="shared" si="16"/>
        <v>26</v>
      </c>
      <c r="M58" s="67">
        <f t="shared" si="15"/>
        <v>26</v>
      </c>
      <c r="N58" s="67">
        <f t="shared" si="15"/>
        <v>26</v>
      </c>
      <c r="P58" s="70">
        <f t="shared" si="7"/>
        <v>0</v>
      </c>
      <c r="Q58" s="70">
        <f t="shared" si="8"/>
        <v>0</v>
      </c>
      <c r="R58" s="70">
        <f t="shared" si="9"/>
        <v>2</v>
      </c>
      <c r="S58" s="70">
        <f t="shared" si="10"/>
        <v>4</v>
      </c>
      <c r="T58" s="70">
        <f t="shared" si="11"/>
        <v>2</v>
      </c>
      <c r="U58" s="70">
        <f t="shared" si="12"/>
        <v>1</v>
      </c>
      <c r="V58" s="66">
        <f t="shared" si="3"/>
        <v>56</v>
      </c>
      <c r="W58" s="66" t="str">
        <f t="shared" si="13"/>
        <v/>
      </c>
    </row>
    <row r="59" spans="1:23" ht="12.75" x14ac:dyDescent="0.2">
      <c r="A59" s="66">
        <v>57</v>
      </c>
      <c r="B59" s="66">
        <f t="shared" si="0"/>
        <v>10</v>
      </c>
      <c r="C59" s="67">
        <f t="shared" si="1"/>
        <v>135</v>
      </c>
      <c r="D59" s="68">
        <f t="shared" si="4"/>
        <v>9</v>
      </c>
      <c r="E59" s="71">
        <f t="shared" si="5"/>
        <v>144</v>
      </c>
      <c r="F59" s="67">
        <v>0</v>
      </c>
      <c r="G59" s="67">
        <v>0</v>
      </c>
      <c r="H59" s="67">
        <v>3</v>
      </c>
      <c r="I59" s="67">
        <v>7</v>
      </c>
      <c r="J59" s="67">
        <f t="shared" si="16"/>
        <v>27</v>
      </c>
      <c r="K59" s="67">
        <f t="shared" si="16"/>
        <v>27</v>
      </c>
      <c r="L59" s="67">
        <f t="shared" si="16"/>
        <v>27</v>
      </c>
      <c r="M59" s="67">
        <f t="shared" si="15"/>
        <v>27</v>
      </c>
      <c r="N59" s="67">
        <f t="shared" si="15"/>
        <v>27</v>
      </c>
      <c r="P59" s="70">
        <f t="shared" si="7"/>
        <v>0</v>
      </c>
      <c r="Q59" s="70">
        <f t="shared" si="8"/>
        <v>0</v>
      </c>
      <c r="R59" s="70">
        <f t="shared" si="9"/>
        <v>2</v>
      </c>
      <c r="S59" s="70">
        <f t="shared" si="10"/>
        <v>4</v>
      </c>
      <c r="T59" s="70">
        <f t="shared" si="11"/>
        <v>2</v>
      </c>
      <c r="U59" s="70">
        <f t="shared" si="12"/>
        <v>1</v>
      </c>
      <c r="V59" s="66">
        <f t="shared" si="3"/>
        <v>57</v>
      </c>
      <c r="W59" s="66" t="str">
        <f t="shared" si="13"/>
        <v/>
      </c>
    </row>
    <row r="60" spans="1:23" ht="12.75" x14ac:dyDescent="0.2">
      <c r="A60" s="66">
        <v>58</v>
      </c>
      <c r="B60" s="66">
        <f t="shared" si="0"/>
        <v>10</v>
      </c>
      <c r="C60" s="67">
        <f t="shared" si="1"/>
        <v>140</v>
      </c>
      <c r="D60" s="68">
        <f t="shared" si="4"/>
        <v>9</v>
      </c>
      <c r="E60" s="71">
        <f t="shared" si="5"/>
        <v>149</v>
      </c>
      <c r="F60" s="67">
        <v>0</v>
      </c>
      <c r="G60" s="67">
        <v>0</v>
      </c>
      <c r="H60" s="67">
        <v>2</v>
      </c>
      <c r="I60" s="67">
        <v>8</v>
      </c>
      <c r="J60" s="67">
        <f t="shared" si="16"/>
        <v>28</v>
      </c>
      <c r="K60" s="67">
        <f t="shared" si="16"/>
        <v>28</v>
      </c>
      <c r="L60" s="67">
        <f t="shared" si="16"/>
        <v>28</v>
      </c>
      <c r="M60" s="67">
        <f t="shared" si="15"/>
        <v>28</v>
      </c>
      <c r="N60" s="67">
        <f t="shared" si="15"/>
        <v>28</v>
      </c>
      <c r="P60" s="70">
        <f t="shared" si="7"/>
        <v>0</v>
      </c>
      <c r="Q60" s="70">
        <f t="shared" si="8"/>
        <v>0</v>
      </c>
      <c r="R60" s="70">
        <f t="shared" si="9"/>
        <v>2</v>
      </c>
      <c r="S60" s="70">
        <f t="shared" si="10"/>
        <v>4</v>
      </c>
      <c r="T60" s="70">
        <f t="shared" si="11"/>
        <v>2</v>
      </c>
      <c r="U60" s="70">
        <f t="shared" si="12"/>
        <v>1</v>
      </c>
      <c r="V60" s="66">
        <f t="shared" si="3"/>
        <v>58</v>
      </c>
      <c r="W60" s="66" t="str">
        <f t="shared" si="13"/>
        <v/>
      </c>
    </row>
    <row r="61" spans="1:23" ht="12.75" x14ac:dyDescent="0.2">
      <c r="A61" s="66">
        <v>59</v>
      </c>
      <c r="B61" s="66">
        <f t="shared" si="0"/>
        <v>10</v>
      </c>
      <c r="C61" s="67">
        <f t="shared" si="1"/>
        <v>145</v>
      </c>
      <c r="D61" s="68">
        <f t="shared" si="4"/>
        <v>9</v>
      </c>
      <c r="E61" s="71">
        <f t="shared" si="5"/>
        <v>154</v>
      </c>
      <c r="F61" s="67">
        <v>0</v>
      </c>
      <c r="G61" s="67">
        <v>0</v>
      </c>
      <c r="H61" s="67">
        <v>1</v>
      </c>
      <c r="I61" s="67">
        <v>9</v>
      </c>
      <c r="J61" s="67">
        <f t="shared" si="16"/>
        <v>29</v>
      </c>
      <c r="K61" s="67">
        <f t="shared" si="16"/>
        <v>29</v>
      </c>
      <c r="L61" s="67">
        <f t="shared" si="16"/>
        <v>29</v>
      </c>
      <c r="M61" s="67">
        <f t="shared" si="15"/>
        <v>29</v>
      </c>
      <c r="N61" s="67">
        <f t="shared" si="15"/>
        <v>29</v>
      </c>
      <c r="P61" s="70">
        <f t="shared" si="7"/>
        <v>0</v>
      </c>
      <c r="Q61" s="70">
        <f t="shared" si="8"/>
        <v>0</v>
      </c>
      <c r="R61" s="70">
        <f t="shared" si="9"/>
        <v>2</v>
      </c>
      <c r="S61" s="70">
        <f t="shared" si="10"/>
        <v>4</v>
      </c>
      <c r="T61" s="70">
        <f t="shared" si="11"/>
        <v>2</v>
      </c>
      <c r="U61" s="70">
        <f t="shared" si="12"/>
        <v>1</v>
      </c>
      <c r="V61" s="66">
        <f t="shared" si="3"/>
        <v>59</v>
      </c>
      <c r="W61" s="66" t="str">
        <f t="shared" si="13"/>
        <v/>
      </c>
    </row>
    <row r="62" spans="1:23" ht="12.75" x14ac:dyDescent="0.2">
      <c r="A62" s="66">
        <v>60</v>
      </c>
      <c r="B62" s="66">
        <f t="shared" si="0"/>
        <v>10</v>
      </c>
      <c r="C62" s="67">
        <f t="shared" si="1"/>
        <v>150</v>
      </c>
      <c r="D62" s="68">
        <f t="shared" si="4"/>
        <v>9</v>
      </c>
      <c r="E62" s="71">
        <f t="shared" si="5"/>
        <v>159</v>
      </c>
      <c r="F62" s="67">
        <v>0</v>
      </c>
      <c r="G62" s="67">
        <v>0</v>
      </c>
      <c r="H62" s="67">
        <v>0</v>
      </c>
      <c r="I62" s="67">
        <v>10</v>
      </c>
      <c r="J62" s="67">
        <f t="shared" ref="J62:L81" si="17">$F62*1+$G62*2+$H62*2+$I62*3</f>
        <v>30</v>
      </c>
      <c r="K62" s="67">
        <f t="shared" si="17"/>
        <v>30</v>
      </c>
      <c r="L62" s="67">
        <f t="shared" si="17"/>
        <v>30</v>
      </c>
      <c r="M62" s="67">
        <f t="shared" si="15"/>
        <v>30</v>
      </c>
      <c r="N62" s="67">
        <f t="shared" si="15"/>
        <v>30</v>
      </c>
      <c r="P62" s="70">
        <f t="shared" si="7"/>
        <v>0</v>
      </c>
      <c r="Q62" s="70">
        <f t="shared" si="8"/>
        <v>0</v>
      </c>
      <c r="R62" s="70">
        <f t="shared" si="9"/>
        <v>2</v>
      </c>
      <c r="S62" s="70">
        <f t="shared" si="10"/>
        <v>4</v>
      </c>
      <c r="T62" s="70">
        <f t="shared" si="11"/>
        <v>2</v>
      </c>
      <c r="U62" s="70">
        <f t="shared" si="12"/>
        <v>1</v>
      </c>
      <c r="V62" s="66">
        <f t="shared" si="3"/>
        <v>60</v>
      </c>
      <c r="W62" s="66" t="str">
        <f t="shared" si="13"/>
        <v/>
      </c>
    </row>
    <row r="63" spans="1:23" ht="12.75" x14ac:dyDescent="0.2">
      <c r="A63" s="66">
        <v>61</v>
      </c>
      <c r="B63" s="66">
        <f t="shared" si="0"/>
        <v>11</v>
      </c>
      <c r="C63" s="67">
        <f t="shared" si="1"/>
        <v>140</v>
      </c>
      <c r="D63" s="68">
        <f t="shared" si="4"/>
        <v>10</v>
      </c>
      <c r="E63" s="71">
        <f t="shared" si="5"/>
        <v>150</v>
      </c>
      <c r="F63" s="67">
        <v>0</v>
      </c>
      <c r="G63" s="67">
        <v>0</v>
      </c>
      <c r="H63" s="67">
        <v>5</v>
      </c>
      <c r="I63" s="67">
        <v>6</v>
      </c>
      <c r="J63" s="67">
        <f t="shared" si="17"/>
        <v>28</v>
      </c>
      <c r="K63" s="67">
        <f t="shared" si="17"/>
        <v>28</v>
      </c>
      <c r="L63" s="67">
        <f t="shared" si="17"/>
        <v>28</v>
      </c>
      <c r="M63" s="67">
        <f t="shared" si="15"/>
        <v>28</v>
      </c>
      <c r="N63" s="67">
        <f t="shared" si="15"/>
        <v>28</v>
      </c>
      <c r="P63" s="70">
        <f t="shared" si="7"/>
        <v>0</v>
      </c>
      <c r="Q63" s="70">
        <f t="shared" si="8"/>
        <v>0</v>
      </c>
      <c r="R63" s="70">
        <f t="shared" si="9"/>
        <v>3</v>
      </c>
      <c r="S63" s="70">
        <f t="shared" si="10"/>
        <v>4</v>
      </c>
      <c r="T63" s="70">
        <f t="shared" si="11"/>
        <v>2</v>
      </c>
      <c r="U63" s="70">
        <f t="shared" si="12"/>
        <v>1</v>
      </c>
      <c r="V63" s="66">
        <f t="shared" si="3"/>
        <v>61</v>
      </c>
      <c r="W63" s="66" t="str">
        <f t="shared" si="13"/>
        <v/>
      </c>
    </row>
    <row r="64" spans="1:23" ht="12.75" x14ac:dyDescent="0.2">
      <c r="A64" s="66">
        <v>62</v>
      </c>
      <c r="B64" s="66">
        <f t="shared" si="0"/>
        <v>11</v>
      </c>
      <c r="C64" s="67">
        <f t="shared" si="1"/>
        <v>145</v>
      </c>
      <c r="D64" s="68">
        <f t="shared" si="4"/>
        <v>10</v>
      </c>
      <c r="E64" s="71">
        <f t="shared" si="5"/>
        <v>155</v>
      </c>
      <c r="F64" s="67">
        <v>0</v>
      </c>
      <c r="G64" s="67">
        <v>0</v>
      </c>
      <c r="H64" s="67">
        <v>4</v>
      </c>
      <c r="I64" s="67">
        <v>7</v>
      </c>
      <c r="J64" s="67">
        <f t="shared" si="17"/>
        <v>29</v>
      </c>
      <c r="K64" s="67">
        <f t="shared" si="17"/>
        <v>29</v>
      </c>
      <c r="L64" s="67">
        <f t="shared" si="17"/>
        <v>29</v>
      </c>
      <c r="M64" s="67">
        <f t="shared" si="15"/>
        <v>29</v>
      </c>
      <c r="N64" s="67">
        <f t="shared" si="15"/>
        <v>29</v>
      </c>
      <c r="P64" s="70">
        <f t="shared" si="7"/>
        <v>0</v>
      </c>
      <c r="Q64" s="70">
        <f t="shared" si="8"/>
        <v>0</v>
      </c>
      <c r="R64" s="70">
        <f t="shared" si="9"/>
        <v>3</v>
      </c>
      <c r="S64" s="70">
        <f t="shared" si="10"/>
        <v>4</v>
      </c>
      <c r="T64" s="70">
        <f t="shared" si="11"/>
        <v>2</v>
      </c>
      <c r="U64" s="70">
        <f t="shared" si="12"/>
        <v>1</v>
      </c>
      <c r="V64" s="66">
        <f t="shared" si="3"/>
        <v>62</v>
      </c>
      <c r="W64" s="66" t="str">
        <f t="shared" si="13"/>
        <v/>
      </c>
    </row>
    <row r="65" spans="1:23" ht="12.75" x14ac:dyDescent="0.2">
      <c r="A65" s="66">
        <v>63</v>
      </c>
      <c r="B65" s="66">
        <f t="shared" si="0"/>
        <v>11</v>
      </c>
      <c r="C65" s="67">
        <f t="shared" si="1"/>
        <v>150</v>
      </c>
      <c r="D65" s="68">
        <f t="shared" si="4"/>
        <v>10</v>
      </c>
      <c r="E65" s="71">
        <f t="shared" si="5"/>
        <v>160</v>
      </c>
      <c r="F65" s="67">
        <v>0</v>
      </c>
      <c r="G65" s="67">
        <v>0</v>
      </c>
      <c r="H65" s="67">
        <v>3</v>
      </c>
      <c r="I65" s="67">
        <v>8</v>
      </c>
      <c r="J65" s="67">
        <f t="shared" si="17"/>
        <v>30</v>
      </c>
      <c r="K65" s="67">
        <f t="shared" si="17"/>
        <v>30</v>
      </c>
      <c r="L65" s="67">
        <f t="shared" si="17"/>
        <v>30</v>
      </c>
      <c r="M65" s="67">
        <f t="shared" si="15"/>
        <v>30</v>
      </c>
      <c r="N65" s="67">
        <f t="shared" si="15"/>
        <v>30</v>
      </c>
      <c r="P65" s="70">
        <f t="shared" si="7"/>
        <v>0</v>
      </c>
      <c r="Q65" s="70">
        <f t="shared" si="8"/>
        <v>0</v>
      </c>
      <c r="R65" s="70">
        <f t="shared" si="9"/>
        <v>3</v>
      </c>
      <c r="S65" s="70">
        <f t="shared" si="10"/>
        <v>4</v>
      </c>
      <c r="T65" s="70">
        <f t="shared" si="11"/>
        <v>2</v>
      </c>
      <c r="U65" s="70">
        <f t="shared" si="12"/>
        <v>1</v>
      </c>
      <c r="V65" s="66">
        <f t="shared" si="3"/>
        <v>63</v>
      </c>
      <c r="W65" s="66" t="str">
        <f t="shared" si="13"/>
        <v/>
      </c>
    </row>
    <row r="66" spans="1:23" ht="12.75" x14ac:dyDescent="0.2">
      <c r="A66" s="66">
        <v>64</v>
      </c>
      <c r="B66" s="66">
        <f t="shared" ref="B66:B129" si="18">SUM(F66:I66)</f>
        <v>11</v>
      </c>
      <c r="C66" s="67">
        <f t="shared" ref="C66:C129" si="19">F66*3+G66*6+H66*10+I66*15</f>
        <v>155</v>
      </c>
      <c r="D66" s="68">
        <f t="shared" si="4"/>
        <v>10</v>
      </c>
      <c r="E66" s="71">
        <f t="shared" si="5"/>
        <v>165</v>
      </c>
      <c r="F66" s="67">
        <v>0</v>
      </c>
      <c r="G66" s="67">
        <v>0</v>
      </c>
      <c r="H66" s="67">
        <v>2</v>
      </c>
      <c r="I66" s="67">
        <v>9</v>
      </c>
      <c r="J66" s="67">
        <f t="shared" si="17"/>
        <v>31</v>
      </c>
      <c r="K66" s="67">
        <f t="shared" si="17"/>
        <v>31</v>
      </c>
      <c r="L66" s="67">
        <f t="shared" si="17"/>
        <v>31</v>
      </c>
      <c r="M66" s="67">
        <f t="shared" si="15"/>
        <v>31</v>
      </c>
      <c r="N66" s="67">
        <f t="shared" si="15"/>
        <v>31</v>
      </c>
      <c r="P66" s="70">
        <f t="shared" si="7"/>
        <v>0</v>
      </c>
      <c r="Q66" s="70">
        <f t="shared" si="8"/>
        <v>0</v>
      </c>
      <c r="R66" s="70">
        <f t="shared" si="9"/>
        <v>3</v>
      </c>
      <c r="S66" s="70">
        <f t="shared" si="10"/>
        <v>4</v>
      </c>
      <c r="T66" s="70">
        <f t="shared" si="11"/>
        <v>2</v>
      </c>
      <c r="U66" s="70">
        <f t="shared" si="12"/>
        <v>1</v>
      </c>
      <c r="V66" s="66">
        <f t="shared" ref="V66:V129" si="20">F66*3+G66*4+H66*5+I66*6</f>
        <v>64</v>
      </c>
      <c r="W66" s="66" t="str">
        <f t="shared" si="13"/>
        <v/>
      </c>
    </row>
    <row r="67" spans="1:23" ht="12.75" x14ac:dyDescent="0.2">
      <c r="A67" s="66">
        <v>65</v>
      </c>
      <c r="B67" s="66">
        <f t="shared" si="18"/>
        <v>11</v>
      </c>
      <c r="C67" s="67">
        <f t="shared" si="19"/>
        <v>160</v>
      </c>
      <c r="D67" s="68">
        <f t="shared" ref="D67:D130" si="21">SUM(P67:U67)</f>
        <v>10</v>
      </c>
      <c r="E67" s="71">
        <f t="shared" ref="E67:E130" si="22">+C67+D67</f>
        <v>170</v>
      </c>
      <c r="F67" s="67">
        <v>0</v>
      </c>
      <c r="G67" s="67">
        <v>0</v>
      </c>
      <c r="H67" s="67">
        <v>1</v>
      </c>
      <c r="I67" s="67">
        <v>10</v>
      </c>
      <c r="J67" s="67">
        <f t="shared" si="17"/>
        <v>32</v>
      </c>
      <c r="K67" s="67">
        <f t="shared" si="17"/>
        <v>32</v>
      </c>
      <c r="L67" s="67">
        <f t="shared" si="17"/>
        <v>32</v>
      </c>
      <c r="M67" s="67">
        <f t="shared" ref="M67:N98" si="23">$H67*2+$I67*3</f>
        <v>32</v>
      </c>
      <c r="N67" s="67">
        <f t="shared" si="23"/>
        <v>32</v>
      </c>
      <c r="P67" s="70">
        <f t="shared" ref="P67:P130" si="24">IF(SUM(F67:I67)&gt;=64,32,IF(SUM(F67:I67)&gt;32,SUM(F67:I67)-32,0))</f>
        <v>0</v>
      </c>
      <c r="Q67" s="70">
        <f t="shared" ref="Q67:Q130" si="25">IF(SUM(F67:I67)&gt;=32,16,IF(SUM(F67:I67)&gt;16,SUM(F67:I67)-16,0))</f>
        <v>0</v>
      </c>
      <c r="R67" s="70">
        <f t="shared" ref="R67:R130" si="26">IF(SUM(F67:I67)&gt;=16,8,IF(SUM(F67:I67)&gt;8,SUM(F67:I67)-8,0))</f>
        <v>3</v>
      </c>
      <c r="S67" s="70">
        <f t="shared" ref="S67:S130" si="27">IF(SUM(F67:I67)&gt;=8,4,IF(SUM(F67:I67)&gt;4,SUM(F67:I67)-4,0))</f>
        <v>4</v>
      </c>
      <c r="T67" s="70">
        <f t="shared" ref="T67:T130" si="28">IF(SUM(F67:I67)&gt;=4,2,IF(SUM(F67:I67)&gt;2,4-SUM(F67:I67),0))</f>
        <v>2</v>
      </c>
      <c r="U67" s="70">
        <f t="shared" ref="U67:U130" si="29">IF(SUM(F67:I67)&gt;=2,1,IF(A67=2,1,0))</f>
        <v>1</v>
      </c>
      <c r="V67" s="66">
        <f t="shared" si="20"/>
        <v>65</v>
      </c>
      <c r="W67" s="66" t="str">
        <f t="shared" si="13"/>
        <v/>
      </c>
    </row>
    <row r="68" spans="1:23" ht="12.75" x14ac:dyDescent="0.2">
      <c r="A68" s="66">
        <v>66</v>
      </c>
      <c r="B68" s="66">
        <f t="shared" si="18"/>
        <v>11</v>
      </c>
      <c r="C68" s="67">
        <f t="shared" si="19"/>
        <v>165</v>
      </c>
      <c r="D68" s="68">
        <f t="shared" si="21"/>
        <v>10</v>
      </c>
      <c r="E68" s="71">
        <f t="shared" si="22"/>
        <v>175</v>
      </c>
      <c r="F68" s="67">
        <v>0</v>
      </c>
      <c r="G68" s="67">
        <v>0</v>
      </c>
      <c r="H68" s="67">
        <v>0</v>
      </c>
      <c r="I68" s="67">
        <v>11</v>
      </c>
      <c r="J68" s="67">
        <f t="shared" si="17"/>
        <v>33</v>
      </c>
      <c r="K68" s="67">
        <f t="shared" si="17"/>
        <v>33</v>
      </c>
      <c r="L68" s="67">
        <f t="shared" si="17"/>
        <v>33</v>
      </c>
      <c r="M68" s="67">
        <f t="shared" si="23"/>
        <v>33</v>
      </c>
      <c r="N68" s="67">
        <f t="shared" si="23"/>
        <v>33</v>
      </c>
      <c r="P68" s="70">
        <f t="shared" si="24"/>
        <v>0</v>
      </c>
      <c r="Q68" s="70">
        <f t="shared" si="25"/>
        <v>0</v>
      </c>
      <c r="R68" s="70">
        <f t="shared" si="26"/>
        <v>3</v>
      </c>
      <c r="S68" s="70">
        <f t="shared" si="27"/>
        <v>4</v>
      </c>
      <c r="T68" s="70">
        <f t="shared" si="28"/>
        <v>2</v>
      </c>
      <c r="U68" s="70">
        <f t="shared" si="29"/>
        <v>1</v>
      </c>
      <c r="V68" s="66">
        <f t="shared" si="20"/>
        <v>66</v>
      </c>
      <c r="W68" s="66" t="str">
        <f t="shared" si="13"/>
        <v/>
      </c>
    </row>
    <row r="69" spans="1:23" ht="12.75" x14ac:dyDescent="0.2">
      <c r="A69" s="66">
        <v>67</v>
      </c>
      <c r="B69" s="66">
        <f t="shared" si="18"/>
        <v>12</v>
      </c>
      <c r="C69" s="67">
        <f t="shared" si="19"/>
        <v>155</v>
      </c>
      <c r="D69" s="68">
        <f t="shared" si="21"/>
        <v>11</v>
      </c>
      <c r="E69" s="71">
        <f t="shared" si="22"/>
        <v>166</v>
      </c>
      <c r="F69" s="67">
        <v>0</v>
      </c>
      <c r="G69" s="67">
        <v>0</v>
      </c>
      <c r="H69" s="67">
        <v>5</v>
      </c>
      <c r="I69" s="67">
        <v>7</v>
      </c>
      <c r="J69" s="67">
        <f t="shared" si="17"/>
        <v>31</v>
      </c>
      <c r="K69" s="67">
        <f t="shared" si="17"/>
        <v>31</v>
      </c>
      <c r="L69" s="67">
        <f t="shared" si="17"/>
        <v>31</v>
      </c>
      <c r="M69" s="67">
        <f t="shared" si="23"/>
        <v>31</v>
      </c>
      <c r="N69" s="67">
        <f t="shared" si="23"/>
        <v>31</v>
      </c>
      <c r="P69" s="70">
        <f t="shared" si="24"/>
        <v>0</v>
      </c>
      <c r="Q69" s="70">
        <f t="shared" si="25"/>
        <v>0</v>
      </c>
      <c r="R69" s="70">
        <f t="shared" si="26"/>
        <v>4</v>
      </c>
      <c r="S69" s="70">
        <f t="shared" si="27"/>
        <v>4</v>
      </c>
      <c r="T69" s="70">
        <f t="shared" si="28"/>
        <v>2</v>
      </c>
      <c r="U69" s="70">
        <f t="shared" si="29"/>
        <v>1</v>
      </c>
      <c r="V69" s="66">
        <f t="shared" si="20"/>
        <v>67</v>
      </c>
      <c r="W69" s="66" t="str">
        <f t="shared" ref="W69:W130" si="30">IF(A69&lt;&gt;V69,"FEJL","")</f>
        <v/>
      </c>
    </row>
    <row r="70" spans="1:23" ht="12.75" x14ac:dyDescent="0.2">
      <c r="A70" s="66">
        <v>68</v>
      </c>
      <c r="B70" s="66">
        <f t="shared" si="18"/>
        <v>12</v>
      </c>
      <c r="C70" s="67">
        <f t="shared" si="19"/>
        <v>160</v>
      </c>
      <c r="D70" s="68">
        <f t="shared" si="21"/>
        <v>11</v>
      </c>
      <c r="E70" s="71">
        <f t="shared" si="22"/>
        <v>171</v>
      </c>
      <c r="F70" s="67">
        <v>0</v>
      </c>
      <c r="G70" s="67">
        <v>0</v>
      </c>
      <c r="H70" s="67">
        <v>4</v>
      </c>
      <c r="I70" s="67">
        <v>8</v>
      </c>
      <c r="J70" s="67">
        <f t="shared" si="17"/>
        <v>32</v>
      </c>
      <c r="K70" s="67">
        <f t="shared" si="17"/>
        <v>32</v>
      </c>
      <c r="L70" s="67">
        <f t="shared" si="17"/>
        <v>32</v>
      </c>
      <c r="M70" s="67">
        <f t="shared" si="23"/>
        <v>32</v>
      </c>
      <c r="N70" s="67">
        <f t="shared" si="23"/>
        <v>32</v>
      </c>
      <c r="P70" s="70">
        <f t="shared" si="24"/>
        <v>0</v>
      </c>
      <c r="Q70" s="70">
        <f t="shared" si="25"/>
        <v>0</v>
      </c>
      <c r="R70" s="70">
        <f t="shared" si="26"/>
        <v>4</v>
      </c>
      <c r="S70" s="70">
        <f t="shared" si="27"/>
        <v>4</v>
      </c>
      <c r="T70" s="70">
        <f t="shared" si="28"/>
        <v>2</v>
      </c>
      <c r="U70" s="70">
        <f t="shared" si="29"/>
        <v>1</v>
      </c>
      <c r="V70" s="66">
        <f t="shared" si="20"/>
        <v>68</v>
      </c>
      <c r="W70" s="66" t="str">
        <f t="shared" si="30"/>
        <v/>
      </c>
    </row>
    <row r="71" spans="1:23" ht="12.75" x14ac:dyDescent="0.2">
      <c r="A71" s="66">
        <v>69</v>
      </c>
      <c r="B71" s="66">
        <f t="shared" si="18"/>
        <v>12</v>
      </c>
      <c r="C71" s="67">
        <f t="shared" si="19"/>
        <v>165</v>
      </c>
      <c r="D71" s="68">
        <f t="shared" si="21"/>
        <v>11</v>
      </c>
      <c r="E71" s="71">
        <f t="shared" si="22"/>
        <v>176</v>
      </c>
      <c r="F71" s="67">
        <v>0</v>
      </c>
      <c r="G71" s="67">
        <v>0</v>
      </c>
      <c r="H71" s="67">
        <v>3</v>
      </c>
      <c r="I71" s="67">
        <v>9</v>
      </c>
      <c r="J71" s="67">
        <f t="shared" si="17"/>
        <v>33</v>
      </c>
      <c r="K71" s="67">
        <f t="shared" si="17"/>
        <v>33</v>
      </c>
      <c r="L71" s="67">
        <f t="shared" si="17"/>
        <v>33</v>
      </c>
      <c r="M71" s="67">
        <f t="shared" si="23"/>
        <v>33</v>
      </c>
      <c r="N71" s="67">
        <f t="shared" si="23"/>
        <v>33</v>
      </c>
      <c r="P71" s="70">
        <f t="shared" si="24"/>
        <v>0</v>
      </c>
      <c r="Q71" s="70">
        <f t="shared" si="25"/>
        <v>0</v>
      </c>
      <c r="R71" s="70">
        <f t="shared" si="26"/>
        <v>4</v>
      </c>
      <c r="S71" s="70">
        <f t="shared" si="27"/>
        <v>4</v>
      </c>
      <c r="T71" s="70">
        <f t="shared" si="28"/>
        <v>2</v>
      </c>
      <c r="U71" s="70">
        <f t="shared" si="29"/>
        <v>1</v>
      </c>
      <c r="V71" s="66">
        <f t="shared" si="20"/>
        <v>69</v>
      </c>
      <c r="W71" s="66" t="str">
        <f t="shared" si="30"/>
        <v/>
      </c>
    </row>
    <row r="72" spans="1:23" ht="12.75" x14ac:dyDescent="0.2">
      <c r="A72" s="66">
        <v>70</v>
      </c>
      <c r="B72" s="66">
        <f t="shared" si="18"/>
        <v>12</v>
      </c>
      <c r="C72" s="67">
        <f t="shared" si="19"/>
        <v>170</v>
      </c>
      <c r="D72" s="68">
        <f t="shared" si="21"/>
        <v>11</v>
      </c>
      <c r="E72" s="71">
        <f t="shared" si="22"/>
        <v>181</v>
      </c>
      <c r="F72" s="67">
        <v>0</v>
      </c>
      <c r="G72" s="67">
        <v>0</v>
      </c>
      <c r="H72" s="67">
        <v>2</v>
      </c>
      <c r="I72" s="67">
        <v>10</v>
      </c>
      <c r="J72" s="67">
        <f t="shared" si="17"/>
        <v>34</v>
      </c>
      <c r="K72" s="67">
        <f t="shared" si="17"/>
        <v>34</v>
      </c>
      <c r="L72" s="67">
        <f t="shared" si="17"/>
        <v>34</v>
      </c>
      <c r="M72" s="67">
        <f t="shared" si="23"/>
        <v>34</v>
      </c>
      <c r="N72" s="67">
        <f t="shared" si="23"/>
        <v>34</v>
      </c>
      <c r="P72" s="70">
        <f t="shared" si="24"/>
        <v>0</v>
      </c>
      <c r="Q72" s="70">
        <f t="shared" si="25"/>
        <v>0</v>
      </c>
      <c r="R72" s="70">
        <f t="shared" si="26"/>
        <v>4</v>
      </c>
      <c r="S72" s="70">
        <f t="shared" si="27"/>
        <v>4</v>
      </c>
      <c r="T72" s="70">
        <f t="shared" si="28"/>
        <v>2</v>
      </c>
      <c r="U72" s="70">
        <f t="shared" si="29"/>
        <v>1</v>
      </c>
      <c r="V72" s="66">
        <f t="shared" si="20"/>
        <v>70</v>
      </c>
      <c r="W72" s="66" t="str">
        <f t="shared" si="30"/>
        <v/>
      </c>
    </row>
    <row r="73" spans="1:23" ht="12.75" x14ac:dyDescent="0.2">
      <c r="A73" s="66">
        <v>71</v>
      </c>
      <c r="B73" s="66">
        <f t="shared" si="18"/>
        <v>12</v>
      </c>
      <c r="C73" s="67">
        <f t="shared" si="19"/>
        <v>175</v>
      </c>
      <c r="D73" s="68">
        <f t="shared" si="21"/>
        <v>11</v>
      </c>
      <c r="E73" s="71">
        <f t="shared" si="22"/>
        <v>186</v>
      </c>
      <c r="F73" s="67">
        <v>0</v>
      </c>
      <c r="G73" s="67">
        <v>0</v>
      </c>
      <c r="H73" s="67">
        <v>1</v>
      </c>
      <c r="I73" s="67">
        <v>11</v>
      </c>
      <c r="J73" s="67">
        <f t="shared" si="17"/>
        <v>35</v>
      </c>
      <c r="K73" s="67">
        <f t="shared" si="17"/>
        <v>35</v>
      </c>
      <c r="L73" s="67">
        <f t="shared" si="17"/>
        <v>35</v>
      </c>
      <c r="M73" s="67">
        <f t="shared" si="23"/>
        <v>35</v>
      </c>
      <c r="N73" s="67">
        <f t="shared" si="23"/>
        <v>35</v>
      </c>
      <c r="P73" s="70">
        <f t="shared" si="24"/>
        <v>0</v>
      </c>
      <c r="Q73" s="70">
        <f t="shared" si="25"/>
        <v>0</v>
      </c>
      <c r="R73" s="70">
        <f t="shared" si="26"/>
        <v>4</v>
      </c>
      <c r="S73" s="70">
        <f t="shared" si="27"/>
        <v>4</v>
      </c>
      <c r="T73" s="70">
        <f t="shared" si="28"/>
        <v>2</v>
      </c>
      <c r="U73" s="70">
        <f t="shared" si="29"/>
        <v>1</v>
      </c>
      <c r="V73" s="66">
        <f t="shared" si="20"/>
        <v>71</v>
      </c>
      <c r="W73" s="66" t="str">
        <f t="shared" si="30"/>
        <v/>
      </c>
    </row>
    <row r="74" spans="1:23" ht="12.75" x14ac:dyDescent="0.2">
      <c r="A74" s="66">
        <v>72</v>
      </c>
      <c r="B74" s="66">
        <f t="shared" si="18"/>
        <v>12</v>
      </c>
      <c r="C74" s="67">
        <f t="shared" si="19"/>
        <v>180</v>
      </c>
      <c r="D74" s="68">
        <f t="shared" si="21"/>
        <v>11</v>
      </c>
      <c r="E74" s="71">
        <f t="shared" si="22"/>
        <v>191</v>
      </c>
      <c r="F74" s="67">
        <v>0</v>
      </c>
      <c r="G74" s="67">
        <v>0</v>
      </c>
      <c r="H74" s="67">
        <v>0</v>
      </c>
      <c r="I74" s="67">
        <v>12</v>
      </c>
      <c r="J74" s="67">
        <f t="shared" si="17"/>
        <v>36</v>
      </c>
      <c r="K74" s="67">
        <f t="shared" si="17"/>
        <v>36</v>
      </c>
      <c r="L74" s="67">
        <f t="shared" si="17"/>
        <v>36</v>
      </c>
      <c r="M74" s="67">
        <f t="shared" si="23"/>
        <v>36</v>
      </c>
      <c r="N74" s="67">
        <f t="shared" si="23"/>
        <v>36</v>
      </c>
      <c r="P74" s="70">
        <f t="shared" si="24"/>
        <v>0</v>
      </c>
      <c r="Q74" s="70">
        <f t="shared" si="25"/>
        <v>0</v>
      </c>
      <c r="R74" s="70">
        <f t="shared" si="26"/>
        <v>4</v>
      </c>
      <c r="S74" s="70">
        <f t="shared" si="27"/>
        <v>4</v>
      </c>
      <c r="T74" s="70">
        <f t="shared" si="28"/>
        <v>2</v>
      </c>
      <c r="U74" s="70">
        <f t="shared" si="29"/>
        <v>1</v>
      </c>
      <c r="V74" s="66">
        <f t="shared" si="20"/>
        <v>72</v>
      </c>
      <c r="W74" s="66" t="str">
        <f t="shared" si="30"/>
        <v/>
      </c>
    </row>
    <row r="75" spans="1:23" ht="12.75" x14ac:dyDescent="0.2">
      <c r="A75" s="66">
        <v>73</v>
      </c>
      <c r="B75" s="66">
        <f t="shared" si="18"/>
        <v>13</v>
      </c>
      <c r="C75" s="67">
        <f t="shared" si="19"/>
        <v>170</v>
      </c>
      <c r="D75" s="68">
        <f t="shared" si="21"/>
        <v>12</v>
      </c>
      <c r="E75" s="71">
        <f t="shared" si="22"/>
        <v>182</v>
      </c>
      <c r="F75" s="67">
        <v>0</v>
      </c>
      <c r="G75" s="67">
        <v>0</v>
      </c>
      <c r="H75" s="67">
        <v>5</v>
      </c>
      <c r="I75" s="67">
        <v>8</v>
      </c>
      <c r="J75" s="67">
        <f t="shared" si="17"/>
        <v>34</v>
      </c>
      <c r="K75" s="67">
        <f t="shared" si="17"/>
        <v>34</v>
      </c>
      <c r="L75" s="67">
        <f t="shared" si="17"/>
        <v>34</v>
      </c>
      <c r="M75" s="67">
        <f t="shared" si="23"/>
        <v>34</v>
      </c>
      <c r="N75" s="67">
        <f t="shared" si="23"/>
        <v>34</v>
      </c>
      <c r="P75" s="70">
        <f t="shared" si="24"/>
        <v>0</v>
      </c>
      <c r="Q75" s="70">
        <f t="shared" si="25"/>
        <v>0</v>
      </c>
      <c r="R75" s="70">
        <f t="shared" si="26"/>
        <v>5</v>
      </c>
      <c r="S75" s="70">
        <f t="shared" si="27"/>
        <v>4</v>
      </c>
      <c r="T75" s="70">
        <f t="shared" si="28"/>
        <v>2</v>
      </c>
      <c r="U75" s="70">
        <f t="shared" si="29"/>
        <v>1</v>
      </c>
      <c r="V75" s="66">
        <f t="shared" si="20"/>
        <v>73</v>
      </c>
      <c r="W75" s="66" t="str">
        <f t="shared" si="30"/>
        <v/>
      </c>
    </row>
    <row r="76" spans="1:23" ht="12.75" x14ac:dyDescent="0.2">
      <c r="A76" s="66">
        <v>74</v>
      </c>
      <c r="B76" s="66">
        <f t="shared" si="18"/>
        <v>13</v>
      </c>
      <c r="C76" s="67">
        <f t="shared" si="19"/>
        <v>175</v>
      </c>
      <c r="D76" s="68">
        <f t="shared" si="21"/>
        <v>12</v>
      </c>
      <c r="E76" s="71">
        <f t="shared" si="22"/>
        <v>187</v>
      </c>
      <c r="F76" s="67">
        <v>0</v>
      </c>
      <c r="G76" s="67">
        <v>0</v>
      </c>
      <c r="H76" s="67">
        <v>4</v>
      </c>
      <c r="I76" s="67">
        <v>9</v>
      </c>
      <c r="J76" s="67">
        <f t="shared" si="17"/>
        <v>35</v>
      </c>
      <c r="K76" s="67">
        <f t="shared" si="17"/>
        <v>35</v>
      </c>
      <c r="L76" s="67">
        <f t="shared" si="17"/>
        <v>35</v>
      </c>
      <c r="M76" s="67">
        <f t="shared" si="23"/>
        <v>35</v>
      </c>
      <c r="N76" s="67">
        <f t="shared" si="23"/>
        <v>35</v>
      </c>
      <c r="P76" s="70">
        <f t="shared" si="24"/>
        <v>0</v>
      </c>
      <c r="Q76" s="70">
        <f t="shared" si="25"/>
        <v>0</v>
      </c>
      <c r="R76" s="70">
        <f t="shared" si="26"/>
        <v>5</v>
      </c>
      <c r="S76" s="70">
        <f t="shared" si="27"/>
        <v>4</v>
      </c>
      <c r="T76" s="70">
        <f t="shared" si="28"/>
        <v>2</v>
      </c>
      <c r="U76" s="70">
        <f t="shared" si="29"/>
        <v>1</v>
      </c>
      <c r="V76" s="66">
        <f t="shared" si="20"/>
        <v>74</v>
      </c>
      <c r="W76" s="66" t="str">
        <f t="shared" si="30"/>
        <v/>
      </c>
    </row>
    <row r="77" spans="1:23" ht="12.75" x14ac:dyDescent="0.2">
      <c r="A77" s="66">
        <v>75</v>
      </c>
      <c r="B77" s="66">
        <f t="shared" si="18"/>
        <v>13</v>
      </c>
      <c r="C77" s="67">
        <f t="shared" si="19"/>
        <v>180</v>
      </c>
      <c r="D77" s="68">
        <f t="shared" si="21"/>
        <v>12</v>
      </c>
      <c r="E77" s="71">
        <f t="shared" si="22"/>
        <v>192</v>
      </c>
      <c r="F77" s="67">
        <v>0</v>
      </c>
      <c r="G77" s="67">
        <v>0</v>
      </c>
      <c r="H77" s="67">
        <v>3</v>
      </c>
      <c r="I77" s="67">
        <v>10</v>
      </c>
      <c r="J77" s="67">
        <f t="shared" si="17"/>
        <v>36</v>
      </c>
      <c r="K77" s="67">
        <f t="shared" si="17"/>
        <v>36</v>
      </c>
      <c r="L77" s="67">
        <f t="shared" si="17"/>
        <v>36</v>
      </c>
      <c r="M77" s="67">
        <f t="shared" si="23"/>
        <v>36</v>
      </c>
      <c r="N77" s="67">
        <f t="shared" si="23"/>
        <v>36</v>
      </c>
      <c r="P77" s="70">
        <f t="shared" si="24"/>
        <v>0</v>
      </c>
      <c r="Q77" s="70">
        <f t="shared" si="25"/>
        <v>0</v>
      </c>
      <c r="R77" s="70">
        <f t="shared" si="26"/>
        <v>5</v>
      </c>
      <c r="S77" s="70">
        <f t="shared" si="27"/>
        <v>4</v>
      </c>
      <c r="T77" s="70">
        <f t="shared" si="28"/>
        <v>2</v>
      </c>
      <c r="U77" s="70">
        <f t="shared" si="29"/>
        <v>1</v>
      </c>
      <c r="V77" s="66">
        <f t="shared" si="20"/>
        <v>75</v>
      </c>
      <c r="W77" s="66" t="str">
        <f t="shared" si="30"/>
        <v/>
      </c>
    </row>
    <row r="78" spans="1:23" ht="12.75" x14ac:dyDescent="0.2">
      <c r="A78" s="66">
        <v>76</v>
      </c>
      <c r="B78" s="66">
        <f t="shared" si="18"/>
        <v>13</v>
      </c>
      <c r="C78" s="67">
        <f t="shared" si="19"/>
        <v>185</v>
      </c>
      <c r="D78" s="68">
        <f t="shared" si="21"/>
        <v>12</v>
      </c>
      <c r="E78" s="71">
        <f t="shared" si="22"/>
        <v>197</v>
      </c>
      <c r="F78" s="67">
        <v>0</v>
      </c>
      <c r="G78" s="67">
        <v>0</v>
      </c>
      <c r="H78" s="67">
        <v>2</v>
      </c>
      <c r="I78" s="67">
        <v>11</v>
      </c>
      <c r="J78" s="67">
        <f t="shared" si="17"/>
        <v>37</v>
      </c>
      <c r="K78" s="67">
        <f t="shared" si="17"/>
        <v>37</v>
      </c>
      <c r="L78" s="67">
        <f t="shared" si="17"/>
        <v>37</v>
      </c>
      <c r="M78" s="67">
        <f t="shared" si="23"/>
        <v>37</v>
      </c>
      <c r="N78" s="67">
        <f t="shared" si="23"/>
        <v>37</v>
      </c>
      <c r="P78" s="70">
        <f t="shared" si="24"/>
        <v>0</v>
      </c>
      <c r="Q78" s="70">
        <f t="shared" si="25"/>
        <v>0</v>
      </c>
      <c r="R78" s="70">
        <f t="shared" si="26"/>
        <v>5</v>
      </c>
      <c r="S78" s="70">
        <f t="shared" si="27"/>
        <v>4</v>
      </c>
      <c r="T78" s="70">
        <f t="shared" si="28"/>
        <v>2</v>
      </c>
      <c r="U78" s="70">
        <f t="shared" si="29"/>
        <v>1</v>
      </c>
      <c r="V78" s="66">
        <f t="shared" si="20"/>
        <v>76</v>
      </c>
      <c r="W78" s="66" t="str">
        <f t="shared" si="30"/>
        <v/>
      </c>
    </row>
    <row r="79" spans="1:23" ht="12.75" x14ac:dyDescent="0.2">
      <c r="A79" s="66">
        <v>77</v>
      </c>
      <c r="B79" s="66">
        <f t="shared" si="18"/>
        <v>13</v>
      </c>
      <c r="C79" s="67">
        <f t="shared" si="19"/>
        <v>190</v>
      </c>
      <c r="D79" s="68">
        <f t="shared" si="21"/>
        <v>12</v>
      </c>
      <c r="E79" s="71">
        <f t="shared" si="22"/>
        <v>202</v>
      </c>
      <c r="F79" s="67">
        <v>0</v>
      </c>
      <c r="G79" s="67">
        <v>0</v>
      </c>
      <c r="H79" s="67">
        <v>1</v>
      </c>
      <c r="I79" s="67">
        <v>12</v>
      </c>
      <c r="J79" s="67">
        <f t="shared" si="17"/>
        <v>38</v>
      </c>
      <c r="K79" s="67">
        <f t="shared" si="17"/>
        <v>38</v>
      </c>
      <c r="L79" s="67">
        <f t="shared" si="17"/>
        <v>38</v>
      </c>
      <c r="M79" s="67">
        <f t="shared" si="23"/>
        <v>38</v>
      </c>
      <c r="N79" s="67">
        <f t="shared" si="23"/>
        <v>38</v>
      </c>
      <c r="P79" s="70">
        <f t="shared" si="24"/>
        <v>0</v>
      </c>
      <c r="Q79" s="70">
        <f t="shared" si="25"/>
        <v>0</v>
      </c>
      <c r="R79" s="70">
        <f t="shared" si="26"/>
        <v>5</v>
      </c>
      <c r="S79" s="70">
        <f t="shared" si="27"/>
        <v>4</v>
      </c>
      <c r="T79" s="70">
        <f t="shared" si="28"/>
        <v>2</v>
      </c>
      <c r="U79" s="70">
        <f t="shared" si="29"/>
        <v>1</v>
      </c>
      <c r="V79" s="66">
        <f t="shared" si="20"/>
        <v>77</v>
      </c>
      <c r="W79" s="66" t="str">
        <f t="shared" si="30"/>
        <v/>
      </c>
    </row>
    <row r="80" spans="1:23" ht="12.75" x14ac:dyDescent="0.2">
      <c r="A80" s="66">
        <v>78</v>
      </c>
      <c r="B80" s="66">
        <f t="shared" si="18"/>
        <v>13</v>
      </c>
      <c r="C80" s="67">
        <f t="shared" si="19"/>
        <v>195</v>
      </c>
      <c r="D80" s="68">
        <f t="shared" si="21"/>
        <v>12</v>
      </c>
      <c r="E80" s="71">
        <f t="shared" si="22"/>
        <v>207</v>
      </c>
      <c r="F80" s="67">
        <v>0</v>
      </c>
      <c r="G80" s="67">
        <v>0</v>
      </c>
      <c r="H80" s="67">
        <v>0</v>
      </c>
      <c r="I80" s="67">
        <v>13</v>
      </c>
      <c r="J80" s="67">
        <f t="shared" si="17"/>
        <v>39</v>
      </c>
      <c r="K80" s="67">
        <f t="shared" si="17"/>
        <v>39</v>
      </c>
      <c r="L80" s="67">
        <f t="shared" si="17"/>
        <v>39</v>
      </c>
      <c r="M80" s="67">
        <f t="shared" si="23"/>
        <v>39</v>
      </c>
      <c r="N80" s="67">
        <f t="shared" si="23"/>
        <v>39</v>
      </c>
      <c r="P80" s="70">
        <f t="shared" si="24"/>
        <v>0</v>
      </c>
      <c r="Q80" s="70">
        <f t="shared" si="25"/>
        <v>0</v>
      </c>
      <c r="R80" s="70">
        <f t="shared" si="26"/>
        <v>5</v>
      </c>
      <c r="S80" s="70">
        <f t="shared" si="27"/>
        <v>4</v>
      </c>
      <c r="T80" s="70">
        <f t="shared" si="28"/>
        <v>2</v>
      </c>
      <c r="U80" s="70">
        <f t="shared" si="29"/>
        <v>1</v>
      </c>
      <c r="V80" s="66">
        <f t="shared" si="20"/>
        <v>78</v>
      </c>
      <c r="W80" s="66" t="str">
        <f t="shared" si="30"/>
        <v/>
      </c>
    </row>
    <row r="81" spans="1:23" ht="12.75" x14ac:dyDescent="0.2">
      <c r="A81" s="66">
        <v>79</v>
      </c>
      <c r="B81" s="66">
        <f t="shared" si="18"/>
        <v>14</v>
      </c>
      <c r="C81" s="67">
        <f t="shared" si="19"/>
        <v>185</v>
      </c>
      <c r="D81" s="68">
        <f t="shared" si="21"/>
        <v>13</v>
      </c>
      <c r="E81" s="71">
        <f t="shared" si="22"/>
        <v>198</v>
      </c>
      <c r="F81" s="67">
        <v>0</v>
      </c>
      <c r="G81" s="67">
        <v>0</v>
      </c>
      <c r="H81" s="67">
        <v>5</v>
      </c>
      <c r="I81" s="67">
        <v>9</v>
      </c>
      <c r="J81" s="67">
        <f t="shared" si="17"/>
        <v>37</v>
      </c>
      <c r="K81" s="67">
        <f t="shared" si="17"/>
        <v>37</v>
      </c>
      <c r="L81" s="67">
        <f t="shared" si="17"/>
        <v>37</v>
      </c>
      <c r="M81" s="67">
        <f t="shared" si="23"/>
        <v>37</v>
      </c>
      <c r="N81" s="67">
        <f t="shared" si="23"/>
        <v>37</v>
      </c>
      <c r="P81" s="70">
        <f t="shared" si="24"/>
        <v>0</v>
      </c>
      <c r="Q81" s="70">
        <f t="shared" si="25"/>
        <v>0</v>
      </c>
      <c r="R81" s="70">
        <f t="shared" si="26"/>
        <v>6</v>
      </c>
      <c r="S81" s="70">
        <f t="shared" si="27"/>
        <v>4</v>
      </c>
      <c r="T81" s="70">
        <f t="shared" si="28"/>
        <v>2</v>
      </c>
      <c r="U81" s="70">
        <f t="shared" si="29"/>
        <v>1</v>
      </c>
      <c r="V81" s="66">
        <f t="shared" si="20"/>
        <v>79</v>
      </c>
      <c r="W81" s="66" t="str">
        <f t="shared" si="30"/>
        <v/>
      </c>
    </row>
    <row r="82" spans="1:23" ht="12.75" x14ac:dyDescent="0.2">
      <c r="A82" s="66">
        <v>80</v>
      </c>
      <c r="B82" s="66">
        <f t="shared" si="18"/>
        <v>14</v>
      </c>
      <c r="C82" s="67">
        <f t="shared" si="19"/>
        <v>190</v>
      </c>
      <c r="D82" s="68">
        <f t="shared" si="21"/>
        <v>13</v>
      </c>
      <c r="E82" s="71">
        <f t="shared" si="22"/>
        <v>203</v>
      </c>
      <c r="F82" s="67">
        <v>0</v>
      </c>
      <c r="G82" s="67">
        <v>0</v>
      </c>
      <c r="H82" s="67">
        <v>4</v>
      </c>
      <c r="I82" s="67">
        <v>10</v>
      </c>
      <c r="J82" s="67">
        <f t="shared" ref="J82:L104" si="31">$F82*1+$G82*2+$H82*2+$I82*3</f>
        <v>38</v>
      </c>
      <c r="K82" s="67">
        <f t="shared" si="31"/>
        <v>38</v>
      </c>
      <c r="L82" s="67">
        <f t="shared" si="31"/>
        <v>38</v>
      </c>
      <c r="M82" s="67">
        <f t="shared" si="23"/>
        <v>38</v>
      </c>
      <c r="N82" s="67">
        <f t="shared" si="23"/>
        <v>38</v>
      </c>
      <c r="P82" s="70">
        <f t="shared" si="24"/>
        <v>0</v>
      </c>
      <c r="Q82" s="70">
        <f t="shared" si="25"/>
        <v>0</v>
      </c>
      <c r="R82" s="70">
        <f t="shared" si="26"/>
        <v>6</v>
      </c>
      <c r="S82" s="70">
        <f t="shared" si="27"/>
        <v>4</v>
      </c>
      <c r="T82" s="70">
        <f t="shared" si="28"/>
        <v>2</v>
      </c>
      <c r="U82" s="70">
        <f t="shared" si="29"/>
        <v>1</v>
      </c>
      <c r="V82" s="66">
        <f t="shared" si="20"/>
        <v>80</v>
      </c>
      <c r="W82" s="66" t="str">
        <f t="shared" si="30"/>
        <v/>
      </c>
    </row>
    <row r="83" spans="1:23" ht="12.75" x14ac:dyDescent="0.2">
      <c r="A83" s="66">
        <v>81</v>
      </c>
      <c r="B83" s="66">
        <f t="shared" si="18"/>
        <v>14</v>
      </c>
      <c r="C83" s="67">
        <f t="shared" si="19"/>
        <v>195</v>
      </c>
      <c r="D83" s="68">
        <f t="shared" si="21"/>
        <v>13</v>
      </c>
      <c r="E83" s="71">
        <f t="shared" si="22"/>
        <v>208</v>
      </c>
      <c r="F83" s="67">
        <v>0</v>
      </c>
      <c r="G83" s="67">
        <v>0</v>
      </c>
      <c r="H83" s="67">
        <v>3</v>
      </c>
      <c r="I83" s="67">
        <v>11</v>
      </c>
      <c r="J83" s="67">
        <f t="shared" si="31"/>
        <v>39</v>
      </c>
      <c r="K83" s="67">
        <f t="shared" si="31"/>
        <v>39</v>
      </c>
      <c r="L83" s="67">
        <f t="shared" si="31"/>
        <v>39</v>
      </c>
      <c r="M83" s="67">
        <f t="shared" si="23"/>
        <v>39</v>
      </c>
      <c r="N83" s="67">
        <f t="shared" si="23"/>
        <v>39</v>
      </c>
      <c r="P83" s="70">
        <f t="shared" si="24"/>
        <v>0</v>
      </c>
      <c r="Q83" s="70">
        <f t="shared" si="25"/>
        <v>0</v>
      </c>
      <c r="R83" s="70">
        <f t="shared" si="26"/>
        <v>6</v>
      </c>
      <c r="S83" s="70">
        <f t="shared" si="27"/>
        <v>4</v>
      </c>
      <c r="T83" s="70">
        <f t="shared" si="28"/>
        <v>2</v>
      </c>
      <c r="U83" s="70">
        <f t="shared" si="29"/>
        <v>1</v>
      </c>
      <c r="V83" s="66">
        <f t="shared" si="20"/>
        <v>81</v>
      </c>
      <c r="W83" s="66" t="str">
        <f t="shared" si="30"/>
        <v/>
      </c>
    </row>
    <row r="84" spans="1:23" ht="12.75" x14ac:dyDescent="0.2">
      <c r="A84" s="66">
        <v>82</v>
      </c>
      <c r="B84" s="66">
        <f t="shared" si="18"/>
        <v>14</v>
      </c>
      <c r="C84" s="67">
        <f t="shared" si="19"/>
        <v>200</v>
      </c>
      <c r="D84" s="68">
        <f t="shared" si="21"/>
        <v>13</v>
      </c>
      <c r="E84" s="71">
        <f t="shared" si="22"/>
        <v>213</v>
      </c>
      <c r="F84" s="67">
        <v>0</v>
      </c>
      <c r="G84" s="67">
        <v>0</v>
      </c>
      <c r="H84" s="67">
        <v>2</v>
      </c>
      <c r="I84" s="67">
        <v>12</v>
      </c>
      <c r="J84" s="67">
        <f t="shared" si="31"/>
        <v>40</v>
      </c>
      <c r="K84" s="67">
        <f t="shared" si="31"/>
        <v>40</v>
      </c>
      <c r="L84" s="67">
        <f t="shared" si="31"/>
        <v>40</v>
      </c>
      <c r="M84" s="67">
        <f t="shared" si="23"/>
        <v>40</v>
      </c>
      <c r="N84" s="67">
        <f t="shared" si="23"/>
        <v>40</v>
      </c>
      <c r="P84" s="70">
        <f t="shared" si="24"/>
        <v>0</v>
      </c>
      <c r="Q84" s="70">
        <f t="shared" si="25"/>
        <v>0</v>
      </c>
      <c r="R84" s="70">
        <f t="shared" si="26"/>
        <v>6</v>
      </c>
      <c r="S84" s="70">
        <f t="shared" si="27"/>
        <v>4</v>
      </c>
      <c r="T84" s="70">
        <f t="shared" si="28"/>
        <v>2</v>
      </c>
      <c r="U84" s="70">
        <f t="shared" si="29"/>
        <v>1</v>
      </c>
      <c r="V84" s="66">
        <f t="shared" si="20"/>
        <v>82</v>
      </c>
      <c r="W84" s="66" t="str">
        <f t="shared" si="30"/>
        <v/>
      </c>
    </row>
    <row r="85" spans="1:23" ht="12.75" x14ac:dyDescent="0.2">
      <c r="A85" s="66">
        <v>83</v>
      </c>
      <c r="B85" s="66">
        <f t="shared" si="18"/>
        <v>14</v>
      </c>
      <c r="C85" s="67">
        <f t="shared" si="19"/>
        <v>205</v>
      </c>
      <c r="D85" s="68">
        <f t="shared" si="21"/>
        <v>13</v>
      </c>
      <c r="E85" s="71">
        <f t="shared" si="22"/>
        <v>218</v>
      </c>
      <c r="F85" s="67">
        <v>0</v>
      </c>
      <c r="G85" s="67">
        <v>0</v>
      </c>
      <c r="H85" s="67">
        <v>1</v>
      </c>
      <c r="I85" s="67">
        <v>13</v>
      </c>
      <c r="J85" s="67">
        <f t="shared" si="31"/>
        <v>41</v>
      </c>
      <c r="K85" s="67">
        <f t="shared" si="31"/>
        <v>41</v>
      </c>
      <c r="L85" s="67">
        <f t="shared" si="31"/>
        <v>41</v>
      </c>
      <c r="M85" s="67">
        <f t="shared" si="23"/>
        <v>41</v>
      </c>
      <c r="N85" s="67">
        <f t="shared" si="23"/>
        <v>41</v>
      </c>
      <c r="P85" s="70">
        <f t="shared" si="24"/>
        <v>0</v>
      </c>
      <c r="Q85" s="70">
        <f t="shared" si="25"/>
        <v>0</v>
      </c>
      <c r="R85" s="70">
        <f t="shared" si="26"/>
        <v>6</v>
      </c>
      <c r="S85" s="70">
        <f t="shared" si="27"/>
        <v>4</v>
      </c>
      <c r="T85" s="70">
        <f t="shared" si="28"/>
        <v>2</v>
      </c>
      <c r="U85" s="70">
        <f t="shared" si="29"/>
        <v>1</v>
      </c>
      <c r="V85" s="66">
        <f t="shared" si="20"/>
        <v>83</v>
      </c>
      <c r="W85" s="66" t="str">
        <f t="shared" si="30"/>
        <v/>
      </c>
    </row>
    <row r="86" spans="1:23" ht="12.75" x14ac:dyDescent="0.2">
      <c r="A86" s="66">
        <v>84</v>
      </c>
      <c r="B86" s="66">
        <f t="shared" si="18"/>
        <v>14</v>
      </c>
      <c r="C86" s="67">
        <f t="shared" si="19"/>
        <v>210</v>
      </c>
      <c r="D86" s="68">
        <f t="shared" si="21"/>
        <v>13</v>
      </c>
      <c r="E86" s="71">
        <f t="shared" si="22"/>
        <v>223</v>
      </c>
      <c r="F86" s="67">
        <v>0</v>
      </c>
      <c r="G86" s="67">
        <v>0</v>
      </c>
      <c r="H86" s="67">
        <v>0</v>
      </c>
      <c r="I86" s="67">
        <v>14</v>
      </c>
      <c r="J86" s="67">
        <f t="shared" si="31"/>
        <v>42</v>
      </c>
      <c r="K86" s="67">
        <f t="shared" si="31"/>
        <v>42</v>
      </c>
      <c r="L86" s="67">
        <f t="shared" si="31"/>
        <v>42</v>
      </c>
      <c r="M86" s="67">
        <f t="shared" si="23"/>
        <v>42</v>
      </c>
      <c r="N86" s="67">
        <f t="shared" si="23"/>
        <v>42</v>
      </c>
      <c r="P86" s="70">
        <f t="shared" si="24"/>
        <v>0</v>
      </c>
      <c r="Q86" s="70">
        <f t="shared" si="25"/>
        <v>0</v>
      </c>
      <c r="R86" s="70">
        <f t="shared" si="26"/>
        <v>6</v>
      </c>
      <c r="S86" s="70">
        <f t="shared" si="27"/>
        <v>4</v>
      </c>
      <c r="T86" s="70">
        <f t="shared" si="28"/>
        <v>2</v>
      </c>
      <c r="U86" s="70">
        <f t="shared" si="29"/>
        <v>1</v>
      </c>
      <c r="V86" s="66">
        <f t="shared" si="20"/>
        <v>84</v>
      </c>
      <c r="W86" s="66" t="str">
        <f t="shared" si="30"/>
        <v/>
      </c>
    </row>
    <row r="87" spans="1:23" ht="12.75" x14ac:dyDescent="0.2">
      <c r="A87" s="66">
        <v>85</v>
      </c>
      <c r="B87" s="66">
        <f t="shared" si="18"/>
        <v>15</v>
      </c>
      <c r="C87" s="67">
        <f t="shared" si="19"/>
        <v>200</v>
      </c>
      <c r="D87" s="68">
        <f t="shared" si="21"/>
        <v>14</v>
      </c>
      <c r="E87" s="71">
        <f t="shared" si="22"/>
        <v>214</v>
      </c>
      <c r="F87" s="67">
        <v>0</v>
      </c>
      <c r="G87" s="67">
        <v>0</v>
      </c>
      <c r="H87" s="67">
        <v>5</v>
      </c>
      <c r="I87" s="67">
        <v>10</v>
      </c>
      <c r="J87" s="67">
        <f t="shared" si="31"/>
        <v>40</v>
      </c>
      <c r="K87" s="67">
        <f t="shared" si="31"/>
        <v>40</v>
      </c>
      <c r="L87" s="67">
        <f t="shared" si="31"/>
        <v>40</v>
      </c>
      <c r="M87" s="67">
        <f t="shared" si="23"/>
        <v>40</v>
      </c>
      <c r="N87" s="67">
        <f t="shared" si="23"/>
        <v>40</v>
      </c>
      <c r="P87" s="70">
        <f t="shared" si="24"/>
        <v>0</v>
      </c>
      <c r="Q87" s="70">
        <f t="shared" si="25"/>
        <v>0</v>
      </c>
      <c r="R87" s="70">
        <f t="shared" si="26"/>
        <v>7</v>
      </c>
      <c r="S87" s="70">
        <f t="shared" si="27"/>
        <v>4</v>
      </c>
      <c r="T87" s="70">
        <f t="shared" si="28"/>
        <v>2</v>
      </c>
      <c r="U87" s="70">
        <f t="shared" si="29"/>
        <v>1</v>
      </c>
      <c r="V87" s="66">
        <f t="shared" si="20"/>
        <v>85</v>
      </c>
      <c r="W87" s="66" t="str">
        <f t="shared" si="30"/>
        <v/>
      </c>
    </row>
    <row r="88" spans="1:23" ht="12.75" x14ac:dyDescent="0.2">
      <c r="A88" s="66">
        <v>86</v>
      </c>
      <c r="B88" s="66">
        <f t="shared" si="18"/>
        <v>15</v>
      </c>
      <c r="C88" s="67">
        <f t="shared" si="19"/>
        <v>205</v>
      </c>
      <c r="D88" s="68">
        <f t="shared" si="21"/>
        <v>14</v>
      </c>
      <c r="E88" s="71">
        <f t="shared" si="22"/>
        <v>219</v>
      </c>
      <c r="F88" s="67">
        <v>0</v>
      </c>
      <c r="G88" s="67">
        <v>0</v>
      </c>
      <c r="H88" s="67">
        <v>4</v>
      </c>
      <c r="I88" s="67">
        <v>11</v>
      </c>
      <c r="J88" s="67">
        <f t="shared" si="31"/>
        <v>41</v>
      </c>
      <c r="K88" s="67">
        <f t="shared" si="31"/>
        <v>41</v>
      </c>
      <c r="L88" s="67">
        <f t="shared" si="31"/>
        <v>41</v>
      </c>
      <c r="M88" s="67">
        <f t="shared" si="23"/>
        <v>41</v>
      </c>
      <c r="N88" s="67">
        <f t="shared" si="23"/>
        <v>41</v>
      </c>
      <c r="P88" s="70">
        <f t="shared" si="24"/>
        <v>0</v>
      </c>
      <c r="Q88" s="70">
        <f t="shared" si="25"/>
        <v>0</v>
      </c>
      <c r="R88" s="70">
        <f t="shared" si="26"/>
        <v>7</v>
      </c>
      <c r="S88" s="70">
        <f t="shared" si="27"/>
        <v>4</v>
      </c>
      <c r="T88" s="70">
        <f t="shared" si="28"/>
        <v>2</v>
      </c>
      <c r="U88" s="70">
        <f t="shared" si="29"/>
        <v>1</v>
      </c>
      <c r="V88" s="66">
        <f t="shared" si="20"/>
        <v>86</v>
      </c>
      <c r="W88" s="66" t="str">
        <f t="shared" si="30"/>
        <v/>
      </c>
    </row>
    <row r="89" spans="1:23" ht="12.75" x14ac:dyDescent="0.2">
      <c r="A89" s="66">
        <v>87</v>
      </c>
      <c r="B89" s="66">
        <f t="shared" si="18"/>
        <v>15</v>
      </c>
      <c r="C89" s="67">
        <f t="shared" si="19"/>
        <v>210</v>
      </c>
      <c r="D89" s="68">
        <f t="shared" si="21"/>
        <v>14</v>
      </c>
      <c r="E89" s="71">
        <f t="shared" si="22"/>
        <v>224</v>
      </c>
      <c r="F89" s="67">
        <v>0</v>
      </c>
      <c r="G89" s="67">
        <v>0</v>
      </c>
      <c r="H89" s="67">
        <v>3</v>
      </c>
      <c r="I89" s="67">
        <v>12</v>
      </c>
      <c r="J89" s="67">
        <f t="shared" si="31"/>
        <v>42</v>
      </c>
      <c r="K89" s="67">
        <f t="shared" si="31"/>
        <v>42</v>
      </c>
      <c r="L89" s="67">
        <f t="shared" si="31"/>
        <v>42</v>
      </c>
      <c r="M89" s="67">
        <f t="shared" si="23"/>
        <v>42</v>
      </c>
      <c r="N89" s="67">
        <f t="shared" si="23"/>
        <v>42</v>
      </c>
      <c r="P89" s="70">
        <f t="shared" si="24"/>
        <v>0</v>
      </c>
      <c r="Q89" s="70">
        <f t="shared" si="25"/>
        <v>0</v>
      </c>
      <c r="R89" s="70">
        <f t="shared" si="26"/>
        <v>7</v>
      </c>
      <c r="S89" s="70">
        <f t="shared" si="27"/>
        <v>4</v>
      </c>
      <c r="T89" s="70">
        <f t="shared" si="28"/>
        <v>2</v>
      </c>
      <c r="U89" s="70">
        <f t="shared" si="29"/>
        <v>1</v>
      </c>
      <c r="V89" s="66">
        <f t="shared" si="20"/>
        <v>87</v>
      </c>
      <c r="W89" s="66" t="str">
        <f t="shared" si="30"/>
        <v/>
      </c>
    </row>
    <row r="90" spans="1:23" ht="12.75" x14ac:dyDescent="0.2">
      <c r="A90" s="66">
        <v>88</v>
      </c>
      <c r="B90" s="66">
        <f t="shared" si="18"/>
        <v>15</v>
      </c>
      <c r="C90" s="67">
        <f t="shared" si="19"/>
        <v>215</v>
      </c>
      <c r="D90" s="68">
        <f t="shared" si="21"/>
        <v>14</v>
      </c>
      <c r="E90" s="71">
        <f t="shared" si="22"/>
        <v>229</v>
      </c>
      <c r="F90" s="67">
        <v>0</v>
      </c>
      <c r="G90" s="67">
        <v>0</v>
      </c>
      <c r="H90" s="67">
        <v>2</v>
      </c>
      <c r="I90" s="67">
        <v>13</v>
      </c>
      <c r="J90" s="67">
        <f t="shared" si="31"/>
        <v>43</v>
      </c>
      <c r="K90" s="67">
        <f t="shared" si="31"/>
        <v>43</v>
      </c>
      <c r="L90" s="67">
        <f t="shared" si="31"/>
        <v>43</v>
      </c>
      <c r="M90" s="67">
        <f t="shared" si="23"/>
        <v>43</v>
      </c>
      <c r="N90" s="67">
        <f t="shared" si="23"/>
        <v>43</v>
      </c>
      <c r="P90" s="70">
        <f t="shared" si="24"/>
        <v>0</v>
      </c>
      <c r="Q90" s="70">
        <f t="shared" si="25"/>
        <v>0</v>
      </c>
      <c r="R90" s="70">
        <f t="shared" si="26"/>
        <v>7</v>
      </c>
      <c r="S90" s="70">
        <f t="shared" si="27"/>
        <v>4</v>
      </c>
      <c r="T90" s="70">
        <f t="shared" si="28"/>
        <v>2</v>
      </c>
      <c r="U90" s="70">
        <f t="shared" si="29"/>
        <v>1</v>
      </c>
      <c r="V90" s="66">
        <f t="shared" si="20"/>
        <v>88</v>
      </c>
      <c r="W90" s="66" t="str">
        <f t="shared" si="30"/>
        <v/>
      </c>
    </row>
    <row r="91" spans="1:23" ht="12.75" x14ac:dyDescent="0.2">
      <c r="A91" s="66">
        <v>89</v>
      </c>
      <c r="B91" s="66">
        <f t="shared" si="18"/>
        <v>15</v>
      </c>
      <c r="C91" s="67">
        <f t="shared" si="19"/>
        <v>220</v>
      </c>
      <c r="D91" s="68">
        <f t="shared" si="21"/>
        <v>14</v>
      </c>
      <c r="E91" s="71">
        <f t="shared" si="22"/>
        <v>234</v>
      </c>
      <c r="F91" s="67">
        <v>0</v>
      </c>
      <c r="G91" s="67">
        <v>0</v>
      </c>
      <c r="H91" s="67">
        <v>1</v>
      </c>
      <c r="I91" s="67">
        <v>14</v>
      </c>
      <c r="J91" s="67">
        <f t="shared" si="31"/>
        <v>44</v>
      </c>
      <c r="K91" s="67">
        <f t="shared" si="31"/>
        <v>44</v>
      </c>
      <c r="L91" s="67">
        <f t="shared" si="31"/>
        <v>44</v>
      </c>
      <c r="M91" s="67">
        <f t="shared" si="23"/>
        <v>44</v>
      </c>
      <c r="N91" s="67">
        <f t="shared" si="23"/>
        <v>44</v>
      </c>
      <c r="P91" s="70">
        <f t="shared" si="24"/>
        <v>0</v>
      </c>
      <c r="Q91" s="70">
        <f t="shared" si="25"/>
        <v>0</v>
      </c>
      <c r="R91" s="70">
        <f t="shared" si="26"/>
        <v>7</v>
      </c>
      <c r="S91" s="70">
        <f t="shared" si="27"/>
        <v>4</v>
      </c>
      <c r="T91" s="70">
        <f t="shared" si="28"/>
        <v>2</v>
      </c>
      <c r="U91" s="70">
        <f t="shared" si="29"/>
        <v>1</v>
      </c>
      <c r="V91" s="66">
        <f t="shared" si="20"/>
        <v>89</v>
      </c>
      <c r="W91" s="66" t="str">
        <f t="shared" si="30"/>
        <v/>
      </c>
    </row>
    <row r="92" spans="1:23" ht="12.75" x14ac:dyDescent="0.2">
      <c r="A92" s="66">
        <v>90</v>
      </c>
      <c r="B92" s="66">
        <f t="shared" si="18"/>
        <v>15</v>
      </c>
      <c r="C92" s="67">
        <f t="shared" si="19"/>
        <v>225</v>
      </c>
      <c r="D92" s="68">
        <f t="shared" si="21"/>
        <v>14</v>
      </c>
      <c r="E92" s="71">
        <f t="shared" si="22"/>
        <v>239</v>
      </c>
      <c r="F92" s="67">
        <v>0</v>
      </c>
      <c r="G92" s="67">
        <v>0</v>
      </c>
      <c r="H92" s="67">
        <v>0</v>
      </c>
      <c r="I92" s="67">
        <v>15</v>
      </c>
      <c r="J92" s="67">
        <f t="shared" si="31"/>
        <v>45</v>
      </c>
      <c r="K92" s="67">
        <f t="shared" si="31"/>
        <v>45</v>
      </c>
      <c r="L92" s="67">
        <f t="shared" si="31"/>
        <v>45</v>
      </c>
      <c r="M92" s="67">
        <f t="shared" si="23"/>
        <v>45</v>
      </c>
      <c r="N92" s="67">
        <f t="shared" si="23"/>
        <v>45</v>
      </c>
      <c r="P92" s="70">
        <f t="shared" si="24"/>
        <v>0</v>
      </c>
      <c r="Q92" s="70">
        <f t="shared" si="25"/>
        <v>0</v>
      </c>
      <c r="R92" s="70">
        <f t="shared" si="26"/>
        <v>7</v>
      </c>
      <c r="S92" s="70">
        <f t="shared" si="27"/>
        <v>4</v>
      </c>
      <c r="T92" s="70">
        <f t="shared" si="28"/>
        <v>2</v>
      </c>
      <c r="U92" s="70">
        <f t="shared" si="29"/>
        <v>1</v>
      </c>
      <c r="V92" s="66">
        <f t="shared" si="20"/>
        <v>90</v>
      </c>
      <c r="W92" s="66" t="str">
        <f t="shared" si="30"/>
        <v/>
      </c>
    </row>
    <row r="93" spans="1:23" ht="12.75" x14ac:dyDescent="0.2">
      <c r="A93" s="66">
        <v>91</v>
      </c>
      <c r="B93" s="66">
        <f t="shared" si="18"/>
        <v>16</v>
      </c>
      <c r="C93" s="67">
        <f t="shared" si="19"/>
        <v>215</v>
      </c>
      <c r="D93" s="68">
        <f t="shared" si="21"/>
        <v>15</v>
      </c>
      <c r="E93" s="71">
        <f t="shared" si="22"/>
        <v>230</v>
      </c>
      <c r="F93" s="67">
        <v>0</v>
      </c>
      <c r="G93" s="67">
        <v>0</v>
      </c>
      <c r="H93" s="67">
        <v>5</v>
      </c>
      <c r="I93" s="67">
        <v>11</v>
      </c>
      <c r="J93" s="67">
        <f t="shared" si="31"/>
        <v>43</v>
      </c>
      <c r="K93" s="67">
        <f t="shared" si="31"/>
        <v>43</v>
      </c>
      <c r="L93" s="67">
        <f t="shared" si="31"/>
        <v>43</v>
      </c>
      <c r="M93" s="67">
        <f t="shared" si="23"/>
        <v>43</v>
      </c>
      <c r="N93" s="67">
        <f t="shared" si="23"/>
        <v>43</v>
      </c>
      <c r="P93" s="70">
        <f t="shared" si="24"/>
        <v>0</v>
      </c>
      <c r="Q93" s="70">
        <f t="shared" si="25"/>
        <v>0</v>
      </c>
      <c r="R93" s="70">
        <f t="shared" si="26"/>
        <v>8</v>
      </c>
      <c r="S93" s="70">
        <f t="shared" si="27"/>
        <v>4</v>
      </c>
      <c r="T93" s="70">
        <f t="shared" si="28"/>
        <v>2</v>
      </c>
      <c r="U93" s="70">
        <f t="shared" si="29"/>
        <v>1</v>
      </c>
      <c r="V93" s="66">
        <f t="shared" si="20"/>
        <v>91</v>
      </c>
      <c r="W93" s="66" t="str">
        <f t="shared" si="30"/>
        <v/>
      </c>
    </row>
    <row r="94" spans="1:23" ht="12.75" x14ac:dyDescent="0.2">
      <c r="A94" s="66">
        <v>92</v>
      </c>
      <c r="B94" s="66">
        <f t="shared" si="18"/>
        <v>16</v>
      </c>
      <c r="C94" s="67">
        <f t="shared" si="19"/>
        <v>220</v>
      </c>
      <c r="D94" s="68">
        <f t="shared" si="21"/>
        <v>15</v>
      </c>
      <c r="E94" s="71">
        <f t="shared" si="22"/>
        <v>235</v>
      </c>
      <c r="F94" s="67">
        <v>0</v>
      </c>
      <c r="G94" s="67">
        <v>0</v>
      </c>
      <c r="H94" s="67">
        <v>4</v>
      </c>
      <c r="I94" s="67">
        <v>12</v>
      </c>
      <c r="J94" s="67">
        <f t="shared" si="31"/>
        <v>44</v>
      </c>
      <c r="K94" s="67">
        <f t="shared" si="31"/>
        <v>44</v>
      </c>
      <c r="L94" s="67">
        <f t="shared" si="31"/>
        <v>44</v>
      </c>
      <c r="M94" s="67">
        <f t="shared" si="23"/>
        <v>44</v>
      </c>
      <c r="N94" s="67">
        <f t="shared" si="23"/>
        <v>44</v>
      </c>
      <c r="P94" s="70">
        <f t="shared" si="24"/>
        <v>0</v>
      </c>
      <c r="Q94" s="70">
        <f t="shared" si="25"/>
        <v>0</v>
      </c>
      <c r="R94" s="70">
        <f t="shared" si="26"/>
        <v>8</v>
      </c>
      <c r="S94" s="70">
        <f t="shared" si="27"/>
        <v>4</v>
      </c>
      <c r="T94" s="70">
        <f t="shared" si="28"/>
        <v>2</v>
      </c>
      <c r="U94" s="70">
        <f t="shared" si="29"/>
        <v>1</v>
      </c>
      <c r="V94" s="66">
        <f t="shared" si="20"/>
        <v>92</v>
      </c>
      <c r="W94" s="66" t="str">
        <f t="shared" si="30"/>
        <v/>
      </c>
    </row>
    <row r="95" spans="1:23" ht="12.75" x14ac:dyDescent="0.2">
      <c r="A95" s="66">
        <v>93</v>
      </c>
      <c r="B95" s="66">
        <f t="shared" si="18"/>
        <v>16</v>
      </c>
      <c r="C95" s="67">
        <f t="shared" si="19"/>
        <v>225</v>
      </c>
      <c r="D95" s="68">
        <f t="shared" si="21"/>
        <v>15</v>
      </c>
      <c r="E95" s="71">
        <f t="shared" si="22"/>
        <v>240</v>
      </c>
      <c r="F95" s="67">
        <v>0</v>
      </c>
      <c r="G95" s="67">
        <v>0</v>
      </c>
      <c r="H95" s="67">
        <v>3</v>
      </c>
      <c r="I95" s="67">
        <v>13</v>
      </c>
      <c r="J95" s="67">
        <f t="shared" si="31"/>
        <v>45</v>
      </c>
      <c r="K95" s="67">
        <f t="shared" si="31"/>
        <v>45</v>
      </c>
      <c r="L95" s="67">
        <f t="shared" si="31"/>
        <v>45</v>
      </c>
      <c r="M95" s="67">
        <f t="shared" si="23"/>
        <v>45</v>
      </c>
      <c r="N95" s="67">
        <f t="shared" si="23"/>
        <v>45</v>
      </c>
      <c r="P95" s="70">
        <f t="shared" si="24"/>
        <v>0</v>
      </c>
      <c r="Q95" s="70">
        <f t="shared" si="25"/>
        <v>0</v>
      </c>
      <c r="R95" s="70">
        <f t="shared" si="26"/>
        <v>8</v>
      </c>
      <c r="S95" s="70">
        <f t="shared" si="27"/>
        <v>4</v>
      </c>
      <c r="T95" s="70">
        <f t="shared" si="28"/>
        <v>2</v>
      </c>
      <c r="U95" s="70">
        <f t="shared" si="29"/>
        <v>1</v>
      </c>
      <c r="V95" s="66">
        <f t="shared" si="20"/>
        <v>93</v>
      </c>
      <c r="W95" s="66" t="str">
        <f t="shared" si="30"/>
        <v/>
      </c>
    </row>
    <row r="96" spans="1:23" ht="12.75" x14ac:dyDescent="0.2">
      <c r="A96" s="66">
        <v>94</v>
      </c>
      <c r="B96" s="66">
        <f t="shared" si="18"/>
        <v>16</v>
      </c>
      <c r="C96" s="67">
        <f t="shared" si="19"/>
        <v>230</v>
      </c>
      <c r="D96" s="68">
        <f t="shared" si="21"/>
        <v>15</v>
      </c>
      <c r="E96" s="71">
        <f t="shared" si="22"/>
        <v>245</v>
      </c>
      <c r="F96" s="67">
        <v>0</v>
      </c>
      <c r="G96" s="67">
        <v>0</v>
      </c>
      <c r="H96" s="67">
        <v>2</v>
      </c>
      <c r="I96" s="67">
        <v>14</v>
      </c>
      <c r="J96" s="67">
        <f t="shared" si="31"/>
        <v>46</v>
      </c>
      <c r="K96" s="67">
        <f t="shared" si="31"/>
        <v>46</v>
      </c>
      <c r="L96" s="67">
        <f t="shared" si="31"/>
        <v>46</v>
      </c>
      <c r="M96" s="67">
        <f t="shared" si="23"/>
        <v>46</v>
      </c>
      <c r="N96" s="67">
        <f t="shared" si="23"/>
        <v>46</v>
      </c>
      <c r="P96" s="70">
        <f t="shared" si="24"/>
        <v>0</v>
      </c>
      <c r="Q96" s="70">
        <f t="shared" si="25"/>
        <v>0</v>
      </c>
      <c r="R96" s="70">
        <f t="shared" si="26"/>
        <v>8</v>
      </c>
      <c r="S96" s="70">
        <f t="shared" si="27"/>
        <v>4</v>
      </c>
      <c r="T96" s="70">
        <f t="shared" si="28"/>
        <v>2</v>
      </c>
      <c r="U96" s="70">
        <f t="shared" si="29"/>
        <v>1</v>
      </c>
      <c r="V96" s="66">
        <f t="shared" si="20"/>
        <v>94</v>
      </c>
      <c r="W96" s="66" t="str">
        <f t="shared" si="30"/>
        <v/>
      </c>
    </row>
    <row r="97" spans="1:23" ht="12.75" x14ac:dyDescent="0.2">
      <c r="A97" s="66">
        <v>95</v>
      </c>
      <c r="B97" s="66">
        <f t="shared" si="18"/>
        <v>16</v>
      </c>
      <c r="C97" s="67">
        <f t="shared" si="19"/>
        <v>235</v>
      </c>
      <c r="D97" s="68">
        <f t="shared" si="21"/>
        <v>15</v>
      </c>
      <c r="E97" s="71">
        <f t="shared" si="22"/>
        <v>250</v>
      </c>
      <c r="F97" s="67">
        <v>0</v>
      </c>
      <c r="G97" s="67">
        <v>0</v>
      </c>
      <c r="H97" s="67">
        <v>1</v>
      </c>
      <c r="I97" s="67">
        <v>15</v>
      </c>
      <c r="J97" s="67">
        <f t="shared" si="31"/>
        <v>47</v>
      </c>
      <c r="K97" s="67">
        <f t="shared" si="31"/>
        <v>47</v>
      </c>
      <c r="L97" s="67">
        <f t="shared" si="31"/>
        <v>47</v>
      </c>
      <c r="M97" s="67">
        <f t="shared" si="23"/>
        <v>47</v>
      </c>
      <c r="N97" s="67">
        <f t="shared" si="23"/>
        <v>47</v>
      </c>
      <c r="P97" s="70">
        <f t="shared" si="24"/>
        <v>0</v>
      </c>
      <c r="Q97" s="70">
        <f t="shared" si="25"/>
        <v>0</v>
      </c>
      <c r="R97" s="70">
        <f t="shared" si="26"/>
        <v>8</v>
      </c>
      <c r="S97" s="70">
        <f t="shared" si="27"/>
        <v>4</v>
      </c>
      <c r="T97" s="70">
        <f t="shared" si="28"/>
        <v>2</v>
      </c>
      <c r="U97" s="70">
        <f t="shared" si="29"/>
        <v>1</v>
      </c>
      <c r="V97" s="66">
        <f t="shared" si="20"/>
        <v>95</v>
      </c>
      <c r="W97" s="66" t="str">
        <f t="shared" si="30"/>
        <v/>
      </c>
    </row>
    <row r="98" spans="1:23" ht="12.75" x14ac:dyDescent="0.2">
      <c r="A98" s="66">
        <v>96</v>
      </c>
      <c r="B98" s="66">
        <f t="shared" si="18"/>
        <v>16</v>
      </c>
      <c r="C98" s="67">
        <f t="shared" si="19"/>
        <v>240</v>
      </c>
      <c r="D98" s="68">
        <f t="shared" si="21"/>
        <v>15</v>
      </c>
      <c r="E98" s="71">
        <f t="shared" si="22"/>
        <v>255</v>
      </c>
      <c r="F98" s="67">
        <v>0</v>
      </c>
      <c r="G98" s="67">
        <v>0</v>
      </c>
      <c r="H98" s="67">
        <v>0</v>
      </c>
      <c r="I98" s="67">
        <v>16</v>
      </c>
      <c r="J98" s="67">
        <f t="shared" si="31"/>
        <v>48</v>
      </c>
      <c r="K98" s="67">
        <f t="shared" si="31"/>
        <v>48</v>
      </c>
      <c r="L98" s="67">
        <f t="shared" si="31"/>
        <v>48</v>
      </c>
      <c r="M98" s="67">
        <f t="shared" si="23"/>
        <v>48</v>
      </c>
      <c r="N98" s="67">
        <f t="shared" si="23"/>
        <v>48</v>
      </c>
      <c r="P98" s="70">
        <f t="shared" si="24"/>
        <v>0</v>
      </c>
      <c r="Q98" s="70">
        <f t="shared" si="25"/>
        <v>0</v>
      </c>
      <c r="R98" s="70">
        <f t="shared" si="26"/>
        <v>8</v>
      </c>
      <c r="S98" s="70">
        <f t="shared" si="27"/>
        <v>4</v>
      </c>
      <c r="T98" s="70">
        <f t="shared" si="28"/>
        <v>2</v>
      </c>
      <c r="U98" s="70">
        <f t="shared" si="29"/>
        <v>1</v>
      </c>
      <c r="V98" s="66">
        <f t="shared" si="20"/>
        <v>96</v>
      </c>
      <c r="W98" s="66" t="str">
        <f t="shared" si="30"/>
        <v/>
      </c>
    </row>
    <row r="99" spans="1:23" ht="12.75" x14ac:dyDescent="0.2">
      <c r="A99" s="66">
        <v>97</v>
      </c>
      <c r="B99" s="66">
        <f t="shared" si="18"/>
        <v>17</v>
      </c>
      <c r="C99" s="67">
        <f t="shared" si="19"/>
        <v>230</v>
      </c>
      <c r="D99" s="68">
        <f t="shared" si="21"/>
        <v>16</v>
      </c>
      <c r="E99" s="71">
        <f t="shared" si="22"/>
        <v>246</v>
      </c>
      <c r="F99" s="67">
        <v>0</v>
      </c>
      <c r="G99" s="67">
        <v>0</v>
      </c>
      <c r="H99" s="67">
        <v>5</v>
      </c>
      <c r="I99" s="67">
        <v>12</v>
      </c>
      <c r="J99" s="67">
        <f t="shared" si="31"/>
        <v>46</v>
      </c>
      <c r="K99" s="67">
        <f t="shared" si="31"/>
        <v>46</v>
      </c>
      <c r="L99" s="67">
        <f t="shared" si="31"/>
        <v>46</v>
      </c>
      <c r="M99" s="67">
        <f t="shared" ref="M99:N130" si="32">$H99*2+$I99*3</f>
        <v>46</v>
      </c>
      <c r="N99" s="67">
        <f t="shared" si="32"/>
        <v>46</v>
      </c>
      <c r="P99" s="70">
        <f t="shared" si="24"/>
        <v>0</v>
      </c>
      <c r="Q99" s="70">
        <f t="shared" si="25"/>
        <v>1</v>
      </c>
      <c r="R99" s="70">
        <f t="shared" si="26"/>
        <v>8</v>
      </c>
      <c r="S99" s="70">
        <f t="shared" si="27"/>
        <v>4</v>
      </c>
      <c r="T99" s="70">
        <f t="shared" si="28"/>
        <v>2</v>
      </c>
      <c r="U99" s="70">
        <f t="shared" si="29"/>
        <v>1</v>
      </c>
      <c r="V99" s="66">
        <f t="shared" si="20"/>
        <v>97</v>
      </c>
      <c r="W99" s="66" t="str">
        <f t="shared" si="30"/>
        <v/>
      </c>
    </row>
    <row r="100" spans="1:23" ht="12.75" x14ac:dyDescent="0.2">
      <c r="A100" s="66">
        <v>98</v>
      </c>
      <c r="B100" s="66">
        <f t="shared" si="18"/>
        <v>17</v>
      </c>
      <c r="C100" s="67">
        <f t="shared" si="19"/>
        <v>235</v>
      </c>
      <c r="D100" s="68">
        <f t="shared" si="21"/>
        <v>16</v>
      </c>
      <c r="E100" s="71">
        <f t="shared" si="22"/>
        <v>251</v>
      </c>
      <c r="F100" s="67">
        <v>0</v>
      </c>
      <c r="G100" s="67">
        <v>0</v>
      </c>
      <c r="H100" s="67">
        <v>4</v>
      </c>
      <c r="I100" s="67">
        <v>13</v>
      </c>
      <c r="J100" s="67">
        <f t="shared" si="31"/>
        <v>47</v>
      </c>
      <c r="K100" s="67">
        <f t="shared" si="31"/>
        <v>47</v>
      </c>
      <c r="L100" s="67">
        <f t="shared" si="31"/>
        <v>47</v>
      </c>
      <c r="M100" s="67">
        <f t="shared" si="32"/>
        <v>47</v>
      </c>
      <c r="N100" s="67">
        <f t="shared" si="32"/>
        <v>47</v>
      </c>
      <c r="P100" s="70">
        <f t="shared" si="24"/>
        <v>0</v>
      </c>
      <c r="Q100" s="70">
        <f t="shared" si="25"/>
        <v>1</v>
      </c>
      <c r="R100" s="70">
        <f t="shared" si="26"/>
        <v>8</v>
      </c>
      <c r="S100" s="70">
        <f t="shared" si="27"/>
        <v>4</v>
      </c>
      <c r="T100" s="70">
        <f t="shared" si="28"/>
        <v>2</v>
      </c>
      <c r="U100" s="70">
        <f t="shared" si="29"/>
        <v>1</v>
      </c>
      <c r="V100" s="66">
        <f t="shared" si="20"/>
        <v>98</v>
      </c>
      <c r="W100" s="66" t="str">
        <f t="shared" si="30"/>
        <v/>
      </c>
    </row>
    <row r="101" spans="1:23" ht="12.75" x14ac:dyDescent="0.2">
      <c r="A101" s="66">
        <v>99</v>
      </c>
      <c r="B101" s="66">
        <f t="shared" si="18"/>
        <v>17</v>
      </c>
      <c r="C101" s="67">
        <f t="shared" si="19"/>
        <v>240</v>
      </c>
      <c r="D101" s="68">
        <f t="shared" si="21"/>
        <v>16</v>
      </c>
      <c r="E101" s="71">
        <f t="shared" si="22"/>
        <v>256</v>
      </c>
      <c r="F101" s="67">
        <v>0</v>
      </c>
      <c r="G101" s="67">
        <v>0</v>
      </c>
      <c r="H101" s="67">
        <v>3</v>
      </c>
      <c r="I101" s="67">
        <v>14</v>
      </c>
      <c r="J101" s="67">
        <f t="shared" si="31"/>
        <v>48</v>
      </c>
      <c r="K101" s="67">
        <f t="shared" si="31"/>
        <v>48</v>
      </c>
      <c r="L101" s="67">
        <f t="shared" si="31"/>
        <v>48</v>
      </c>
      <c r="M101" s="67">
        <f t="shared" si="32"/>
        <v>48</v>
      </c>
      <c r="N101" s="67">
        <f t="shared" si="32"/>
        <v>48</v>
      </c>
      <c r="P101" s="70">
        <f t="shared" si="24"/>
        <v>0</v>
      </c>
      <c r="Q101" s="70">
        <f t="shared" si="25"/>
        <v>1</v>
      </c>
      <c r="R101" s="70">
        <f t="shared" si="26"/>
        <v>8</v>
      </c>
      <c r="S101" s="70">
        <f t="shared" si="27"/>
        <v>4</v>
      </c>
      <c r="T101" s="70">
        <f t="shared" si="28"/>
        <v>2</v>
      </c>
      <c r="U101" s="70">
        <f t="shared" si="29"/>
        <v>1</v>
      </c>
      <c r="V101" s="66">
        <f t="shared" si="20"/>
        <v>99</v>
      </c>
      <c r="W101" s="66" t="str">
        <f t="shared" si="30"/>
        <v/>
      </c>
    </row>
    <row r="102" spans="1:23" ht="12.75" x14ac:dyDescent="0.2">
      <c r="A102" s="66">
        <v>100</v>
      </c>
      <c r="B102" s="66">
        <f t="shared" si="18"/>
        <v>17</v>
      </c>
      <c r="C102" s="67">
        <f t="shared" si="19"/>
        <v>245</v>
      </c>
      <c r="D102" s="68">
        <f t="shared" si="21"/>
        <v>16</v>
      </c>
      <c r="E102" s="71">
        <f t="shared" si="22"/>
        <v>261</v>
      </c>
      <c r="F102" s="67">
        <v>0</v>
      </c>
      <c r="G102" s="67">
        <v>0</v>
      </c>
      <c r="H102" s="67">
        <v>2</v>
      </c>
      <c r="I102" s="67">
        <v>15</v>
      </c>
      <c r="J102" s="67">
        <f t="shared" si="31"/>
        <v>49</v>
      </c>
      <c r="K102" s="67">
        <f t="shared" si="31"/>
        <v>49</v>
      </c>
      <c r="L102" s="67">
        <f t="shared" si="31"/>
        <v>49</v>
      </c>
      <c r="M102" s="67">
        <f t="shared" si="32"/>
        <v>49</v>
      </c>
      <c r="N102" s="67">
        <f t="shared" si="32"/>
        <v>49</v>
      </c>
      <c r="P102" s="70">
        <f t="shared" si="24"/>
        <v>0</v>
      </c>
      <c r="Q102" s="70">
        <f t="shared" si="25"/>
        <v>1</v>
      </c>
      <c r="R102" s="70">
        <f t="shared" si="26"/>
        <v>8</v>
      </c>
      <c r="S102" s="70">
        <f t="shared" si="27"/>
        <v>4</v>
      </c>
      <c r="T102" s="70">
        <f t="shared" si="28"/>
        <v>2</v>
      </c>
      <c r="U102" s="70">
        <f t="shared" si="29"/>
        <v>1</v>
      </c>
      <c r="V102" s="66">
        <f t="shared" si="20"/>
        <v>100</v>
      </c>
      <c r="W102" s="66" t="str">
        <f t="shared" si="30"/>
        <v/>
      </c>
    </row>
    <row r="103" spans="1:23" ht="12.75" x14ac:dyDescent="0.2">
      <c r="A103" s="66">
        <v>101</v>
      </c>
      <c r="B103" s="66">
        <f t="shared" si="18"/>
        <v>17</v>
      </c>
      <c r="C103" s="67">
        <f t="shared" si="19"/>
        <v>250</v>
      </c>
      <c r="D103" s="68">
        <f t="shared" si="21"/>
        <v>16</v>
      </c>
      <c r="E103" s="71">
        <f t="shared" si="22"/>
        <v>266</v>
      </c>
      <c r="F103" s="67">
        <v>0</v>
      </c>
      <c r="G103" s="67">
        <v>0</v>
      </c>
      <c r="H103" s="67">
        <v>1</v>
      </c>
      <c r="I103" s="67">
        <v>16</v>
      </c>
      <c r="J103" s="67">
        <f t="shared" si="31"/>
        <v>50</v>
      </c>
      <c r="K103" s="67">
        <f t="shared" si="31"/>
        <v>50</v>
      </c>
      <c r="L103" s="67">
        <f t="shared" si="31"/>
        <v>50</v>
      </c>
      <c r="M103" s="67">
        <f t="shared" si="32"/>
        <v>50</v>
      </c>
      <c r="N103" s="67">
        <f t="shared" si="32"/>
        <v>50</v>
      </c>
      <c r="P103" s="70">
        <f t="shared" si="24"/>
        <v>0</v>
      </c>
      <c r="Q103" s="70">
        <f t="shared" si="25"/>
        <v>1</v>
      </c>
      <c r="R103" s="70">
        <f t="shared" si="26"/>
        <v>8</v>
      </c>
      <c r="S103" s="70">
        <f t="shared" si="27"/>
        <v>4</v>
      </c>
      <c r="T103" s="70">
        <f t="shared" si="28"/>
        <v>2</v>
      </c>
      <c r="U103" s="70">
        <f t="shared" si="29"/>
        <v>1</v>
      </c>
      <c r="V103" s="66">
        <f t="shared" si="20"/>
        <v>101</v>
      </c>
      <c r="W103" s="66" t="str">
        <f t="shared" si="30"/>
        <v/>
      </c>
    </row>
    <row r="104" spans="1:23" ht="12.75" x14ac:dyDescent="0.2">
      <c r="A104" s="66">
        <v>102</v>
      </c>
      <c r="B104" s="66">
        <f t="shared" si="18"/>
        <v>17</v>
      </c>
      <c r="C104" s="67">
        <f t="shared" si="19"/>
        <v>255</v>
      </c>
      <c r="D104" s="68">
        <f t="shared" si="21"/>
        <v>16</v>
      </c>
      <c r="E104" s="71">
        <f t="shared" si="22"/>
        <v>271</v>
      </c>
      <c r="F104" s="67">
        <v>0</v>
      </c>
      <c r="G104" s="67">
        <v>0</v>
      </c>
      <c r="H104" s="67">
        <v>0</v>
      </c>
      <c r="I104" s="67">
        <v>17</v>
      </c>
      <c r="J104" s="67">
        <f t="shared" si="31"/>
        <v>51</v>
      </c>
      <c r="K104" s="67">
        <f t="shared" si="31"/>
        <v>51</v>
      </c>
      <c r="L104" s="67">
        <f t="shared" si="31"/>
        <v>51</v>
      </c>
      <c r="M104" s="67">
        <f t="shared" si="32"/>
        <v>51</v>
      </c>
      <c r="N104" s="67">
        <f t="shared" si="32"/>
        <v>51</v>
      </c>
      <c r="P104" s="70">
        <f t="shared" si="24"/>
        <v>0</v>
      </c>
      <c r="Q104" s="70">
        <f t="shared" si="25"/>
        <v>1</v>
      </c>
      <c r="R104" s="70">
        <f t="shared" si="26"/>
        <v>8</v>
      </c>
      <c r="S104" s="70">
        <f t="shared" si="27"/>
        <v>4</v>
      </c>
      <c r="T104" s="70">
        <f t="shared" si="28"/>
        <v>2</v>
      </c>
      <c r="U104" s="70">
        <f t="shared" si="29"/>
        <v>1</v>
      </c>
      <c r="V104" s="66">
        <f t="shared" si="20"/>
        <v>102</v>
      </c>
      <c r="W104" s="66" t="str">
        <f t="shared" si="30"/>
        <v/>
      </c>
    </row>
    <row r="105" spans="1:23" ht="12.75" x14ac:dyDescent="0.2">
      <c r="A105" s="66">
        <v>103</v>
      </c>
      <c r="B105" s="66">
        <f t="shared" si="18"/>
        <v>18</v>
      </c>
      <c r="C105" s="67">
        <f t="shared" si="19"/>
        <v>245</v>
      </c>
      <c r="D105" s="68">
        <f t="shared" si="21"/>
        <v>17</v>
      </c>
      <c r="E105" s="71">
        <f t="shared" si="22"/>
        <v>262</v>
      </c>
      <c r="F105" s="67">
        <v>0</v>
      </c>
      <c r="G105" s="67">
        <v>0</v>
      </c>
      <c r="H105" s="67">
        <v>5</v>
      </c>
      <c r="I105" s="67">
        <v>13</v>
      </c>
      <c r="J105" s="67">
        <f t="shared" ref="J105:L130" si="33">$F105*1+$G105*2+$H105*2+$I105*3</f>
        <v>49</v>
      </c>
      <c r="K105" s="67">
        <f t="shared" si="33"/>
        <v>49</v>
      </c>
      <c r="L105" s="67">
        <f t="shared" si="33"/>
        <v>49</v>
      </c>
      <c r="M105" s="67">
        <f t="shared" si="32"/>
        <v>49</v>
      </c>
      <c r="N105" s="67">
        <f t="shared" si="32"/>
        <v>49</v>
      </c>
      <c r="P105" s="70">
        <f t="shared" si="24"/>
        <v>0</v>
      </c>
      <c r="Q105" s="70">
        <f t="shared" si="25"/>
        <v>2</v>
      </c>
      <c r="R105" s="70">
        <f t="shared" si="26"/>
        <v>8</v>
      </c>
      <c r="S105" s="70">
        <f t="shared" si="27"/>
        <v>4</v>
      </c>
      <c r="T105" s="70">
        <f t="shared" si="28"/>
        <v>2</v>
      </c>
      <c r="U105" s="70">
        <f t="shared" si="29"/>
        <v>1</v>
      </c>
      <c r="V105" s="66">
        <f t="shared" si="20"/>
        <v>103</v>
      </c>
      <c r="W105" s="66" t="str">
        <f t="shared" si="30"/>
        <v/>
      </c>
    </row>
    <row r="106" spans="1:23" ht="12.75" x14ac:dyDescent="0.2">
      <c r="A106" s="66">
        <v>104</v>
      </c>
      <c r="B106" s="66">
        <f t="shared" si="18"/>
        <v>18</v>
      </c>
      <c r="C106" s="67">
        <f t="shared" si="19"/>
        <v>250</v>
      </c>
      <c r="D106" s="68">
        <f t="shared" si="21"/>
        <v>17</v>
      </c>
      <c r="E106" s="71">
        <f t="shared" si="22"/>
        <v>267</v>
      </c>
      <c r="F106" s="67">
        <v>0</v>
      </c>
      <c r="G106" s="67">
        <v>0</v>
      </c>
      <c r="H106" s="67">
        <v>4</v>
      </c>
      <c r="I106" s="67">
        <v>14</v>
      </c>
      <c r="J106" s="67">
        <f t="shared" si="33"/>
        <v>50</v>
      </c>
      <c r="K106" s="67">
        <f t="shared" si="33"/>
        <v>50</v>
      </c>
      <c r="L106" s="67">
        <f t="shared" si="33"/>
        <v>50</v>
      </c>
      <c r="M106" s="67">
        <f t="shared" si="32"/>
        <v>50</v>
      </c>
      <c r="N106" s="67">
        <f t="shared" si="32"/>
        <v>50</v>
      </c>
      <c r="P106" s="70">
        <f t="shared" si="24"/>
        <v>0</v>
      </c>
      <c r="Q106" s="70">
        <f t="shared" si="25"/>
        <v>2</v>
      </c>
      <c r="R106" s="70">
        <f t="shared" si="26"/>
        <v>8</v>
      </c>
      <c r="S106" s="70">
        <f t="shared" si="27"/>
        <v>4</v>
      </c>
      <c r="T106" s="70">
        <f t="shared" si="28"/>
        <v>2</v>
      </c>
      <c r="U106" s="70">
        <f t="shared" si="29"/>
        <v>1</v>
      </c>
      <c r="V106" s="66">
        <f t="shared" si="20"/>
        <v>104</v>
      </c>
      <c r="W106" s="66" t="str">
        <f t="shared" si="30"/>
        <v/>
      </c>
    </row>
    <row r="107" spans="1:23" ht="12.75" x14ac:dyDescent="0.2">
      <c r="A107" s="66">
        <v>105</v>
      </c>
      <c r="B107" s="66">
        <f t="shared" si="18"/>
        <v>18</v>
      </c>
      <c r="C107" s="67">
        <f t="shared" si="19"/>
        <v>255</v>
      </c>
      <c r="D107" s="68">
        <f t="shared" si="21"/>
        <v>17</v>
      </c>
      <c r="E107" s="71">
        <f t="shared" si="22"/>
        <v>272</v>
      </c>
      <c r="F107" s="67">
        <v>0</v>
      </c>
      <c r="G107" s="67">
        <v>0</v>
      </c>
      <c r="H107" s="67">
        <v>3</v>
      </c>
      <c r="I107" s="67">
        <v>15</v>
      </c>
      <c r="J107" s="67">
        <f t="shared" si="33"/>
        <v>51</v>
      </c>
      <c r="K107" s="67">
        <f t="shared" si="33"/>
        <v>51</v>
      </c>
      <c r="L107" s="67">
        <f t="shared" si="33"/>
        <v>51</v>
      </c>
      <c r="M107" s="67">
        <f t="shared" si="32"/>
        <v>51</v>
      </c>
      <c r="N107" s="67">
        <f t="shared" si="32"/>
        <v>51</v>
      </c>
      <c r="P107" s="70">
        <f t="shared" si="24"/>
        <v>0</v>
      </c>
      <c r="Q107" s="70">
        <f t="shared" si="25"/>
        <v>2</v>
      </c>
      <c r="R107" s="70">
        <f t="shared" si="26"/>
        <v>8</v>
      </c>
      <c r="S107" s="70">
        <f t="shared" si="27"/>
        <v>4</v>
      </c>
      <c r="T107" s="70">
        <f t="shared" si="28"/>
        <v>2</v>
      </c>
      <c r="U107" s="70">
        <f t="shared" si="29"/>
        <v>1</v>
      </c>
      <c r="V107" s="66">
        <f t="shared" si="20"/>
        <v>105</v>
      </c>
      <c r="W107" s="66" t="str">
        <f t="shared" si="30"/>
        <v/>
      </c>
    </row>
    <row r="108" spans="1:23" ht="12.75" x14ac:dyDescent="0.2">
      <c r="A108" s="66">
        <v>106</v>
      </c>
      <c r="B108" s="66">
        <f t="shared" si="18"/>
        <v>18</v>
      </c>
      <c r="C108" s="67">
        <f t="shared" si="19"/>
        <v>260</v>
      </c>
      <c r="D108" s="68">
        <f t="shared" si="21"/>
        <v>17</v>
      </c>
      <c r="E108" s="71">
        <f t="shared" si="22"/>
        <v>277</v>
      </c>
      <c r="F108" s="67">
        <v>0</v>
      </c>
      <c r="G108" s="67">
        <v>0</v>
      </c>
      <c r="H108" s="67">
        <v>2</v>
      </c>
      <c r="I108" s="67">
        <v>16</v>
      </c>
      <c r="J108" s="67">
        <f t="shared" si="33"/>
        <v>52</v>
      </c>
      <c r="K108" s="67">
        <f t="shared" si="33"/>
        <v>52</v>
      </c>
      <c r="L108" s="67">
        <f t="shared" si="33"/>
        <v>52</v>
      </c>
      <c r="M108" s="67">
        <f t="shared" si="32"/>
        <v>52</v>
      </c>
      <c r="N108" s="67">
        <f t="shared" si="32"/>
        <v>52</v>
      </c>
      <c r="P108" s="70">
        <f t="shared" si="24"/>
        <v>0</v>
      </c>
      <c r="Q108" s="70">
        <f t="shared" si="25"/>
        <v>2</v>
      </c>
      <c r="R108" s="70">
        <f t="shared" si="26"/>
        <v>8</v>
      </c>
      <c r="S108" s="70">
        <f t="shared" si="27"/>
        <v>4</v>
      </c>
      <c r="T108" s="70">
        <f t="shared" si="28"/>
        <v>2</v>
      </c>
      <c r="U108" s="70">
        <f t="shared" si="29"/>
        <v>1</v>
      </c>
      <c r="V108" s="66">
        <f t="shared" si="20"/>
        <v>106</v>
      </c>
      <c r="W108" s="66" t="str">
        <f t="shared" si="30"/>
        <v/>
      </c>
    </row>
    <row r="109" spans="1:23" ht="12.75" x14ac:dyDescent="0.2">
      <c r="A109" s="66">
        <v>107</v>
      </c>
      <c r="B109" s="66">
        <f t="shared" si="18"/>
        <v>18</v>
      </c>
      <c r="C109" s="67">
        <f t="shared" si="19"/>
        <v>265</v>
      </c>
      <c r="D109" s="68">
        <f t="shared" si="21"/>
        <v>17</v>
      </c>
      <c r="E109" s="71">
        <f t="shared" si="22"/>
        <v>282</v>
      </c>
      <c r="F109" s="67">
        <v>0</v>
      </c>
      <c r="G109" s="67">
        <v>0</v>
      </c>
      <c r="H109" s="67">
        <v>1</v>
      </c>
      <c r="I109" s="67">
        <v>17</v>
      </c>
      <c r="J109" s="67">
        <f t="shared" si="33"/>
        <v>53</v>
      </c>
      <c r="K109" s="67">
        <f t="shared" si="33"/>
        <v>53</v>
      </c>
      <c r="L109" s="67">
        <f t="shared" si="33"/>
        <v>53</v>
      </c>
      <c r="M109" s="67">
        <f t="shared" si="32"/>
        <v>53</v>
      </c>
      <c r="N109" s="67">
        <f t="shared" si="32"/>
        <v>53</v>
      </c>
      <c r="P109" s="70">
        <f t="shared" si="24"/>
        <v>0</v>
      </c>
      <c r="Q109" s="70">
        <f t="shared" si="25"/>
        <v>2</v>
      </c>
      <c r="R109" s="70">
        <f t="shared" si="26"/>
        <v>8</v>
      </c>
      <c r="S109" s="70">
        <f t="shared" si="27"/>
        <v>4</v>
      </c>
      <c r="T109" s="70">
        <f t="shared" si="28"/>
        <v>2</v>
      </c>
      <c r="U109" s="70">
        <f t="shared" si="29"/>
        <v>1</v>
      </c>
      <c r="V109" s="66">
        <f t="shared" si="20"/>
        <v>107</v>
      </c>
      <c r="W109" s="66" t="str">
        <f t="shared" si="30"/>
        <v/>
      </c>
    </row>
    <row r="110" spans="1:23" ht="12.75" x14ac:dyDescent="0.2">
      <c r="A110" s="66">
        <v>108</v>
      </c>
      <c r="B110" s="66">
        <f t="shared" si="18"/>
        <v>18</v>
      </c>
      <c r="C110" s="67">
        <f t="shared" si="19"/>
        <v>270</v>
      </c>
      <c r="D110" s="68">
        <f t="shared" si="21"/>
        <v>17</v>
      </c>
      <c r="E110" s="71">
        <f t="shared" si="22"/>
        <v>287</v>
      </c>
      <c r="F110" s="67">
        <v>0</v>
      </c>
      <c r="G110" s="67">
        <v>0</v>
      </c>
      <c r="H110" s="67">
        <v>0</v>
      </c>
      <c r="I110" s="67">
        <v>18</v>
      </c>
      <c r="J110" s="67">
        <f t="shared" si="33"/>
        <v>54</v>
      </c>
      <c r="K110" s="67">
        <f t="shared" si="33"/>
        <v>54</v>
      </c>
      <c r="L110" s="67">
        <f t="shared" si="33"/>
        <v>54</v>
      </c>
      <c r="M110" s="67">
        <f t="shared" si="32"/>
        <v>54</v>
      </c>
      <c r="N110" s="67">
        <f t="shared" si="32"/>
        <v>54</v>
      </c>
      <c r="P110" s="70">
        <f t="shared" si="24"/>
        <v>0</v>
      </c>
      <c r="Q110" s="70">
        <f t="shared" si="25"/>
        <v>2</v>
      </c>
      <c r="R110" s="70">
        <f t="shared" si="26"/>
        <v>8</v>
      </c>
      <c r="S110" s="70">
        <f t="shared" si="27"/>
        <v>4</v>
      </c>
      <c r="T110" s="70">
        <f t="shared" si="28"/>
        <v>2</v>
      </c>
      <c r="U110" s="70">
        <f t="shared" si="29"/>
        <v>1</v>
      </c>
      <c r="V110" s="66">
        <f t="shared" si="20"/>
        <v>108</v>
      </c>
      <c r="W110" s="66" t="str">
        <f t="shared" si="30"/>
        <v/>
      </c>
    </row>
    <row r="111" spans="1:23" ht="12.75" x14ac:dyDescent="0.2">
      <c r="A111" s="66">
        <v>109</v>
      </c>
      <c r="B111" s="66">
        <f t="shared" si="18"/>
        <v>19</v>
      </c>
      <c r="C111" s="67">
        <f t="shared" si="19"/>
        <v>260</v>
      </c>
      <c r="D111" s="68">
        <f t="shared" si="21"/>
        <v>18</v>
      </c>
      <c r="E111" s="71">
        <f t="shared" si="22"/>
        <v>278</v>
      </c>
      <c r="F111" s="67">
        <v>0</v>
      </c>
      <c r="G111" s="67">
        <v>0</v>
      </c>
      <c r="H111" s="67">
        <v>5</v>
      </c>
      <c r="I111" s="67">
        <v>14</v>
      </c>
      <c r="J111" s="67">
        <f t="shared" si="33"/>
        <v>52</v>
      </c>
      <c r="K111" s="67">
        <f t="shared" si="33"/>
        <v>52</v>
      </c>
      <c r="L111" s="67">
        <f t="shared" si="33"/>
        <v>52</v>
      </c>
      <c r="M111" s="67">
        <f t="shared" si="32"/>
        <v>52</v>
      </c>
      <c r="N111" s="67">
        <f t="shared" si="32"/>
        <v>52</v>
      </c>
      <c r="P111" s="70">
        <f t="shared" si="24"/>
        <v>0</v>
      </c>
      <c r="Q111" s="70">
        <f t="shared" si="25"/>
        <v>3</v>
      </c>
      <c r="R111" s="70">
        <f t="shared" si="26"/>
        <v>8</v>
      </c>
      <c r="S111" s="70">
        <f t="shared" si="27"/>
        <v>4</v>
      </c>
      <c r="T111" s="70">
        <f t="shared" si="28"/>
        <v>2</v>
      </c>
      <c r="U111" s="70">
        <f t="shared" si="29"/>
        <v>1</v>
      </c>
      <c r="V111" s="66">
        <f t="shared" si="20"/>
        <v>109</v>
      </c>
      <c r="W111" s="66" t="str">
        <f t="shared" si="30"/>
        <v/>
      </c>
    </row>
    <row r="112" spans="1:23" ht="12.75" x14ac:dyDescent="0.2">
      <c r="A112" s="66">
        <v>110</v>
      </c>
      <c r="B112" s="66">
        <f t="shared" si="18"/>
        <v>19</v>
      </c>
      <c r="C112" s="67">
        <f t="shared" si="19"/>
        <v>265</v>
      </c>
      <c r="D112" s="68">
        <f t="shared" si="21"/>
        <v>18</v>
      </c>
      <c r="E112" s="71">
        <f t="shared" si="22"/>
        <v>283</v>
      </c>
      <c r="F112" s="67">
        <v>0</v>
      </c>
      <c r="G112" s="67">
        <v>0</v>
      </c>
      <c r="H112" s="67">
        <v>4</v>
      </c>
      <c r="I112" s="67">
        <v>15</v>
      </c>
      <c r="J112" s="67">
        <f t="shared" si="33"/>
        <v>53</v>
      </c>
      <c r="K112" s="67">
        <f t="shared" si="33"/>
        <v>53</v>
      </c>
      <c r="L112" s="67">
        <f t="shared" si="33"/>
        <v>53</v>
      </c>
      <c r="M112" s="67">
        <f t="shared" si="32"/>
        <v>53</v>
      </c>
      <c r="N112" s="67">
        <f t="shared" si="32"/>
        <v>53</v>
      </c>
      <c r="P112" s="70">
        <f t="shared" si="24"/>
        <v>0</v>
      </c>
      <c r="Q112" s="70">
        <f t="shared" si="25"/>
        <v>3</v>
      </c>
      <c r="R112" s="70">
        <f t="shared" si="26"/>
        <v>8</v>
      </c>
      <c r="S112" s="70">
        <f t="shared" si="27"/>
        <v>4</v>
      </c>
      <c r="T112" s="70">
        <f t="shared" si="28"/>
        <v>2</v>
      </c>
      <c r="U112" s="70">
        <f t="shared" si="29"/>
        <v>1</v>
      </c>
      <c r="V112" s="66">
        <f t="shared" si="20"/>
        <v>110</v>
      </c>
      <c r="W112" s="66" t="str">
        <f t="shared" si="30"/>
        <v/>
      </c>
    </row>
    <row r="113" spans="1:23" ht="12.75" x14ac:dyDescent="0.2">
      <c r="A113" s="66">
        <v>111</v>
      </c>
      <c r="B113" s="66">
        <f t="shared" si="18"/>
        <v>19</v>
      </c>
      <c r="C113" s="67">
        <f t="shared" si="19"/>
        <v>270</v>
      </c>
      <c r="D113" s="68">
        <f t="shared" si="21"/>
        <v>18</v>
      </c>
      <c r="E113" s="71">
        <f t="shared" si="22"/>
        <v>288</v>
      </c>
      <c r="F113" s="67">
        <v>0</v>
      </c>
      <c r="G113" s="67">
        <v>0</v>
      </c>
      <c r="H113" s="67">
        <v>3</v>
      </c>
      <c r="I113" s="67">
        <v>16</v>
      </c>
      <c r="J113" s="67">
        <f t="shared" si="33"/>
        <v>54</v>
      </c>
      <c r="K113" s="67">
        <f t="shared" si="33"/>
        <v>54</v>
      </c>
      <c r="L113" s="67">
        <f t="shared" si="33"/>
        <v>54</v>
      </c>
      <c r="M113" s="67">
        <f t="shared" si="32"/>
        <v>54</v>
      </c>
      <c r="N113" s="67">
        <f t="shared" si="32"/>
        <v>54</v>
      </c>
      <c r="P113" s="70">
        <f t="shared" si="24"/>
        <v>0</v>
      </c>
      <c r="Q113" s="70">
        <f t="shared" si="25"/>
        <v>3</v>
      </c>
      <c r="R113" s="70">
        <f t="shared" si="26"/>
        <v>8</v>
      </c>
      <c r="S113" s="70">
        <f t="shared" si="27"/>
        <v>4</v>
      </c>
      <c r="T113" s="70">
        <f t="shared" si="28"/>
        <v>2</v>
      </c>
      <c r="U113" s="70">
        <f t="shared" si="29"/>
        <v>1</v>
      </c>
      <c r="V113" s="66">
        <f t="shared" si="20"/>
        <v>111</v>
      </c>
      <c r="W113" s="66" t="str">
        <f t="shared" si="30"/>
        <v/>
      </c>
    </row>
    <row r="114" spans="1:23" ht="12.75" x14ac:dyDescent="0.2">
      <c r="A114" s="66">
        <v>112</v>
      </c>
      <c r="B114" s="66">
        <f t="shared" si="18"/>
        <v>19</v>
      </c>
      <c r="C114" s="67">
        <f t="shared" si="19"/>
        <v>275</v>
      </c>
      <c r="D114" s="68">
        <f t="shared" si="21"/>
        <v>18</v>
      </c>
      <c r="E114" s="71">
        <f t="shared" si="22"/>
        <v>293</v>
      </c>
      <c r="F114" s="67">
        <v>0</v>
      </c>
      <c r="G114" s="67">
        <v>0</v>
      </c>
      <c r="H114" s="67">
        <v>2</v>
      </c>
      <c r="I114" s="67">
        <v>17</v>
      </c>
      <c r="J114" s="67">
        <f t="shared" si="33"/>
        <v>55</v>
      </c>
      <c r="K114" s="67">
        <f t="shared" si="33"/>
        <v>55</v>
      </c>
      <c r="L114" s="67">
        <f t="shared" si="33"/>
        <v>55</v>
      </c>
      <c r="M114" s="67">
        <f t="shared" si="32"/>
        <v>55</v>
      </c>
      <c r="N114" s="67">
        <f t="shared" si="32"/>
        <v>55</v>
      </c>
      <c r="P114" s="70">
        <f t="shared" si="24"/>
        <v>0</v>
      </c>
      <c r="Q114" s="70">
        <f t="shared" si="25"/>
        <v>3</v>
      </c>
      <c r="R114" s="70">
        <f t="shared" si="26"/>
        <v>8</v>
      </c>
      <c r="S114" s="70">
        <f t="shared" si="27"/>
        <v>4</v>
      </c>
      <c r="T114" s="70">
        <f t="shared" si="28"/>
        <v>2</v>
      </c>
      <c r="U114" s="70">
        <f t="shared" si="29"/>
        <v>1</v>
      </c>
      <c r="V114" s="66">
        <f t="shared" si="20"/>
        <v>112</v>
      </c>
      <c r="W114" s="66" t="str">
        <f t="shared" si="30"/>
        <v/>
      </c>
    </row>
    <row r="115" spans="1:23" ht="12.75" x14ac:dyDescent="0.2">
      <c r="A115" s="66">
        <v>113</v>
      </c>
      <c r="B115" s="66">
        <f t="shared" si="18"/>
        <v>19</v>
      </c>
      <c r="C115" s="67">
        <f t="shared" si="19"/>
        <v>280</v>
      </c>
      <c r="D115" s="68">
        <f t="shared" si="21"/>
        <v>18</v>
      </c>
      <c r="E115" s="71">
        <f t="shared" si="22"/>
        <v>298</v>
      </c>
      <c r="F115" s="67">
        <v>0</v>
      </c>
      <c r="G115" s="67">
        <v>0</v>
      </c>
      <c r="H115" s="67">
        <v>1</v>
      </c>
      <c r="I115" s="67">
        <v>18</v>
      </c>
      <c r="J115" s="67">
        <f t="shared" si="33"/>
        <v>56</v>
      </c>
      <c r="K115" s="67">
        <f t="shared" si="33"/>
        <v>56</v>
      </c>
      <c r="L115" s="67">
        <f t="shared" si="33"/>
        <v>56</v>
      </c>
      <c r="M115" s="67">
        <f t="shared" si="32"/>
        <v>56</v>
      </c>
      <c r="N115" s="67">
        <f t="shared" si="32"/>
        <v>56</v>
      </c>
      <c r="P115" s="70">
        <f t="shared" si="24"/>
        <v>0</v>
      </c>
      <c r="Q115" s="70">
        <f t="shared" si="25"/>
        <v>3</v>
      </c>
      <c r="R115" s="70">
        <f t="shared" si="26"/>
        <v>8</v>
      </c>
      <c r="S115" s="70">
        <f t="shared" si="27"/>
        <v>4</v>
      </c>
      <c r="T115" s="70">
        <f t="shared" si="28"/>
        <v>2</v>
      </c>
      <c r="U115" s="70">
        <f t="shared" si="29"/>
        <v>1</v>
      </c>
      <c r="V115" s="66">
        <f t="shared" si="20"/>
        <v>113</v>
      </c>
      <c r="W115" s="66" t="str">
        <f t="shared" si="30"/>
        <v/>
      </c>
    </row>
    <row r="116" spans="1:23" ht="12.75" x14ac:dyDescent="0.2">
      <c r="A116" s="66">
        <v>114</v>
      </c>
      <c r="B116" s="66">
        <f t="shared" si="18"/>
        <v>19</v>
      </c>
      <c r="C116" s="67">
        <f t="shared" si="19"/>
        <v>285</v>
      </c>
      <c r="D116" s="68">
        <f t="shared" si="21"/>
        <v>18</v>
      </c>
      <c r="E116" s="71">
        <f t="shared" si="22"/>
        <v>303</v>
      </c>
      <c r="F116" s="67">
        <v>0</v>
      </c>
      <c r="G116" s="67">
        <v>0</v>
      </c>
      <c r="H116" s="67">
        <v>0</v>
      </c>
      <c r="I116" s="67">
        <v>19</v>
      </c>
      <c r="J116" s="67">
        <f t="shared" si="33"/>
        <v>57</v>
      </c>
      <c r="K116" s="67">
        <f t="shared" si="33"/>
        <v>57</v>
      </c>
      <c r="L116" s="67">
        <f t="shared" si="33"/>
        <v>57</v>
      </c>
      <c r="M116" s="67">
        <f t="shared" si="32"/>
        <v>57</v>
      </c>
      <c r="N116" s="67">
        <f t="shared" si="32"/>
        <v>57</v>
      </c>
      <c r="P116" s="70">
        <f t="shared" si="24"/>
        <v>0</v>
      </c>
      <c r="Q116" s="70">
        <f t="shared" si="25"/>
        <v>3</v>
      </c>
      <c r="R116" s="70">
        <f t="shared" si="26"/>
        <v>8</v>
      </c>
      <c r="S116" s="70">
        <f t="shared" si="27"/>
        <v>4</v>
      </c>
      <c r="T116" s="70">
        <f t="shared" si="28"/>
        <v>2</v>
      </c>
      <c r="U116" s="70">
        <f t="shared" si="29"/>
        <v>1</v>
      </c>
      <c r="V116" s="66">
        <f t="shared" si="20"/>
        <v>114</v>
      </c>
      <c r="W116" s="66" t="str">
        <f t="shared" si="30"/>
        <v/>
      </c>
    </row>
    <row r="117" spans="1:23" ht="12.75" x14ac:dyDescent="0.2">
      <c r="A117" s="66">
        <v>115</v>
      </c>
      <c r="B117" s="66">
        <f t="shared" si="18"/>
        <v>20</v>
      </c>
      <c r="C117" s="67">
        <f t="shared" si="19"/>
        <v>275</v>
      </c>
      <c r="D117" s="68">
        <f t="shared" si="21"/>
        <v>19</v>
      </c>
      <c r="E117" s="71">
        <f t="shared" si="22"/>
        <v>294</v>
      </c>
      <c r="F117" s="67">
        <v>0</v>
      </c>
      <c r="G117" s="67">
        <v>0</v>
      </c>
      <c r="H117" s="67">
        <v>5</v>
      </c>
      <c r="I117" s="67">
        <v>15</v>
      </c>
      <c r="J117" s="67">
        <f t="shared" si="33"/>
        <v>55</v>
      </c>
      <c r="K117" s="67">
        <f t="shared" si="33"/>
        <v>55</v>
      </c>
      <c r="L117" s="67">
        <f t="shared" si="33"/>
        <v>55</v>
      </c>
      <c r="M117" s="67">
        <f t="shared" si="32"/>
        <v>55</v>
      </c>
      <c r="N117" s="67">
        <f t="shared" si="32"/>
        <v>55</v>
      </c>
      <c r="P117" s="70">
        <f t="shared" si="24"/>
        <v>0</v>
      </c>
      <c r="Q117" s="70">
        <f t="shared" si="25"/>
        <v>4</v>
      </c>
      <c r="R117" s="70">
        <f t="shared" si="26"/>
        <v>8</v>
      </c>
      <c r="S117" s="70">
        <f t="shared" si="27"/>
        <v>4</v>
      </c>
      <c r="T117" s="70">
        <f t="shared" si="28"/>
        <v>2</v>
      </c>
      <c r="U117" s="70">
        <f t="shared" si="29"/>
        <v>1</v>
      </c>
      <c r="V117" s="66">
        <f t="shared" si="20"/>
        <v>115</v>
      </c>
      <c r="W117" s="66" t="str">
        <f t="shared" si="30"/>
        <v/>
      </c>
    </row>
    <row r="118" spans="1:23" ht="12.75" x14ac:dyDescent="0.2">
      <c r="A118" s="66">
        <v>116</v>
      </c>
      <c r="B118" s="66">
        <f t="shared" si="18"/>
        <v>20</v>
      </c>
      <c r="C118" s="67">
        <f t="shared" si="19"/>
        <v>280</v>
      </c>
      <c r="D118" s="68">
        <f t="shared" si="21"/>
        <v>19</v>
      </c>
      <c r="E118" s="71">
        <f t="shared" si="22"/>
        <v>299</v>
      </c>
      <c r="F118" s="67">
        <v>0</v>
      </c>
      <c r="G118" s="67">
        <v>0</v>
      </c>
      <c r="H118" s="67">
        <v>4</v>
      </c>
      <c r="I118" s="67">
        <v>16</v>
      </c>
      <c r="J118" s="67">
        <f t="shared" si="33"/>
        <v>56</v>
      </c>
      <c r="K118" s="67">
        <f t="shared" si="33"/>
        <v>56</v>
      </c>
      <c r="L118" s="67">
        <f t="shared" si="33"/>
        <v>56</v>
      </c>
      <c r="M118" s="67">
        <f t="shared" si="32"/>
        <v>56</v>
      </c>
      <c r="N118" s="67">
        <f t="shared" si="32"/>
        <v>56</v>
      </c>
      <c r="P118" s="70">
        <f t="shared" si="24"/>
        <v>0</v>
      </c>
      <c r="Q118" s="70">
        <f t="shared" si="25"/>
        <v>4</v>
      </c>
      <c r="R118" s="70">
        <f t="shared" si="26"/>
        <v>8</v>
      </c>
      <c r="S118" s="70">
        <f t="shared" si="27"/>
        <v>4</v>
      </c>
      <c r="T118" s="70">
        <f t="shared" si="28"/>
        <v>2</v>
      </c>
      <c r="U118" s="70">
        <f t="shared" si="29"/>
        <v>1</v>
      </c>
      <c r="V118" s="66">
        <f t="shared" si="20"/>
        <v>116</v>
      </c>
      <c r="W118" s="66" t="str">
        <f t="shared" si="30"/>
        <v/>
      </c>
    </row>
    <row r="119" spans="1:23" ht="12.75" x14ac:dyDescent="0.2">
      <c r="A119" s="66">
        <v>117</v>
      </c>
      <c r="B119" s="66">
        <f t="shared" si="18"/>
        <v>20</v>
      </c>
      <c r="C119" s="67">
        <f t="shared" si="19"/>
        <v>285</v>
      </c>
      <c r="D119" s="68">
        <f t="shared" si="21"/>
        <v>19</v>
      </c>
      <c r="E119" s="71">
        <f t="shared" si="22"/>
        <v>304</v>
      </c>
      <c r="F119" s="67">
        <v>0</v>
      </c>
      <c r="G119" s="67">
        <v>0</v>
      </c>
      <c r="H119" s="67">
        <v>3</v>
      </c>
      <c r="I119" s="67">
        <v>17</v>
      </c>
      <c r="J119" s="67">
        <f t="shared" si="33"/>
        <v>57</v>
      </c>
      <c r="K119" s="67">
        <f t="shared" si="33"/>
        <v>57</v>
      </c>
      <c r="L119" s="67">
        <f t="shared" si="33"/>
        <v>57</v>
      </c>
      <c r="M119" s="67">
        <f t="shared" si="32"/>
        <v>57</v>
      </c>
      <c r="N119" s="67">
        <f t="shared" si="32"/>
        <v>57</v>
      </c>
      <c r="P119" s="70">
        <f t="shared" si="24"/>
        <v>0</v>
      </c>
      <c r="Q119" s="70">
        <f t="shared" si="25"/>
        <v>4</v>
      </c>
      <c r="R119" s="70">
        <f t="shared" si="26"/>
        <v>8</v>
      </c>
      <c r="S119" s="70">
        <f t="shared" si="27"/>
        <v>4</v>
      </c>
      <c r="T119" s="70">
        <f t="shared" si="28"/>
        <v>2</v>
      </c>
      <c r="U119" s="70">
        <f t="shared" si="29"/>
        <v>1</v>
      </c>
      <c r="V119" s="66">
        <f t="shared" si="20"/>
        <v>117</v>
      </c>
      <c r="W119" s="66" t="str">
        <f t="shared" si="30"/>
        <v/>
      </c>
    </row>
    <row r="120" spans="1:23" ht="12.75" x14ac:dyDescent="0.2">
      <c r="A120" s="66">
        <v>118</v>
      </c>
      <c r="B120" s="66">
        <f t="shared" si="18"/>
        <v>20</v>
      </c>
      <c r="C120" s="67">
        <f t="shared" si="19"/>
        <v>290</v>
      </c>
      <c r="D120" s="68">
        <f t="shared" si="21"/>
        <v>19</v>
      </c>
      <c r="E120" s="71">
        <f t="shared" si="22"/>
        <v>309</v>
      </c>
      <c r="F120" s="67">
        <v>0</v>
      </c>
      <c r="G120" s="67">
        <v>0</v>
      </c>
      <c r="H120" s="67">
        <v>2</v>
      </c>
      <c r="I120" s="67">
        <v>18</v>
      </c>
      <c r="J120" s="67">
        <f t="shared" si="33"/>
        <v>58</v>
      </c>
      <c r="K120" s="67">
        <f t="shared" si="33"/>
        <v>58</v>
      </c>
      <c r="L120" s="67">
        <f t="shared" si="33"/>
        <v>58</v>
      </c>
      <c r="M120" s="67">
        <f t="shared" si="32"/>
        <v>58</v>
      </c>
      <c r="N120" s="67">
        <f t="shared" si="32"/>
        <v>58</v>
      </c>
      <c r="P120" s="70">
        <f t="shared" si="24"/>
        <v>0</v>
      </c>
      <c r="Q120" s="70">
        <f t="shared" si="25"/>
        <v>4</v>
      </c>
      <c r="R120" s="70">
        <f t="shared" si="26"/>
        <v>8</v>
      </c>
      <c r="S120" s="70">
        <f t="shared" si="27"/>
        <v>4</v>
      </c>
      <c r="T120" s="70">
        <f t="shared" si="28"/>
        <v>2</v>
      </c>
      <c r="U120" s="70">
        <f t="shared" si="29"/>
        <v>1</v>
      </c>
      <c r="V120" s="66">
        <f t="shared" si="20"/>
        <v>118</v>
      </c>
      <c r="W120" s="66" t="str">
        <f t="shared" si="30"/>
        <v/>
      </c>
    </row>
    <row r="121" spans="1:23" ht="12.75" x14ac:dyDescent="0.2">
      <c r="A121" s="66">
        <v>119</v>
      </c>
      <c r="B121" s="66">
        <f t="shared" si="18"/>
        <v>20</v>
      </c>
      <c r="C121" s="67">
        <f t="shared" si="19"/>
        <v>295</v>
      </c>
      <c r="D121" s="68">
        <f t="shared" si="21"/>
        <v>19</v>
      </c>
      <c r="E121" s="71">
        <f t="shared" si="22"/>
        <v>314</v>
      </c>
      <c r="F121" s="67">
        <v>0</v>
      </c>
      <c r="G121" s="67">
        <v>0</v>
      </c>
      <c r="H121" s="67">
        <v>1</v>
      </c>
      <c r="I121" s="67">
        <v>19</v>
      </c>
      <c r="J121" s="67">
        <f t="shared" si="33"/>
        <v>59</v>
      </c>
      <c r="K121" s="67">
        <f t="shared" si="33"/>
        <v>59</v>
      </c>
      <c r="L121" s="67">
        <f t="shared" si="33"/>
        <v>59</v>
      </c>
      <c r="M121" s="67">
        <f t="shared" si="32"/>
        <v>59</v>
      </c>
      <c r="N121" s="67">
        <f t="shared" si="32"/>
        <v>59</v>
      </c>
      <c r="P121" s="70">
        <f t="shared" si="24"/>
        <v>0</v>
      </c>
      <c r="Q121" s="70">
        <f t="shared" si="25"/>
        <v>4</v>
      </c>
      <c r="R121" s="70">
        <f t="shared" si="26"/>
        <v>8</v>
      </c>
      <c r="S121" s="70">
        <f t="shared" si="27"/>
        <v>4</v>
      </c>
      <c r="T121" s="70">
        <f t="shared" si="28"/>
        <v>2</v>
      </c>
      <c r="U121" s="70">
        <f t="shared" si="29"/>
        <v>1</v>
      </c>
      <c r="V121" s="66">
        <f t="shared" si="20"/>
        <v>119</v>
      </c>
      <c r="W121" s="66" t="str">
        <f t="shared" si="30"/>
        <v/>
      </c>
    </row>
    <row r="122" spans="1:23" ht="12.75" x14ac:dyDescent="0.2">
      <c r="A122" s="66">
        <v>120</v>
      </c>
      <c r="B122" s="66">
        <f t="shared" si="18"/>
        <v>20</v>
      </c>
      <c r="C122" s="67">
        <f t="shared" si="19"/>
        <v>300</v>
      </c>
      <c r="D122" s="68">
        <f t="shared" si="21"/>
        <v>19</v>
      </c>
      <c r="E122" s="71">
        <f t="shared" si="22"/>
        <v>319</v>
      </c>
      <c r="F122" s="67">
        <v>0</v>
      </c>
      <c r="G122" s="67">
        <v>0</v>
      </c>
      <c r="H122" s="67">
        <v>0</v>
      </c>
      <c r="I122" s="67">
        <v>20</v>
      </c>
      <c r="J122" s="67">
        <f t="shared" si="33"/>
        <v>60</v>
      </c>
      <c r="K122" s="67">
        <f t="shared" si="33"/>
        <v>60</v>
      </c>
      <c r="L122" s="67">
        <f t="shared" si="33"/>
        <v>60</v>
      </c>
      <c r="M122" s="67">
        <f t="shared" si="32"/>
        <v>60</v>
      </c>
      <c r="N122" s="67">
        <f t="shared" si="32"/>
        <v>60</v>
      </c>
      <c r="P122" s="70">
        <f t="shared" si="24"/>
        <v>0</v>
      </c>
      <c r="Q122" s="70">
        <f t="shared" si="25"/>
        <v>4</v>
      </c>
      <c r="R122" s="70">
        <f t="shared" si="26"/>
        <v>8</v>
      </c>
      <c r="S122" s="70">
        <f t="shared" si="27"/>
        <v>4</v>
      </c>
      <c r="T122" s="70">
        <f t="shared" si="28"/>
        <v>2</v>
      </c>
      <c r="U122" s="70">
        <f t="shared" si="29"/>
        <v>1</v>
      </c>
      <c r="V122" s="66">
        <f t="shared" si="20"/>
        <v>120</v>
      </c>
      <c r="W122" s="66" t="str">
        <f t="shared" si="30"/>
        <v/>
      </c>
    </row>
    <row r="123" spans="1:23" ht="12.75" x14ac:dyDescent="0.2">
      <c r="A123" s="66">
        <v>121</v>
      </c>
      <c r="B123" s="66">
        <f t="shared" si="18"/>
        <v>21</v>
      </c>
      <c r="C123" s="67">
        <f t="shared" si="19"/>
        <v>290</v>
      </c>
      <c r="D123" s="68">
        <f t="shared" si="21"/>
        <v>20</v>
      </c>
      <c r="E123" s="71">
        <f t="shared" si="22"/>
        <v>310</v>
      </c>
      <c r="F123" s="67">
        <v>0</v>
      </c>
      <c r="G123" s="67">
        <v>0</v>
      </c>
      <c r="H123" s="67">
        <v>5</v>
      </c>
      <c r="I123" s="67">
        <v>16</v>
      </c>
      <c r="J123" s="67">
        <f t="shared" si="33"/>
        <v>58</v>
      </c>
      <c r="K123" s="67">
        <f t="shared" si="33"/>
        <v>58</v>
      </c>
      <c r="L123" s="67">
        <f t="shared" si="33"/>
        <v>58</v>
      </c>
      <c r="M123" s="67">
        <f t="shared" si="32"/>
        <v>58</v>
      </c>
      <c r="N123" s="67">
        <f t="shared" si="32"/>
        <v>58</v>
      </c>
      <c r="P123" s="70">
        <f t="shared" si="24"/>
        <v>0</v>
      </c>
      <c r="Q123" s="70">
        <f t="shared" si="25"/>
        <v>5</v>
      </c>
      <c r="R123" s="70">
        <f t="shared" si="26"/>
        <v>8</v>
      </c>
      <c r="S123" s="70">
        <f t="shared" si="27"/>
        <v>4</v>
      </c>
      <c r="T123" s="70">
        <f t="shared" si="28"/>
        <v>2</v>
      </c>
      <c r="U123" s="70">
        <f t="shared" si="29"/>
        <v>1</v>
      </c>
      <c r="V123" s="66">
        <f t="shared" si="20"/>
        <v>121</v>
      </c>
      <c r="W123" s="66" t="str">
        <f t="shared" si="30"/>
        <v/>
      </c>
    </row>
    <row r="124" spans="1:23" ht="12.75" x14ac:dyDescent="0.2">
      <c r="A124" s="66">
        <v>122</v>
      </c>
      <c r="B124" s="66">
        <f t="shared" si="18"/>
        <v>21</v>
      </c>
      <c r="C124" s="67">
        <f t="shared" si="19"/>
        <v>295</v>
      </c>
      <c r="D124" s="68">
        <f t="shared" si="21"/>
        <v>20</v>
      </c>
      <c r="E124" s="71">
        <f t="shared" si="22"/>
        <v>315</v>
      </c>
      <c r="F124" s="67">
        <v>0</v>
      </c>
      <c r="G124" s="67">
        <v>0</v>
      </c>
      <c r="H124" s="67">
        <v>4</v>
      </c>
      <c r="I124" s="67">
        <v>17</v>
      </c>
      <c r="J124" s="67">
        <f t="shared" si="33"/>
        <v>59</v>
      </c>
      <c r="K124" s="67">
        <f t="shared" si="33"/>
        <v>59</v>
      </c>
      <c r="L124" s="67">
        <f t="shared" si="33"/>
        <v>59</v>
      </c>
      <c r="M124" s="67">
        <f t="shared" si="32"/>
        <v>59</v>
      </c>
      <c r="N124" s="67">
        <f t="shared" si="32"/>
        <v>59</v>
      </c>
      <c r="P124" s="70">
        <f t="shared" si="24"/>
        <v>0</v>
      </c>
      <c r="Q124" s="70">
        <f t="shared" si="25"/>
        <v>5</v>
      </c>
      <c r="R124" s="70">
        <f t="shared" si="26"/>
        <v>8</v>
      </c>
      <c r="S124" s="70">
        <f t="shared" si="27"/>
        <v>4</v>
      </c>
      <c r="T124" s="70">
        <f t="shared" si="28"/>
        <v>2</v>
      </c>
      <c r="U124" s="70">
        <f t="shared" si="29"/>
        <v>1</v>
      </c>
      <c r="V124" s="66">
        <f t="shared" si="20"/>
        <v>122</v>
      </c>
      <c r="W124" s="66" t="str">
        <f t="shared" si="30"/>
        <v/>
      </c>
    </row>
    <row r="125" spans="1:23" ht="12.75" x14ac:dyDescent="0.2">
      <c r="A125" s="66">
        <v>123</v>
      </c>
      <c r="B125" s="66">
        <f t="shared" si="18"/>
        <v>21</v>
      </c>
      <c r="C125" s="67">
        <f t="shared" si="19"/>
        <v>300</v>
      </c>
      <c r="D125" s="68">
        <f t="shared" si="21"/>
        <v>20</v>
      </c>
      <c r="E125" s="71">
        <f t="shared" si="22"/>
        <v>320</v>
      </c>
      <c r="F125" s="67">
        <v>0</v>
      </c>
      <c r="G125" s="67">
        <v>0</v>
      </c>
      <c r="H125" s="67">
        <v>3</v>
      </c>
      <c r="I125" s="67">
        <v>18</v>
      </c>
      <c r="J125" s="67">
        <f t="shared" si="33"/>
        <v>60</v>
      </c>
      <c r="K125" s="67">
        <f t="shared" si="33"/>
        <v>60</v>
      </c>
      <c r="L125" s="67">
        <f t="shared" si="33"/>
        <v>60</v>
      </c>
      <c r="M125" s="67">
        <f t="shared" si="32"/>
        <v>60</v>
      </c>
      <c r="N125" s="67">
        <f t="shared" si="32"/>
        <v>60</v>
      </c>
      <c r="P125" s="70">
        <f t="shared" si="24"/>
        <v>0</v>
      </c>
      <c r="Q125" s="70">
        <f t="shared" si="25"/>
        <v>5</v>
      </c>
      <c r="R125" s="70">
        <f t="shared" si="26"/>
        <v>8</v>
      </c>
      <c r="S125" s="70">
        <f t="shared" si="27"/>
        <v>4</v>
      </c>
      <c r="T125" s="70">
        <f t="shared" si="28"/>
        <v>2</v>
      </c>
      <c r="U125" s="70">
        <f t="shared" si="29"/>
        <v>1</v>
      </c>
      <c r="V125" s="66">
        <f t="shared" si="20"/>
        <v>123</v>
      </c>
      <c r="W125" s="66" t="str">
        <f t="shared" si="30"/>
        <v/>
      </c>
    </row>
    <row r="126" spans="1:23" ht="12.75" x14ac:dyDescent="0.2">
      <c r="A126" s="66">
        <v>124</v>
      </c>
      <c r="B126" s="66">
        <f t="shared" si="18"/>
        <v>21</v>
      </c>
      <c r="C126" s="67">
        <f t="shared" si="19"/>
        <v>305</v>
      </c>
      <c r="D126" s="68">
        <f t="shared" si="21"/>
        <v>20</v>
      </c>
      <c r="E126" s="71">
        <f t="shared" si="22"/>
        <v>325</v>
      </c>
      <c r="F126" s="67">
        <v>0</v>
      </c>
      <c r="G126" s="67">
        <v>0</v>
      </c>
      <c r="H126" s="67">
        <v>2</v>
      </c>
      <c r="I126" s="67">
        <v>19</v>
      </c>
      <c r="J126" s="67">
        <f t="shared" si="33"/>
        <v>61</v>
      </c>
      <c r="K126" s="67">
        <f t="shared" si="33"/>
        <v>61</v>
      </c>
      <c r="L126" s="67">
        <f t="shared" si="33"/>
        <v>61</v>
      </c>
      <c r="M126" s="67">
        <f t="shared" si="32"/>
        <v>61</v>
      </c>
      <c r="N126" s="67">
        <f t="shared" si="32"/>
        <v>61</v>
      </c>
      <c r="P126" s="70">
        <f t="shared" si="24"/>
        <v>0</v>
      </c>
      <c r="Q126" s="70">
        <f t="shared" si="25"/>
        <v>5</v>
      </c>
      <c r="R126" s="70">
        <f t="shared" si="26"/>
        <v>8</v>
      </c>
      <c r="S126" s="70">
        <f t="shared" si="27"/>
        <v>4</v>
      </c>
      <c r="T126" s="70">
        <f t="shared" si="28"/>
        <v>2</v>
      </c>
      <c r="U126" s="70">
        <f t="shared" si="29"/>
        <v>1</v>
      </c>
      <c r="V126" s="66">
        <f t="shared" si="20"/>
        <v>124</v>
      </c>
      <c r="W126" s="66" t="str">
        <f t="shared" si="30"/>
        <v/>
      </c>
    </row>
    <row r="127" spans="1:23" ht="12.75" x14ac:dyDescent="0.2">
      <c r="A127" s="66">
        <v>125</v>
      </c>
      <c r="B127" s="66">
        <f t="shared" si="18"/>
        <v>21</v>
      </c>
      <c r="C127" s="67">
        <f t="shared" si="19"/>
        <v>310</v>
      </c>
      <c r="D127" s="68">
        <f t="shared" si="21"/>
        <v>20</v>
      </c>
      <c r="E127" s="71">
        <f t="shared" si="22"/>
        <v>330</v>
      </c>
      <c r="F127" s="67">
        <v>0</v>
      </c>
      <c r="G127" s="67">
        <v>0</v>
      </c>
      <c r="H127" s="67">
        <v>1</v>
      </c>
      <c r="I127" s="67">
        <v>20</v>
      </c>
      <c r="J127" s="67">
        <f t="shared" si="33"/>
        <v>62</v>
      </c>
      <c r="K127" s="67">
        <f t="shared" si="33"/>
        <v>62</v>
      </c>
      <c r="L127" s="67">
        <f t="shared" si="33"/>
        <v>62</v>
      </c>
      <c r="M127" s="67">
        <f t="shared" si="32"/>
        <v>62</v>
      </c>
      <c r="N127" s="67">
        <f t="shared" si="32"/>
        <v>62</v>
      </c>
      <c r="P127" s="70">
        <f t="shared" si="24"/>
        <v>0</v>
      </c>
      <c r="Q127" s="70">
        <f t="shared" si="25"/>
        <v>5</v>
      </c>
      <c r="R127" s="70">
        <f t="shared" si="26"/>
        <v>8</v>
      </c>
      <c r="S127" s="70">
        <f t="shared" si="27"/>
        <v>4</v>
      </c>
      <c r="T127" s="70">
        <f t="shared" si="28"/>
        <v>2</v>
      </c>
      <c r="U127" s="70">
        <f t="shared" si="29"/>
        <v>1</v>
      </c>
      <c r="V127" s="66">
        <f t="shared" si="20"/>
        <v>125</v>
      </c>
      <c r="W127" s="66" t="str">
        <f t="shared" si="30"/>
        <v/>
      </c>
    </row>
    <row r="128" spans="1:23" ht="12.75" x14ac:dyDescent="0.2">
      <c r="A128" s="66">
        <v>126</v>
      </c>
      <c r="B128" s="66">
        <f t="shared" si="18"/>
        <v>21</v>
      </c>
      <c r="C128" s="67">
        <f t="shared" si="19"/>
        <v>315</v>
      </c>
      <c r="D128" s="68">
        <f t="shared" si="21"/>
        <v>20</v>
      </c>
      <c r="E128" s="71">
        <f t="shared" si="22"/>
        <v>335</v>
      </c>
      <c r="F128" s="67">
        <v>0</v>
      </c>
      <c r="G128" s="67">
        <v>0</v>
      </c>
      <c r="H128" s="67">
        <v>0</v>
      </c>
      <c r="I128" s="67">
        <v>21</v>
      </c>
      <c r="J128" s="67">
        <f t="shared" si="33"/>
        <v>63</v>
      </c>
      <c r="K128" s="67">
        <f t="shared" si="33"/>
        <v>63</v>
      </c>
      <c r="L128" s="67">
        <f t="shared" si="33"/>
        <v>63</v>
      </c>
      <c r="M128" s="67">
        <f t="shared" si="32"/>
        <v>63</v>
      </c>
      <c r="N128" s="67">
        <f t="shared" si="32"/>
        <v>63</v>
      </c>
      <c r="P128" s="70">
        <f t="shared" si="24"/>
        <v>0</v>
      </c>
      <c r="Q128" s="70">
        <f t="shared" si="25"/>
        <v>5</v>
      </c>
      <c r="R128" s="70">
        <f t="shared" si="26"/>
        <v>8</v>
      </c>
      <c r="S128" s="70">
        <f t="shared" si="27"/>
        <v>4</v>
      </c>
      <c r="T128" s="70">
        <f t="shared" si="28"/>
        <v>2</v>
      </c>
      <c r="U128" s="70">
        <f t="shared" si="29"/>
        <v>1</v>
      </c>
      <c r="V128" s="66">
        <f t="shared" si="20"/>
        <v>126</v>
      </c>
      <c r="W128" s="66" t="str">
        <f t="shared" si="30"/>
        <v/>
      </c>
    </row>
    <row r="129" spans="1:23" ht="12.75" x14ac:dyDescent="0.2">
      <c r="A129" s="66">
        <v>127</v>
      </c>
      <c r="B129" s="66">
        <f t="shared" si="18"/>
        <v>22</v>
      </c>
      <c r="C129" s="67">
        <f t="shared" si="19"/>
        <v>305</v>
      </c>
      <c r="D129" s="68">
        <f t="shared" si="21"/>
        <v>21</v>
      </c>
      <c r="E129" s="71">
        <f t="shared" si="22"/>
        <v>326</v>
      </c>
      <c r="F129" s="67">
        <v>0</v>
      </c>
      <c r="G129" s="67">
        <v>0</v>
      </c>
      <c r="H129" s="67">
        <v>5</v>
      </c>
      <c r="I129" s="67">
        <v>17</v>
      </c>
      <c r="J129" s="67">
        <f t="shared" si="33"/>
        <v>61</v>
      </c>
      <c r="K129" s="67">
        <f t="shared" si="33"/>
        <v>61</v>
      </c>
      <c r="L129" s="67">
        <f t="shared" si="33"/>
        <v>61</v>
      </c>
      <c r="M129" s="67">
        <f t="shared" si="32"/>
        <v>61</v>
      </c>
      <c r="N129" s="67">
        <f t="shared" si="32"/>
        <v>61</v>
      </c>
      <c r="P129" s="70">
        <f t="shared" si="24"/>
        <v>0</v>
      </c>
      <c r="Q129" s="70">
        <f t="shared" si="25"/>
        <v>6</v>
      </c>
      <c r="R129" s="70">
        <f t="shared" si="26"/>
        <v>8</v>
      </c>
      <c r="S129" s="70">
        <f t="shared" si="27"/>
        <v>4</v>
      </c>
      <c r="T129" s="70">
        <f t="shared" si="28"/>
        <v>2</v>
      </c>
      <c r="U129" s="70">
        <f t="shared" si="29"/>
        <v>1</v>
      </c>
      <c r="V129" s="66">
        <f t="shared" si="20"/>
        <v>127</v>
      </c>
      <c r="W129" s="66" t="str">
        <f t="shared" si="30"/>
        <v/>
      </c>
    </row>
    <row r="130" spans="1:23" ht="12.75" x14ac:dyDescent="0.2">
      <c r="A130" s="66">
        <v>128</v>
      </c>
      <c r="B130" s="66">
        <f>SUM(F130:I130)</f>
        <v>22</v>
      </c>
      <c r="C130" s="67">
        <f>F130*3+G130*6+H130*10+I130*15</f>
        <v>310</v>
      </c>
      <c r="D130" s="68">
        <f t="shared" si="21"/>
        <v>21</v>
      </c>
      <c r="E130" s="71">
        <f t="shared" si="22"/>
        <v>331</v>
      </c>
      <c r="F130" s="67">
        <v>0</v>
      </c>
      <c r="G130" s="67">
        <v>0</v>
      </c>
      <c r="H130" s="67">
        <v>4</v>
      </c>
      <c r="I130" s="67">
        <v>18</v>
      </c>
      <c r="J130" s="67">
        <f t="shared" si="33"/>
        <v>62</v>
      </c>
      <c r="K130" s="67">
        <f t="shared" si="33"/>
        <v>62</v>
      </c>
      <c r="L130" s="67">
        <f t="shared" si="33"/>
        <v>62</v>
      </c>
      <c r="M130" s="67">
        <f t="shared" si="32"/>
        <v>62</v>
      </c>
      <c r="N130" s="67">
        <f t="shared" si="32"/>
        <v>62</v>
      </c>
      <c r="P130" s="70">
        <f t="shared" si="24"/>
        <v>0</v>
      </c>
      <c r="Q130" s="70">
        <f t="shared" si="25"/>
        <v>6</v>
      </c>
      <c r="R130" s="70">
        <f t="shared" si="26"/>
        <v>8</v>
      </c>
      <c r="S130" s="70">
        <f t="shared" si="27"/>
        <v>4</v>
      </c>
      <c r="T130" s="70">
        <f t="shared" si="28"/>
        <v>2</v>
      </c>
      <c r="U130" s="70">
        <f t="shared" si="29"/>
        <v>1</v>
      </c>
      <c r="V130" s="66">
        <f>F130*3+G130*4+H130*5+I130*6</f>
        <v>128</v>
      </c>
      <c r="W130" s="66" t="str">
        <f t="shared" si="3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Rundeskema</vt:lpstr>
      <vt:lpstr>PRÆMIER</vt:lpstr>
      <vt:lpstr>Ark43s</vt:lpstr>
      <vt:lpstr>Ark43d</vt:lpstr>
      <vt:lpstr>Ark34</vt:lpstr>
      <vt:lpstr>Ark45</vt:lpstr>
      <vt:lpstr>Ark54</vt:lpstr>
      <vt:lpstr>Ark56</vt:lpstr>
      <vt:lpstr>Ark65</vt:lpstr>
      <vt:lpstr>Arkcup</vt:lpstr>
      <vt:lpstr>ArkSw3</vt:lpstr>
      <vt:lpstr>ArkSw4</vt:lpstr>
      <vt:lpstr>ArkSw5</vt:lpstr>
      <vt:lpstr>ArkSw6</vt:lpstr>
      <vt:lpstr>ArkU911s</vt:lpstr>
      <vt:lpstr>ArkU9d</vt:lpstr>
      <vt:lpstr>ArkU11d</vt:lpstr>
    </vt:vector>
  </TitlesOfParts>
  <Company>Rønde Højskole og Efterskole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Tophøj</dc:creator>
  <cp:lastModifiedBy>Tophøj</cp:lastModifiedBy>
  <cp:lastPrinted>2022-09-02T12:07:37Z</cp:lastPrinted>
  <dcterms:created xsi:type="dcterms:W3CDTF">2016-09-03T00:29:14Z</dcterms:created>
  <dcterms:modified xsi:type="dcterms:W3CDTF">2026-08-03T07:04:18Z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1030	1030</vt:lpwstr>
  </property>
</Properties>
</file>